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734cf72bfdd0cb/Documentos/SITE FACEP/PRESTAÇÕES DE CONTA/CONCLUÍDAS E REVISADAS/CONTRATOS 2024/"/>
    </mc:Choice>
  </mc:AlternateContent>
  <xr:revisionPtr revIDLastSave="1602" documentId="13_ncr:1_{4A12B32F-5902-E04F-B86B-5FF411819F50}" xr6:coauthVersionLast="47" xr6:coauthVersionMax="47" xr10:uidLastSave="{6BF58F1B-1976-4461-B68B-07D7E9F61944}"/>
  <bookViews>
    <workbookView xWindow="-120" yWindow="-120" windowWidth="29040" windowHeight="15720" activeTab="7" xr2:uid="{39397FD7-3E29-B94C-BCD5-B8EFB8B115A8}"/>
  </bookViews>
  <sheets>
    <sheet name="CONCILIAÇÃO" sheetId="1" r:id="rId1"/>
    <sheet name="PAGAMENTOS" sheetId="2" r:id="rId2"/>
    <sheet name="CDB" sheetId="3" r:id="rId3"/>
    <sheet name="RENDE FÁCIL" sheetId="4" r:id="rId4"/>
    <sheet name="UFC" sheetId="5" r:id="rId5"/>
    <sheet name="FACEP" sheetId="6" r:id="rId6"/>
    <sheet name="MAT PERMANENTE" sheetId="7" r:id="rId7"/>
    <sheet name="SINTÉTICO" sheetId="8" r:id="rId8"/>
  </sheets>
  <definedNames>
    <definedName name="_xlnm._FilterDatabase" localSheetId="0" hidden="1">CONCILIAÇÃO!$A$2:$M$595</definedName>
    <definedName name="_xlnm._FilterDatabase" localSheetId="1" hidden="1">PAGAMENTOS!$A$2:$L$387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8" i="8" l="1"/>
  <c r="B133" i="8"/>
  <c r="B117" i="8"/>
  <c r="B141" i="8"/>
  <c r="B98" i="8"/>
  <c r="B114" i="8"/>
  <c r="B101" i="8"/>
  <c r="B100" i="8"/>
  <c r="C123" i="8"/>
  <c r="C117" i="8"/>
  <c r="C138" i="8" s="1"/>
  <c r="C97" i="8"/>
  <c r="C100" i="8"/>
  <c r="C101" i="8" s="1"/>
  <c r="C134" i="8" s="1"/>
  <c r="B120" i="8"/>
  <c r="B139" i="8" s="1"/>
  <c r="C127" i="8"/>
  <c r="C126" i="8"/>
  <c r="C125" i="8"/>
  <c r="C76" i="8"/>
  <c r="C91" i="8" s="1"/>
  <c r="C61" i="8"/>
  <c r="C67" i="8"/>
  <c r="C71" i="8"/>
  <c r="C8" i="8"/>
  <c r="C143" i="8" s="1"/>
  <c r="D16" i="5"/>
  <c r="J7" i="7"/>
  <c r="B143" i="8"/>
  <c r="C142" i="8"/>
  <c r="B136" i="8"/>
  <c r="B134" i="8"/>
  <c r="B132" i="8"/>
  <c r="B127" i="8"/>
  <c r="B126" i="8"/>
  <c r="B125" i="8"/>
  <c r="B122" i="8"/>
  <c r="C119" i="8"/>
  <c r="C120" i="8" s="1"/>
  <c r="C139" i="8" s="1"/>
  <c r="C114" i="8"/>
  <c r="C137" i="8" s="1"/>
  <c r="C108" i="8"/>
  <c r="B108" i="8"/>
  <c r="B91" i="8"/>
  <c r="B68" i="8"/>
  <c r="B131" i="8" s="1"/>
  <c r="B50" i="8"/>
  <c r="B130" i="8" s="1"/>
  <c r="C50" i="8"/>
  <c r="C130" i="8" s="1"/>
  <c r="C44" i="8"/>
  <c r="C129" i="8" s="1"/>
  <c r="B44" i="8"/>
  <c r="B129" i="8" s="1"/>
  <c r="C40" i="8"/>
  <c r="C128" i="8" s="1"/>
  <c r="B40" i="8"/>
  <c r="B128" i="8" s="1"/>
  <c r="C31" i="8"/>
  <c r="B31" i="8"/>
  <c r="C22" i="8"/>
  <c r="B22" i="8"/>
  <c r="C17" i="8"/>
  <c r="B17" i="8"/>
  <c r="B10" i="8"/>
  <c r="B142" i="8" s="1"/>
  <c r="C9" i="6"/>
  <c r="D11" i="4"/>
  <c r="D7" i="4"/>
  <c r="D8" i="4" s="1"/>
  <c r="D9" i="4" s="1"/>
  <c r="D10" i="4" s="1"/>
  <c r="D6" i="4"/>
  <c r="D5" i="4"/>
  <c r="B20" i="3"/>
  <c r="D6" i="3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5" i="3"/>
  <c r="B11" i="4"/>
  <c r="C11" i="4"/>
  <c r="E20" i="3"/>
  <c r="C20" i="3"/>
  <c r="N3" i="1"/>
  <c r="N4" i="1" s="1"/>
  <c r="N5" i="1" s="1"/>
  <c r="N6" i="1" s="1"/>
  <c r="N7" i="1" s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1" i="1" s="1"/>
  <c r="N62" i="1" s="1"/>
  <c r="N63" i="1" s="1"/>
  <c r="N64" i="1" s="1"/>
  <c r="N65" i="1" s="1"/>
  <c r="C140" i="8" l="1"/>
  <c r="C133" i="8"/>
  <c r="C68" i="8"/>
  <c r="C131" i="8" s="1"/>
  <c r="C72" i="8"/>
  <c r="C132" i="8" s="1"/>
  <c r="B137" i="8"/>
  <c r="B144" i="8"/>
  <c r="C10" i="8"/>
  <c r="N66" i="1"/>
  <c r="N67" i="1" s="1"/>
  <c r="N68" i="1" s="1"/>
  <c r="N69" i="1" s="1"/>
  <c r="N70" i="1" s="1"/>
  <c r="N71" i="1" s="1"/>
  <c r="N72" i="1" s="1"/>
  <c r="N73" i="1" s="1"/>
  <c r="N74" i="1" s="1"/>
  <c r="N75" i="1" s="1"/>
  <c r="N76" i="1" s="1"/>
  <c r="N77" i="1" s="1"/>
  <c r="N78" i="1" s="1"/>
  <c r="N79" i="1" s="1"/>
  <c r="N80" i="1" s="1"/>
  <c r="N81" i="1" s="1"/>
  <c r="N82" i="1" s="1"/>
  <c r="N83" i="1" s="1"/>
  <c r="N84" i="1" s="1"/>
  <c r="N85" i="1" s="1"/>
  <c r="N86" i="1" s="1"/>
  <c r="N87" i="1" s="1"/>
  <c r="N88" i="1" s="1"/>
  <c r="N89" i="1" s="1"/>
  <c r="N90" i="1" s="1"/>
  <c r="N91" i="1" s="1"/>
  <c r="N92" i="1" s="1"/>
  <c r="N93" i="1" s="1"/>
  <c r="N94" i="1" s="1"/>
  <c r="N95" i="1" s="1"/>
  <c r="N96" i="1" s="1"/>
  <c r="N97" i="1" s="1"/>
  <c r="N98" i="1" s="1"/>
  <c r="N99" i="1" s="1"/>
  <c r="N100" i="1" s="1"/>
  <c r="C141" i="8" l="1"/>
  <c r="N101" i="1"/>
  <c r="N102" i="1" s="1"/>
  <c r="N103" i="1" s="1"/>
  <c r="N104" i="1" s="1"/>
  <c r="N105" i="1" s="1"/>
  <c r="N106" i="1" s="1"/>
  <c r="N107" i="1" s="1"/>
  <c r="N108" i="1" s="1"/>
  <c r="N109" i="1" s="1"/>
  <c r="N110" i="1" s="1"/>
  <c r="N111" i="1" s="1"/>
  <c r="N112" i="1" s="1"/>
  <c r="N113" i="1" s="1"/>
  <c r="N114" i="1" s="1"/>
  <c r="N115" i="1" s="1"/>
  <c r="N116" i="1" s="1"/>
  <c r="N117" i="1" s="1"/>
  <c r="N118" i="1" s="1"/>
  <c r="N119" i="1" s="1"/>
  <c r="N120" i="1" s="1"/>
  <c r="N121" i="1" s="1"/>
  <c r="N122" i="1" s="1"/>
  <c r="N123" i="1" s="1"/>
  <c r="N124" i="1" s="1"/>
  <c r="N125" i="1" s="1"/>
  <c r="N126" i="1" s="1"/>
  <c r="N127" i="1" s="1"/>
  <c r="N128" i="1" s="1"/>
  <c r="N129" i="1" s="1"/>
  <c r="N130" i="1" s="1"/>
  <c r="N131" i="1" s="1"/>
  <c r="N132" i="1" s="1"/>
  <c r="N133" i="1" s="1"/>
  <c r="N134" i="1" s="1"/>
  <c r="N135" i="1" s="1"/>
  <c r="N136" i="1" s="1"/>
  <c r="N137" i="1" s="1"/>
  <c r="N138" i="1" s="1"/>
  <c r="N139" i="1" s="1"/>
  <c r="N140" i="1" s="1"/>
  <c r="N141" i="1" s="1"/>
  <c r="N142" i="1" s="1"/>
  <c r="N143" i="1" s="1"/>
  <c r="N144" i="1" s="1"/>
  <c r="N145" i="1" s="1"/>
  <c r="N146" i="1" s="1"/>
  <c r="N147" i="1" s="1"/>
  <c r="N148" i="1" s="1"/>
  <c r="N149" i="1" s="1"/>
  <c r="N150" i="1" s="1"/>
  <c r="N151" i="1" s="1"/>
  <c r="N152" i="1" s="1"/>
  <c r="N153" i="1" s="1"/>
  <c r="N154" i="1" s="1"/>
  <c r="N155" i="1" s="1"/>
  <c r="N156" i="1" s="1"/>
  <c r="N157" i="1" s="1"/>
  <c r="N158" i="1" s="1"/>
  <c r="N159" i="1" s="1"/>
  <c r="N160" i="1" s="1"/>
  <c r="N161" i="1" s="1"/>
  <c r="N162" i="1" s="1"/>
  <c r="N163" i="1" s="1"/>
  <c r="N164" i="1" s="1"/>
  <c r="N165" i="1" s="1"/>
  <c r="N166" i="1" s="1"/>
  <c r="N167" i="1" s="1"/>
  <c r="N168" i="1" s="1"/>
  <c r="N169" i="1" s="1"/>
  <c r="N170" i="1" s="1"/>
  <c r="N171" i="1" s="1"/>
  <c r="N172" i="1" s="1"/>
  <c r="N173" i="1" s="1"/>
  <c r="N174" i="1" s="1"/>
  <c r="N175" i="1" s="1"/>
  <c r="N176" i="1" s="1"/>
  <c r="N177" i="1" s="1"/>
  <c r="N178" i="1" s="1"/>
  <c r="N179" i="1" s="1"/>
  <c r="N180" i="1" s="1"/>
  <c r="N181" i="1" s="1"/>
  <c r="N182" i="1" s="1"/>
  <c r="N183" i="1" s="1"/>
  <c r="N184" i="1" s="1"/>
  <c r="N185" i="1" s="1"/>
  <c r="N186" i="1" s="1"/>
  <c r="N187" i="1" s="1"/>
  <c r="N188" i="1" s="1"/>
  <c r="N189" i="1" s="1"/>
  <c r="N190" i="1" s="1"/>
  <c r="N191" i="1" s="1"/>
  <c r="N192" i="1" s="1"/>
  <c r="N193" i="1" s="1"/>
  <c r="N194" i="1" s="1"/>
  <c r="N195" i="1" s="1"/>
  <c r="N196" i="1" s="1"/>
  <c r="N197" i="1" s="1"/>
  <c r="N198" i="1" s="1"/>
  <c r="N199" i="1" s="1"/>
  <c r="N200" i="1" s="1"/>
  <c r="N201" i="1" s="1"/>
  <c r="N202" i="1" s="1"/>
  <c r="N203" i="1" s="1"/>
  <c r="N204" i="1" s="1"/>
  <c r="N205" i="1" s="1"/>
  <c r="N206" i="1" s="1"/>
  <c r="N207" i="1" s="1"/>
  <c r="N208" i="1" s="1"/>
  <c r="N209" i="1" s="1"/>
  <c r="N210" i="1" s="1"/>
  <c r="N211" i="1" s="1"/>
  <c r="N212" i="1" s="1"/>
  <c r="N213" i="1" s="1"/>
  <c r="N214" i="1" s="1"/>
  <c r="N215" i="1" s="1"/>
  <c r="N216" i="1" s="1"/>
  <c r="N217" i="1" s="1"/>
  <c r="N218" i="1" s="1"/>
  <c r="N219" i="1" s="1"/>
  <c r="N220" i="1" s="1"/>
  <c r="N221" i="1" s="1"/>
  <c r="N222" i="1" s="1"/>
  <c r="N223" i="1" s="1"/>
  <c r="N224" i="1" s="1"/>
  <c r="N225" i="1" s="1"/>
  <c r="N226" i="1" s="1"/>
  <c r="N227" i="1" s="1"/>
  <c r="N228" i="1" s="1"/>
  <c r="N229" i="1" s="1"/>
  <c r="N230" i="1" s="1"/>
  <c r="N231" i="1" s="1"/>
  <c r="N232" i="1" s="1"/>
  <c r="N233" i="1" s="1"/>
  <c r="N234" i="1" s="1"/>
  <c r="N235" i="1" s="1"/>
  <c r="N236" i="1" s="1"/>
  <c r="N237" i="1" s="1"/>
  <c r="N238" i="1" s="1"/>
  <c r="N239" i="1" s="1"/>
  <c r="N240" i="1" s="1"/>
  <c r="N241" i="1" s="1"/>
  <c r="N242" i="1" s="1"/>
  <c r="N243" i="1" s="1"/>
  <c r="N244" i="1" s="1"/>
  <c r="N245" i="1" s="1"/>
  <c r="N246" i="1" s="1"/>
  <c r="N247" i="1" s="1"/>
  <c r="N248" i="1" s="1"/>
  <c r="N249" i="1" s="1"/>
  <c r="N250" i="1" s="1"/>
  <c r="N251" i="1" s="1"/>
  <c r="N252" i="1" s="1"/>
  <c r="N253" i="1" s="1"/>
  <c r="N254" i="1" s="1"/>
  <c r="N255" i="1" s="1"/>
  <c r="N256" i="1" s="1"/>
  <c r="N257" i="1" s="1"/>
  <c r="N258" i="1" s="1"/>
  <c r="N259" i="1" s="1"/>
  <c r="N260" i="1" s="1"/>
  <c r="N261" i="1" s="1"/>
  <c r="N262" i="1" s="1"/>
  <c r="N263" i="1" s="1"/>
  <c r="N264" i="1" s="1"/>
  <c r="N265" i="1" s="1"/>
  <c r="N266" i="1" s="1"/>
  <c r="N267" i="1" s="1"/>
  <c r="N268" i="1" s="1"/>
  <c r="N269" i="1" s="1"/>
  <c r="N270" i="1" s="1"/>
  <c r="N271" i="1" s="1"/>
  <c r="N272" i="1" s="1"/>
  <c r="N273" i="1" s="1"/>
  <c r="N274" i="1" s="1"/>
  <c r="N275" i="1" s="1"/>
  <c r="N276" i="1" s="1"/>
  <c r="N277" i="1" s="1"/>
  <c r="N278" i="1" s="1"/>
  <c r="N279" i="1" s="1"/>
  <c r="N280" i="1" s="1"/>
  <c r="N281" i="1" s="1"/>
  <c r="N282" i="1" s="1"/>
  <c r="N283" i="1" s="1"/>
  <c r="N284" i="1" s="1"/>
  <c r="N285" i="1" s="1"/>
  <c r="N286" i="1" s="1"/>
  <c r="N287" i="1" s="1"/>
  <c r="N288" i="1" s="1"/>
  <c r="N289" i="1" s="1"/>
  <c r="N290" i="1" s="1"/>
  <c r="N291" i="1" s="1"/>
  <c r="N292" i="1" s="1"/>
  <c r="N293" i="1" s="1"/>
  <c r="N294" i="1" s="1"/>
  <c r="N295" i="1" s="1"/>
  <c r="N296" i="1" s="1"/>
  <c r="N297" i="1" s="1"/>
  <c r="N298" i="1" s="1"/>
  <c r="N299" i="1" s="1"/>
  <c r="N300" i="1" s="1"/>
  <c r="N301" i="1" s="1"/>
  <c r="N302" i="1" s="1"/>
  <c r="N303" i="1" s="1"/>
  <c r="N304" i="1" s="1"/>
  <c r="N305" i="1" s="1"/>
  <c r="N306" i="1" s="1"/>
  <c r="N307" i="1" s="1"/>
  <c r="N308" i="1" s="1"/>
  <c r="N309" i="1" s="1"/>
  <c r="N310" i="1" s="1"/>
  <c r="N311" i="1" s="1"/>
  <c r="N312" i="1" s="1"/>
  <c r="N313" i="1" s="1"/>
  <c r="N314" i="1" s="1"/>
  <c r="N315" i="1" s="1"/>
  <c r="N316" i="1" s="1"/>
  <c r="N317" i="1" s="1"/>
  <c r="N318" i="1" s="1"/>
  <c r="N319" i="1" s="1"/>
  <c r="N320" i="1" s="1"/>
  <c r="N321" i="1" s="1"/>
  <c r="N322" i="1" s="1"/>
  <c r="N323" i="1" s="1"/>
  <c r="N324" i="1" s="1"/>
  <c r="N325" i="1" s="1"/>
  <c r="N326" i="1" s="1"/>
  <c r="N327" i="1" s="1"/>
  <c r="N328" i="1" s="1"/>
  <c r="N329" i="1" s="1"/>
  <c r="N330" i="1" s="1"/>
  <c r="N331" i="1" s="1"/>
  <c r="N332" i="1" s="1"/>
  <c r="N333" i="1" s="1"/>
  <c r="N334" i="1" s="1"/>
  <c r="N335" i="1" s="1"/>
  <c r="N336" i="1" s="1"/>
  <c r="N337" i="1" s="1"/>
  <c r="N338" i="1" s="1"/>
  <c r="N339" i="1" s="1"/>
  <c r="N340" i="1" s="1"/>
  <c r="N341" i="1" s="1"/>
  <c r="N342" i="1" s="1"/>
  <c r="N343" i="1" s="1"/>
  <c r="N344" i="1" s="1"/>
  <c r="N345" i="1" s="1"/>
  <c r="N346" i="1" s="1"/>
  <c r="N347" i="1" s="1"/>
  <c r="N348" i="1" s="1"/>
  <c r="N349" i="1" s="1"/>
  <c r="N350" i="1" s="1"/>
  <c r="N351" i="1" s="1"/>
  <c r="N352" i="1" s="1"/>
  <c r="N353" i="1" s="1"/>
  <c r="N354" i="1" s="1"/>
  <c r="C144" i="8" l="1"/>
  <c r="N355" i="1"/>
  <c r="N356" i="1" s="1"/>
  <c r="N357" i="1" s="1"/>
  <c r="N358" i="1" s="1"/>
  <c r="N359" i="1" s="1"/>
  <c r="N360" i="1" s="1"/>
  <c r="N361" i="1" s="1"/>
  <c r="N362" i="1" s="1"/>
  <c r="N363" i="1" s="1"/>
  <c r="N364" i="1" s="1"/>
  <c r="N365" i="1" s="1"/>
  <c r="N366" i="1" s="1"/>
  <c r="N367" i="1" s="1"/>
  <c r="N368" i="1" s="1"/>
  <c r="N369" i="1" s="1"/>
  <c r="N370" i="1" s="1"/>
  <c r="N371" i="1" s="1"/>
  <c r="N372" i="1" s="1"/>
  <c r="N373" i="1" s="1"/>
  <c r="N374" i="1" s="1"/>
  <c r="N375" i="1" s="1"/>
  <c r="N376" i="1" s="1"/>
  <c r="N377" i="1" s="1"/>
  <c r="N378" i="1" s="1"/>
  <c r="N379" i="1" s="1"/>
  <c r="N380" i="1" s="1"/>
  <c r="N381" i="1" s="1"/>
  <c r="N382" i="1" s="1"/>
  <c r="N383" i="1" s="1"/>
  <c r="N384" i="1" s="1"/>
  <c r="N385" i="1" s="1"/>
  <c r="N386" i="1" s="1"/>
  <c r="N387" i="1" s="1"/>
  <c r="N388" i="1" s="1"/>
  <c r="N389" i="1" s="1"/>
  <c r="N390" i="1" s="1"/>
  <c r="N391" i="1" s="1"/>
  <c r="N392" i="1" s="1"/>
  <c r="N393" i="1" s="1"/>
  <c r="N394" i="1" s="1"/>
  <c r="N395" i="1" s="1"/>
  <c r="N396" i="1" s="1"/>
  <c r="N397" i="1" s="1"/>
  <c r="N398" i="1" l="1"/>
  <c r="N399" i="1" s="1"/>
  <c r="N400" i="1" s="1"/>
  <c r="N401" i="1" s="1"/>
  <c r="N402" i="1" s="1"/>
  <c r="N403" i="1" s="1"/>
  <c r="N404" i="1" s="1"/>
  <c r="N405" i="1" s="1"/>
  <c r="N406" i="1" s="1"/>
  <c r="N407" i="1" s="1"/>
  <c r="N408" i="1" s="1"/>
  <c r="N409" i="1" s="1"/>
  <c r="N410" i="1" s="1"/>
  <c r="N411" i="1" s="1"/>
  <c r="N412" i="1" s="1"/>
  <c r="N413" i="1" s="1"/>
  <c r="N414" i="1" s="1"/>
  <c r="N415" i="1" s="1"/>
  <c r="N416" i="1" s="1"/>
  <c r="N417" i="1" s="1"/>
  <c r="N418" i="1" s="1"/>
  <c r="N419" i="1" s="1"/>
  <c r="N420" i="1" s="1"/>
  <c r="N421" i="1" s="1"/>
  <c r="N422" i="1" s="1"/>
  <c r="N423" i="1" s="1"/>
  <c r="N424" i="1" s="1"/>
  <c r="N425" i="1" s="1"/>
  <c r="N426" i="1" s="1"/>
  <c r="N427" i="1" s="1"/>
  <c r="N428" i="1" s="1"/>
  <c r="N429" i="1" s="1"/>
  <c r="N430" i="1" s="1"/>
  <c r="N431" i="1" s="1"/>
  <c r="N432" i="1" s="1"/>
  <c r="N433" i="1" s="1"/>
  <c r="N434" i="1" s="1"/>
  <c r="N435" i="1" s="1"/>
  <c r="N436" i="1" s="1"/>
  <c r="N437" i="1" s="1"/>
  <c r="N438" i="1" s="1"/>
  <c r="N439" i="1" s="1"/>
  <c r="N440" i="1" s="1"/>
  <c r="N441" i="1" s="1"/>
  <c r="N442" i="1" s="1"/>
  <c r="N443" i="1" s="1"/>
  <c r="N444" i="1" s="1"/>
  <c r="N445" i="1" s="1"/>
  <c r="N446" i="1" s="1"/>
  <c r="N447" i="1" s="1"/>
  <c r="N448" i="1" s="1"/>
  <c r="N449" i="1" s="1"/>
  <c r="N450" i="1" s="1"/>
  <c r="N451" i="1" s="1"/>
  <c r="N452" i="1" s="1"/>
  <c r="N453" i="1" s="1"/>
  <c r="N454" i="1" s="1"/>
  <c r="N455" i="1" s="1"/>
  <c r="N456" i="1" s="1"/>
  <c r="N457" i="1" s="1"/>
  <c r="N458" i="1" s="1"/>
  <c r="N459" i="1" s="1"/>
  <c r="N460" i="1" s="1"/>
  <c r="N461" i="1" s="1"/>
  <c r="N462" i="1" s="1"/>
  <c r="N463" i="1" s="1"/>
  <c r="N464" i="1" s="1"/>
  <c r="N465" i="1" s="1"/>
  <c r="N466" i="1" s="1"/>
  <c r="N467" i="1" s="1"/>
  <c r="N468" i="1" s="1"/>
  <c r="N469" i="1" s="1"/>
  <c r="N470" i="1" s="1"/>
  <c r="N471" i="1" s="1"/>
  <c r="N472" i="1" s="1"/>
  <c r="N473" i="1" s="1"/>
  <c r="N474" i="1" s="1"/>
  <c r="N475" i="1" s="1"/>
  <c r="N476" i="1" s="1"/>
  <c r="N477" i="1" s="1"/>
  <c r="N478" i="1" s="1"/>
  <c r="N479" i="1" s="1"/>
  <c r="N480" i="1" s="1"/>
  <c r="N481" i="1" s="1"/>
  <c r="N482" i="1" s="1"/>
  <c r="N483" i="1" s="1"/>
  <c r="N484" i="1" s="1"/>
  <c r="N485" i="1" s="1"/>
  <c r="N486" i="1" s="1"/>
  <c r="N487" i="1" s="1"/>
  <c r="N488" i="1" s="1"/>
  <c r="N489" i="1" s="1"/>
  <c r="N490" i="1" s="1"/>
  <c r="N491" i="1" s="1"/>
  <c r="N492" i="1" s="1"/>
  <c r="N493" i="1" s="1"/>
  <c r="N494" i="1" s="1"/>
  <c r="N495" i="1" s="1"/>
  <c r="N496" i="1" s="1"/>
  <c r="N497" i="1" s="1"/>
  <c r="N498" i="1" s="1"/>
  <c r="N499" i="1" s="1"/>
  <c r="N500" i="1" s="1"/>
  <c r="N501" i="1" s="1"/>
  <c r="N502" i="1" s="1"/>
  <c r="N503" i="1" s="1"/>
  <c r="N504" i="1" s="1"/>
  <c r="N505" i="1" s="1"/>
  <c r="N506" i="1" s="1"/>
  <c r="N507" i="1" s="1"/>
  <c r="N508" i="1" s="1"/>
  <c r="N509" i="1" s="1"/>
  <c r="N510" i="1" s="1"/>
  <c r="N511" i="1" s="1"/>
  <c r="N512" i="1" s="1"/>
  <c r="N513" i="1" s="1"/>
  <c r="N514" i="1" s="1"/>
  <c r="N515" i="1" s="1"/>
  <c r="N516" i="1" s="1"/>
  <c r="N517" i="1" s="1"/>
  <c r="N518" i="1" s="1"/>
  <c r="N519" i="1" s="1"/>
  <c r="N520" i="1" s="1"/>
  <c r="N521" i="1" s="1"/>
  <c r="N522" i="1" s="1"/>
  <c r="N523" i="1" s="1"/>
  <c r="N524" i="1" s="1"/>
  <c r="N525" i="1" s="1"/>
  <c r="N526" i="1" s="1"/>
  <c r="N527" i="1" s="1"/>
  <c r="N528" i="1" s="1"/>
  <c r="N529" i="1" s="1"/>
  <c r="N530" i="1" s="1"/>
  <c r="N531" i="1" s="1"/>
  <c r="N532" i="1" s="1"/>
  <c r="N533" i="1" s="1"/>
  <c r="N534" i="1" s="1"/>
  <c r="N535" i="1" s="1"/>
  <c r="N536" i="1" s="1"/>
  <c r="N537" i="1" s="1"/>
  <c r="N538" i="1" s="1"/>
  <c r="N539" i="1" s="1"/>
  <c r="N540" i="1" s="1"/>
  <c r="N541" i="1" s="1"/>
  <c r="N542" i="1" s="1"/>
  <c r="N543" i="1" s="1"/>
  <c r="N544" i="1" s="1"/>
  <c r="N545" i="1" s="1"/>
  <c r="N546" i="1" s="1"/>
  <c r="N547" i="1" s="1"/>
  <c r="N548" i="1" s="1"/>
  <c r="N549" i="1" s="1"/>
  <c r="N550" i="1" s="1"/>
  <c r="N551" i="1" s="1"/>
  <c r="N552" i="1" s="1"/>
  <c r="N553" i="1" s="1"/>
  <c r="N554" i="1" s="1"/>
  <c r="N555" i="1" s="1"/>
  <c r="N556" i="1" s="1"/>
  <c r="N557" i="1" s="1"/>
  <c r="N558" i="1" s="1"/>
  <c r="N559" i="1" s="1"/>
  <c r="N560" i="1" s="1"/>
  <c r="N561" i="1" s="1"/>
  <c r="N562" i="1" s="1"/>
  <c r="N563" i="1" s="1"/>
  <c r="N564" i="1" s="1"/>
  <c r="N565" i="1" s="1"/>
  <c r="N566" i="1" s="1"/>
  <c r="N567" i="1" s="1"/>
  <c r="N568" i="1" s="1"/>
  <c r="N569" i="1" s="1"/>
  <c r="N570" i="1" s="1"/>
  <c r="N571" i="1" s="1"/>
  <c r="N572" i="1" l="1"/>
  <c r="N573" i="1" s="1"/>
  <c r="N574" i="1" s="1"/>
  <c r="N575" i="1" s="1"/>
  <c r="N576" i="1" s="1"/>
  <c r="N577" i="1" s="1"/>
  <c r="N578" i="1" s="1"/>
  <c r="N579" i="1" s="1"/>
  <c r="N580" i="1" s="1"/>
  <c r="N581" i="1" s="1"/>
  <c r="N582" i="1" s="1"/>
  <c r="N583" i="1" s="1"/>
  <c r="N584" i="1" s="1"/>
  <c r="N585" i="1" s="1"/>
  <c r="N586" i="1" s="1"/>
  <c r="N587" i="1" s="1"/>
  <c r="N588" i="1" s="1"/>
  <c r="N589" i="1" s="1"/>
  <c r="N590" i="1" s="1"/>
  <c r="N591" i="1" s="1"/>
  <c r="N592" i="1" s="1"/>
  <c r="N593" i="1" s="1"/>
  <c r="N594" i="1" s="1"/>
</calcChain>
</file>

<file path=xl/sharedStrings.xml><?xml version="1.0" encoding="utf-8"?>
<sst xmlns="http://schemas.openxmlformats.org/spreadsheetml/2006/main" count="6333" uniqueCount="555">
  <si>
    <t>Item</t>
  </si>
  <si>
    <t>Rubrica</t>
  </si>
  <si>
    <t>Doc Bco</t>
  </si>
  <si>
    <t>Dia</t>
  </si>
  <si>
    <t>Mes</t>
  </si>
  <si>
    <t>Ano</t>
  </si>
  <si>
    <t>NF/Recibo</t>
  </si>
  <si>
    <t>Favorecido/Forn.</t>
  </si>
  <si>
    <t>Vinculo com o Projeto</t>
  </si>
  <si>
    <t>CPF/CNPJ</t>
  </si>
  <si>
    <t>Saldo</t>
  </si>
  <si>
    <t>Transferência enviada</t>
  </si>
  <si>
    <t>MAIO</t>
  </si>
  <si>
    <t>TED Transf.Eletr.Disponiv</t>
  </si>
  <si>
    <t>Cheque Pago Outra Agência</t>
  </si>
  <si>
    <t>Tar Processamento Cheque</t>
  </si>
  <si>
    <t>BB Rende Fácil</t>
  </si>
  <si>
    <t>Resgate BB CDB DI</t>
  </si>
  <si>
    <t>Transferido para Poupança</t>
  </si>
  <si>
    <t>JUNHO</t>
  </si>
  <si>
    <t>Transferência recebida</t>
  </si>
  <si>
    <t>PREFEITURA MUNICIPAL DE FORTALEZA</t>
  </si>
  <si>
    <t>TED-Pag Fornecedores</t>
  </si>
  <si>
    <t>Pix - Enviado</t>
  </si>
  <si>
    <t>Aplicação BB CDB DI</t>
  </si>
  <si>
    <t>JULHO</t>
  </si>
  <si>
    <t>Pagamento de Boleto</t>
  </si>
  <si>
    <t>ANA BEATRIZ MARTINS MELO</t>
  </si>
  <si>
    <t>AGOSTO</t>
  </si>
  <si>
    <t>TED Devolvida</t>
  </si>
  <si>
    <t>ANE CAROLINE DA CUNHA CAVALCANTI NASCIMENTO LTDA</t>
  </si>
  <si>
    <t>SETEMBRO</t>
  </si>
  <si>
    <t>PLUXEE BENEFICIOS BRASIL SA</t>
  </si>
  <si>
    <t>CDB/RDB</t>
  </si>
  <si>
    <t>OUTUBRO</t>
  </si>
  <si>
    <t>DANIELI MARIA DA SILVA DE HOLANDA</t>
  </si>
  <si>
    <t>Pix - Recebido</t>
  </si>
  <si>
    <t>NOVEMBRO</t>
  </si>
  <si>
    <t>DEZEMBRO</t>
  </si>
  <si>
    <t>AGENTE FINANCEIRO</t>
  </si>
  <si>
    <t>EXECUTOR</t>
  </si>
  <si>
    <t>RESSARCIMENTO À FUNDAÇÃO</t>
  </si>
  <si>
    <t>RELATÓRIO DE CONCILIAÇÃO BANCÁRIA - CONTA 33101-5</t>
  </si>
  <si>
    <t>TED - Pag Fornecedores</t>
  </si>
  <si>
    <t>59.573.030/0001-30</t>
  </si>
  <si>
    <t>FUNDAÇÃO ITAÚ</t>
  </si>
  <si>
    <t>PATROCINADOR</t>
  </si>
  <si>
    <t>RECEITA</t>
  </si>
  <si>
    <t>APLICAÇÃO BB Rende Fácil</t>
  </si>
  <si>
    <t>PESSOA JURÍDICA - Serviços Bancários</t>
  </si>
  <si>
    <t>JANEIRO</t>
  </si>
  <si>
    <t>Tarifa Pacote de Serviços</t>
  </si>
  <si>
    <t>BANCO DO BRASIL S/A</t>
  </si>
  <si>
    <t>RESGATE BB Rende Fácil</t>
  </si>
  <si>
    <t>FEVEREIRO</t>
  </si>
  <si>
    <t>FUNDAÇÃO DE APOIO À CIÊNCIA, CULTURA, ESTUDOS E PESQUISAS (FACEP)</t>
  </si>
  <si>
    <t>MARCO</t>
  </si>
  <si>
    <t>Aplicação BB Rende Fácil</t>
  </si>
  <si>
    <t>ABRIL</t>
  </si>
  <si>
    <t>MARCIO DE SOUZA PORTO</t>
  </si>
  <si>
    <t>ALCIDES FERNANDO GUSSI</t>
  </si>
  <si>
    <t>CARLOS AMÉRICO LEITE MOREIRA</t>
  </si>
  <si>
    <t>MARIA NAZARÉ MORAES SOARES</t>
  </si>
  <si>
    <t>LIDIANE MOURA LOPES</t>
  </si>
  <si>
    <t>KELLY MARIA GOMES MENEZES</t>
  </si>
  <si>
    <t>RUY DE DEUS E MELO NETO</t>
  </si>
  <si>
    <t>MILENA MARCINTHA ALVES BRAZ</t>
  </si>
  <si>
    <t>RAFAEL BARROS BARBOSA</t>
  </si>
  <si>
    <t>LUIS TOMÁS DOMINGOS</t>
  </si>
  <si>
    <t>ELIANA COSTA GUERRA</t>
  </si>
  <si>
    <t>ADRIANA DE OLIVEIRA ALCÂNTARA</t>
  </si>
  <si>
    <t>RESGATE BB CDB DI</t>
  </si>
  <si>
    <t>RENDIMENTO BB CDB DI</t>
  </si>
  <si>
    <t>GESTOR</t>
  </si>
  <si>
    <t>PESSOA FÍSICA - Atividades de Núcleo Gestor</t>
  </si>
  <si>
    <t>116.327.801-78</t>
  </si>
  <si>
    <t>832.742.783-00</t>
  </si>
  <si>
    <t xml:space="preserve">PESSOA FÍSICA - Atividades de Coordenação </t>
  </si>
  <si>
    <t>323.762.943-04</t>
  </si>
  <si>
    <t>ALBA MARIA  PINHO DE CARVALHO</t>
  </si>
  <si>
    <t>043.934.223-68</t>
  </si>
  <si>
    <t>ORIENTADOR</t>
  </si>
  <si>
    <t>PESSOA FÍSICA - Atividades de Orientação</t>
  </si>
  <si>
    <t>014.292.713-96</t>
  </si>
  <si>
    <t>011.167.474-30</t>
  </si>
  <si>
    <t>COORDENADOR</t>
  </si>
  <si>
    <t>558.040.982-68</t>
  </si>
  <si>
    <t>969.516.303-30</t>
  </si>
  <si>
    <t>LUCELINDO DIAS FERREIRA JR REIS</t>
  </si>
  <si>
    <t>000.225.733-56</t>
  </si>
  <si>
    <t>472.527.233-72</t>
  </si>
  <si>
    <t>761.540.413-49</t>
  </si>
  <si>
    <t>754.718.923-72</t>
  </si>
  <si>
    <t>057.283.858-18</t>
  </si>
  <si>
    <t>049.443.354-07</t>
  </si>
  <si>
    <t>435.268.613-15</t>
  </si>
  <si>
    <t>VICTORIA REGIA ARRAIS DE PAIVA</t>
  </si>
  <si>
    <t>016.704.916-09</t>
  </si>
  <si>
    <t>MATERIAL DE CONSUMO - Gêneros de Alimentação</t>
  </si>
  <si>
    <t>PESSOA JURÍDICA - Alimentação</t>
  </si>
  <si>
    <t>04.089.789/0001-50</t>
  </si>
  <si>
    <t>29.532.015/0001-82</t>
  </si>
  <si>
    <t>00.265.064/0001-14</t>
  </si>
  <si>
    <t>08.706.969/0001-94</t>
  </si>
  <si>
    <t xml:space="preserve">REGINA MAURA FERREIRA MESQUITA - ME - FLOR DE SAL </t>
  </si>
  <si>
    <t>E DA SILVA LTDA - ME RAILSON MUSIC</t>
  </si>
  <si>
    <t>IRAN MEDEIROS DA COSTA - ME RESTAURANTES TABUA DE CARNE DE CAICO</t>
  </si>
  <si>
    <t>FORNECEDOR</t>
  </si>
  <si>
    <t>MARIANA SARAIVA PEREIRA NASCIMENTO</t>
  </si>
  <si>
    <t>DAM</t>
  </si>
  <si>
    <t>029.305.433-96</t>
  </si>
  <si>
    <t>ASSISTENTE ADMINISTRATIVO</t>
  </si>
  <si>
    <t>PESSOAL CONTRATADO CLT - FÉRIAS</t>
  </si>
  <si>
    <t>RECEITA FEDERAL DO BRASIL</t>
  </si>
  <si>
    <t>DARF</t>
  </si>
  <si>
    <t>03.779.969/0001-09</t>
  </si>
  <si>
    <t>GAMALYRA COM E SERV LTDA - ME -  ITI INSTITUTO DE TRADUCAO E INTERPRETACAO</t>
  </si>
  <si>
    <t>37.869.010/0001-78</t>
  </si>
  <si>
    <t>00.000.000/0001-01</t>
  </si>
  <si>
    <t>01.109.184/0004-38</t>
  </si>
  <si>
    <t>UNIVERSO ONLINE S/A DIVISAO UOL </t>
  </si>
  <si>
    <t>PESSOA JURÍDICA - Telefonia e Internet</t>
  </si>
  <si>
    <t>ANDRÉ VASCONCELOS FERREIRA</t>
  </si>
  <si>
    <t>ROSELANE GOMES BEZERRA</t>
  </si>
  <si>
    <t>GIL CELIO DE CASTRO CARDOSO</t>
  </si>
  <si>
    <t>CAMILA GONÇALVES DE MARIO</t>
  </si>
  <si>
    <t>JAQUELINE FRANCO CAVALCANTE</t>
  </si>
  <si>
    <t>SHAIANNE LOPES DE SOUSA</t>
  </si>
  <si>
    <t>FERNANDO JOSÉ PIRES DE SOUSA</t>
  </si>
  <si>
    <t>DAVID MORENO MONTENEGRO</t>
  </si>
  <si>
    <t>JULIANE DE SOUSA ARAÚJO</t>
  </si>
  <si>
    <t>IMPOSTOS</t>
  </si>
  <si>
    <t>APLICAÇÃO BB CDB DI</t>
  </si>
  <si>
    <t>RESSARCIMENTO À UFC</t>
  </si>
  <si>
    <t>GRU</t>
  </si>
  <si>
    <t>UNIVERSIDADE FEDERAL DO CEARÁ</t>
  </si>
  <si>
    <t>07.272.636/0001-31</t>
  </si>
  <si>
    <t>CONTRATANTE</t>
  </si>
  <si>
    <t>00.000.000/0001-91</t>
  </si>
  <si>
    <t>FUNDAÇÃO DE APOIO À CIÊNCIA, CULTURA, ESTUDOS E PESQUISAS (FACEP) - CONTA 33102</t>
  </si>
  <si>
    <t>ALDENORA DE CARVALHO MOURA JUVÊNCIO</t>
  </si>
  <si>
    <t>-13.636,17*</t>
  </si>
  <si>
    <t>REF PAG DE ALBA MARIA PNHO DE CARVALHO</t>
  </si>
  <si>
    <t xml:space="preserve">REEMBOLSO A MAIOR DE DESPESAS PAGAS  POR OUTRO PROJETO (33102) </t>
  </si>
  <si>
    <t>REEMBOLSO INDEVIDO PARA OUTRO PROJETO (33102)</t>
  </si>
  <si>
    <t>-5.721,32</t>
  </si>
  <si>
    <t>PESSOA FÍSICA - Atividades de Apoio Administrativo</t>
  </si>
  <si>
    <t>EMANOEL PONTES DOS SANTOS</t>
  </si>
  <si>
    <t>AA FRIGELAR S/A</t>
  </si>
  <si>
    <t>LUIZ AUGUSTO DA SILVA</t>
  </si>
  <si>
    <t>VANIA MARIA FRAGA PEREIRA</t>
  </si>
  <si>
    <t>LUIZ GUSTAVO ALVES ROCHA</t>
  </si>
  <si>
    <t>11.689.908/0001-70</t>
  </si>
  <si>
    <t>Pagto via Auto-Atend.BB</t>
  </si>
  <si>
    <t>Pagto conta telefone</t>
  </si>
  <si>
    <t>FRIGELAR COMERCIO E INDUSTRIA LTDA</t>
  </si>
  <si>
    <t>CLARO S/A</t>
  </si>
  <si>
    <t>EDUARDO GIRÃO SANTIAGO</t>
  </si>
  <si>
    <t>FRANCISCA GLÁUCIA DE ALMEIDA</t>
  </si>
  <si>
    <t>MARIO VASCONCELOS SOBRINHO</t>
  </si>
  <si>
    <t>PESSOA JURÍDICA - Serviços de Tradução</t>
  </si>
  <si>
    <t>PESSOA FÍSICA - Atividades de Processo Seletivo</t>
  </si>
  <si>
    <t>PAGO PELA CONTA 33102</t>
  </si>
  <si>
    <t>VALOR TRANSFERIDO  A MAIOR</t>
  </si>
  <si>
    <t>BREYNNER RICARDO DE OLIVEIRA</t>
  </si>
  <si>
    <t>MATERIAL DE CONSUMO - Outros Materiais de Consumo</t>
  </si>
  <si>
    <t>MATERIAL DE CONSUMO - Combustíveis</t>
  </si>
  <si>
    <t>SENDAS DISTRIBUIDORA S/A</t>
  </si>
  <si>
    <t xml:space="preserve">LOJAS LE BISCUIT S A </t>
  </si>
  <si>
    <t>MATERIAL DE CONSUMO - Material de Limpeza</t>
  </si>
  <si>
    <t>MATERIAL DE CONSUMO - Material de Informática</t>
  </si>
  <si>
    <t>GRAZIELLE ALBUQUERQUE MOURA PAIVA</t>
  </si>
  <si>
    <t>APOIO</t>
  </si>
  <si>
    <t>PESSOA JURÍDICA - Apoio Administrativo</t>
  </si>
  <si>
    <t>APRESENTAÇÃO CULTURAL DO CORAL </t>
  </si>
  <si>
    <t>PESSOA FÍSICA - Outros Serviços</t>
  </si>
  <si>
    <t>DOCENTE</t>
  </si>
  <si>
    <t>PESSOA FÍSICA - Atividades de Ensino</t>
  </si>
  <si>
    <t>INEZ SILVIA BATISTA DE CASTRO</t>
  </si>
  <si>
    <t>PASSAGENS NACIONAIS</t>
  </si>
  <si>
    <t>INSERÇÃO DA FUNCAO NO SST E NO E SOCIAL</t>
  </si>
  <si>
    <t>CLEITON REGIS BARBOSA DE SILVA</t>
  </si>
  <si>
    <t>PESSOA JURÍDICA - Manuteção de Máquinas e Equipamentos</t>
  </si>
  <si>
    <t>POSTO ABN LTDA</t>
  </si>
  <si>
    <t>40.009.830/0001-02</t>
  </si>
  <si>
    <t>FRANCISCO ORDOMAR RESTAURANTES LTDA</t>
  </si>
  <si>
    <t>PESSOAL CONTRATADO CLT</t>
  </si>
  <si>
    <t>ALIMENTAÇÃO DOS HÓSPEDES DO COLÓQUIO</t>
  </si>
  <si>
    <t>PESSOA JURÍDICA - Serviços Gráficos e Editoriais</t>
  </si>
  <si>
    <t>INTÉRPRETES DE LIBRAS</t>
  </si>
  <si>
    <t>IVNA DE SOUZA DE MATOS</t>
  </si>
  <si>
    <t>PESSOA JURÍDICA - Traslado</t>
  </si>
  <si>
    <t xml:space="preserve">FORTALEZA ATLÂNTICO HOTEIS - OASIS ATLANTICO </t>
  </si>
  <si>
    <t>PESSOA JURÍDICA - Outros Serviços</t>
  </si>
  <si>
    <t xml:space="preserve">IUNAHOSPEDA CONSULTORIA SOCIAL ESPORTIVA </t>
  </si>
  <si>
    <t>APRESENTAÇÃO DE CAPOEIRA</t>
  </si>
  <si>
    <t>PESSOAL CONTRATADO CLT - 13 SALÁRIO</t>
  </si>
  <si>
    <t>JULIO ALFREDO RACCHUMI ROMERO</t>
  </si>
  <si>
    <t>MAIONE ROCHA DE CASTRO CARDOSO</t>
  </si>
  <si>
    <t>WENDEL MELO ANDRADE</t>
  </si>
  <si>
    <t>Tarifa Pix Enviado</t>
  </si>
  <si>
    <t>OBRIGAÇÕES TRIBUTÁRIAS E CONTRIBUTIVAS - IRRF</t>
  </si>
  <si>
    <t>OBRIGAÇÕES TRIBUTÁRIAS E CONTRIBUTIVAS - INSS PATRONAL</t>
  </si>
  <si>
    <t>OBRIGAÇÕES TRIBUTÁRIAS E CONTRIBUTIVAS - INSS AUTÔNOMO</t>
  </si>
  <si>
    <t>PESSOA JURÍDICA - Telefone</t>
  </si>
  <si>
    <t>LEILA MARIA PASSOS DE SOUSA BEZERRA</t>
  </si>
  <si>
    <t>ELIONE MARIA NOGUEIRA DIÓGENES</t>
  </si>
  <si>
    <t>THIAGO OLIVEIRA DA SILVA NOVAES</t>
  </si>
  <si>
    <t>OBRIGAÇÕES TRIBUTÁRIAS E CONTRIBUTIVAS - EMPREGADOR FOLHA</t>
  </si>
  <si>
    <t>OBRIGAÇÕES TRIBUTÁRIAS E CONTRIBUTIVAS - PIS FOLHA</t>
  </si>
  <si>
    <t>OBRIGAÇÕES TRIBUTÁRIAS E CONTRIBUTIVAS - IRRF FOLHA</t>
  </si>
  <si>
    <t>PESSOA FÍSICA - Atividades de Pesquisa</t>
  </si>
  <si>
    <t>IMPRESSIONE COMÉRCIO E SERVIÇOS GRÁFICOS LTDA</t>
  </si>
  <si>
    <t>MATERIAL DE CONSUMO - Material para Distribuição</t>
  </si>
  <si>
    <t>PAGAMENTO DE DESPESAS DE OUTRO PROJETO (33161)</t>
  </si>
  <si>
    <t xml:space="preserve">DESPESAS SEM COMPROVAÇÃO </t>
  </si>
  <si>
    <t>NÃO IDENTIFICADO</t>
  </si>
  <si>
    <t>02.858.003/0003-58</t>
  </si>
  <si>
    <t>01.070.394/0001-17</t>
  </si>
  <si>
    <t>05.071.2427/0001-90</t>
  </si>
  <si>
    <t>000000</t>
  </si>
  <si>
    <t>08.960.096/0001-41</t>
  </si>
  <si>
    <t>POSTO TRADIÇÃO LTDA</t>
  </si>
  <si>
    <t>AVALIADOR</t>
  </si>
  <si>
    <t>OS IMPOSTOS E TAXA DA UFC FORAM PAGOS PELA CONTA 33102</t>
  </si>
  <si>
    <t xml:space="preserve"> 04.712.500/0001-07 </t>
  </si>
  <si>
    <t>MICROSOFT DO BRASIL IMPORT E COM DE SOFTWARE E VIDEO GAMES LTDA</t>
  </si>
  <si>
    <t>23.957.787/0003-41</t>
  </si>
  <si>
    <t>FONTENELLE INDUSTRIA E COMERCIO DE ALIMENTOS LTDA - EPP(NOELIA DOCES E SALGADOS)</t>
  </si>
  <si>
    <t>PESSOA JURÍDICA - Licença de Uso de Software</t>
  </si>
  <si>
    <t>426.899.963-91</t>
  </si>
  <si>
    <t>ESTORNO</t>
  </si>
  <si>
    <t>REF LUIZ AUGUSTO DA SILVA</t>
  </si>
  <si>
    <t>PAGAMENTO INDEVIDO</t>
  </si>
  <si>
    <t>368.489.213-00</t>
  </si>
  <si>
    <t>92.660.406/0017-86</t>
  </si>
  <si>
    <t>NF 456273 -COMPRA DE DOIS AR COND</t>
  </si>
  <si>
    <t>INTÉRPRETE DE LIBRAS</t>
  </si>
  <si>
    <t>02.476.0816/0001-81</t>
  </si>
  <si>
    <t>04.698.717/0001-00</t>
  </si>
  <si>
    <t>629.798.053-51</t>
  </si>
  <si>
    <t>07.338.981/0001-20</t>
  </si>
  <si>
    <t xml:space="preserve">SINDICATO DOS TAXISTAS DE FORTALEZA E REGIAO METROPOLITANA - SINDITAXI </t>
  </si>
  <si>
    <t>DEVOLUÇÃO DE PAGAMENTO</t>
  </si>
  <si>
    <t> MAGNA HOTEIS E TURISMO LTDA</t>
  </si>
  <si>
    <t>DEVOLUÇÃO DE PARTE DO PAGAMENTO FEITO EM 03/10/2025</t>
  </si>
  <si>
    <t>OBRIGAÇÕES TRIBUTÁRIAS E CONTRIBUTIVAS - FGTS FOLHA</t>
  </si>
  <si>
    <t>OBRIGAÇÕES TRIBUTÁRIAS E CONTRIBUTIVAS - INSS EMPREGADO FOLHA</t>
  </si>
  <si>
    <t>CAUÍPE REVENDEDORA DE PETRÓLEO LTDA - POSTO 03 CAUÍPE</t>
  </si>
  <si>
    <t>35.075.597/0003-80</t>
  </si>
  <si>
    <t xml:space="preserve">VALOR PAGO A MENOR </t>
  </si>
  <si>
    <t>REF POSTO CAUÍPE</t>
  </si>
  <si>
    <t>04.138.490/0001-48</t>
  </si>
  <si>
    <t>H N COMERIAL DE PETRÓLEO LTDA - POSTO CANADÁ</t>
  </si>
  <si>
    <t>POSTO  ABN LTDA</t>
  </si>
  <si>
    <t>04.797.612/0002-99</t>
  </si>
  <si>
    <t>REF 11 2025</t>
  </si>
  <si>
    <t>SOBRAL E PALÁCIO PETRÓLEO LTDA</t>
  </si>
  <si>
    <t>17.858.105/0001-89</t>
  </si>
  <si>
    <t>IPANEMA COM E SERVIÇO DE DERIVADOS DE PETRÓLEO LTDA-POSTO IPANEMA</t>
  </si>
  <si>
    <t>07.240.641/0002-43</t>
  </si>
  <si>
    <t>06.057.223/0531-00</t>
  </si>
  <si>
    <t>22.749.900/0001-79</t>
  </si>
  <si>
    <t>POSTO IOLANDA LTDA</t>
  </si>
  <si>
    <t>07.116.510/0001-78</t>
  </si>
  <si>
    <t>J L M BAR E COMÉRCIO DE ALIMENTOS E BEBIDAS LTDA</t>
  </si>
  <si>
    <t>17.180.226/0001-14</t>
  </si>
  <si>
    <t>VALOR PAGO A MAIOR. DEVERIA TER SIDO R$ 1956,17 E FOI PAGO R$2755,06, GERANDO UMA DIFERENÇA EM FAVOR DO PROJETO DE  R$798,89</t>
  </si>
  <si>
    <t>MATERIAL PERMANENTE - Outros Materiais Permanentes</t>
  </si>
  <si>
    <t>07.978.401/0001-60</t>
  </si>
  <si>
    <t xml:space="preserve"> R &amp; T  COMÉRCIO DE PRODUTOS HOSPITALARES LTDA -ME - UNIÃO HOSPITALAR</t>
  </si>
  <si>
    <t>NF 487 - COMPRA DE CADEIRA DE RODAS</t>
  </si>
  <si>
    <t>MATERIAL DE CONSUMO - Material de Expediente</t>
  </si>
  <si>
    <t>J B COMÉRCIO DE COMBUSTÍVEIS E TRANSPORTE LTDA</t>
  </si>
  <si>
    <t>21.786.390/0001-47</t>
  </si>
  <si>
    <t>KALUNGA COM E IND GRAFICA  S/A</t>
  </si>
  <si>
    <t>43.283811/0204-28</t>
  </si>
  <si>
    <t>REF 01 2026</t>
  </si>
  <si>
    <t>32.360.465/0001-40</t>
  </si>
  <si>
    <t xml:space="preserve">MATERIAL DE CONSUMO - Material para Distribuição </t>
  </si>
  <si>
    <t>DEVOLUÇÃO DE PAGAMENTO INDEVIDO</t>
  </si>
  <si>
    <t>92.660.406/0086-08</t>
  </si>
  <si>
    <t xml:space="preserve">MATERIAL PERMANENTE - AR CONDICIONADO </t>
  </si>
  <si>
    <t>NF 460225 COMPRA DE DOIS AR CONDICIONADO</t>
  </si>
  <si>
    <t>PESSOA FÍSICA - Atividades de Consultoria</t>
  </si>
  <si>
    <t>OBRIGAÇÕES TRIBUTÁRIAS E CONTRIBUTIVAS - ISS DA CONTA 33103 ACEP -IFCE</t>
  </si>
  <si>
    <t>REF 02 2026</t>
  </si>
  <si>
    <t>REF 03 2026</t>
  </si>
  <si>
    <t>REEMBOLSO RECEBIDO DE OUTRO PROJETO (33161)</t>
  </si>
  <si>
    <t>265.097.503-25</t>
  </si>
  <si>
    <t>FUNDAÇÃO DE APOIO À CIÊNCIA, CULTURA, ESTUDOS E PESQUISAS (FACEP) - CONTA 33161</t>
  </si>
  <si>
    <t>07.954.605/0001-60</t>
  </si>
  <si>
    <t>REF PAG DE ALBA MARIA PNHO DE CARVALHO PAGO PELA CONTA 33102</t>
  </si>
  <si>
    <t>OBSERVAÇÃO</t>
  </si>
  <si>
    <t>REF 05 2025</t>
  </si>
  <si>
    <t>REF PROJETO 33161</t>
  </si>
  <si>
    <t>REF 07 2025</t>
  </si>
  <si>
    <t>REF 08 2025</t>
  </si>
  <si>
    <t>REF 10 2025</t>
  </si>
  <si>
    <t>REF 12 2025</t>
  </si>
  <si>
    <t>REF 02 2025</t>
  </si>
  <si>
    <t>REF 03 2025</t>
  </si>
  <si>
    <t>REF 04 2025</t>
  </si>
  <si>
    <t>REF 05 2026</t>
  </si>
  <si>
    <t>00.039.446/0058-87</t>
  </si>
  <si>
    <t>PESQUISADOR</t>
  </si>
  <si>
    <t>689.830.853-04</t>
  </si>
  <si>
    <t>56.953.627/0001-11</t>
  </si>
  <si>
    <t>Crédito</t>
  </si>
  <si>
    <t>Débito</t>
  </si>
  <si>
    <t>717.131.073-68</t>
  </si>
  <si>
    <t>00.611.835/0001-88</t>
  </si>
  <si>
    <t xml:space="preserve">BAR E RESTAURANTE PINHEIRO LTDA </t>
  </si>
  <si>
    <t>027.810.816-47</t>
  </si>
  <si>
    <t>272.295.358-75</t>
  </si>
  <si>
    <t>VALOR PAGO A MAIOR PESSOA FÍSICA - Atividades de Pesquisa</t>
  </si>
  <si>
    <t>PAG INDEVIDO</t>
  </si>
  <si>
    <t>DEV PAGTO INDEVIDO</t>
  </si>
  <si>
    <t>40.432.544/0001-47</t>
  </si>
  <si>
    <t>31.320.428/0001-45</t>
  </si>
  <si>
    <t>982.146.403-34</t>
  </si>
  <si>
    <t>170.345.233-04</t>
  </si>
  <si>
    <t>322.806.883-87</t>
  </si>
  <si>
    <t>090.909.323-72</t>
  </si>
  <si>
    <t>03.943.179/0002-90</t>
  </si>
  <si>
    <t>220.374.542-87</t>
  </si>
  <si>
    <t>258.857.403-30</t>
  </si>
  <si>
    <t>10.488.301/0001-60</t>
  </si>
  <si>
    <t>53.594.366/0001-00</t>
  </si>
  <si>
    <t>24.5847.623-68</t>
  </si>
  <si>
    <t>632.029.083-83</t>
  </si>
  <si>
    <t>16.233.389/0053-86</t>
  </si>
  <si>
    <t>585.086.433-49</t>
  </si>
  <si>
    <t>CORAL</t>
  </si>
  <si>
    <t>009.895.593-43</t>
  </si>
  <si>
    <t>023.425.084-41</t>
  </si>
  <si>
    <t>CONSULTOR</t>
  </si>
  <si>
    <t>177.093.002-78</t>
  </si>
  <si>
    <t>MBV FILHO DISTRIBUIDORA DE AGUA LTDA - ME</t>
  </si>
  <si>
    <t>41.645.294/0001-96</t>
  </si>
  <si>
    <t>COSTA VIANA - SERVICOS DE COPIAS LTDA - ME</t>
  </si>
  <si>
    <t>PAULA MELO PERSONAL CHEF GASTRONOMICO LTDA - COZINHA MÁGICA</t>
  </si>
  <si>
    <t>69.034.668/0001-56</t>
  </si>
  <si>
    <t>HP CHAVES COMERCIO DE COMBUSTIVEIS LTDA-POSTO CEARÁ</t>
  </si>
  <si>
    <t> L &amp; S COMERCIO DE COMBUSTIVEIS LTDA</t>
  </si>
  <si>
    <t>PAGAMENTO DE DESPESAS DE OUTRO PROJETO (ACEP 33103)</t>
  </si>
  <si>
    <t>REF PAG DE ALBA MARIA PNHO DE CARVALHO - PAGO PELA CONTA 33102</t>
  </si>
  <si>
    <t>REF PAG DE ALBA MARIA PINHO DE CARVALHO - PAGO PELA CONTA 33102</t>
  </si>
  <si>
    <t>REF 09 2025</t>
  </si>
  <si>
    <t>REF 04 2026</t>
  </si>
  <si>
    <t>380.708.803-25</t>
  </si>
  <si>
    <t>038.783.053-70</t>
  </si>
  <si>
    <t>TATIANE RABELO CAMPELO - TATÁ DOCES E SALGADOS</t>
  </si>
  <si>
    <t>286.899.148-38</t>
  </si>
  <si>
    <t>416.694.363-49</t>
  </si>
  <si>
    <t>SECRETÁRIA</t>
  </si>
  <si>
    <t>788.027.333-68</t>
  </si>
  <si>
    <t>48.617.879/0001-41</t>
  </si>
  <si>
    <t>POSTO JARDINS DA SERRA COMERCIO DE COMBUSTIVEIS E DERIVADOS DE PETROLEO E SERVICO LTDA</t>
  </si>
  <si>
    <t>HP CHAVES COMERCIO DE COMBUSTIVEIS LTDA</t>
  </si>
  <si>
    <t>INTÉRPRETE</t>
  </si>
  <si>
    <t>SEM VÍNCULO</t>
  </si>
  <si>
    <t>DEVOLUÇÃO DE PARTE de Tarifa Bancária</t>
  </si>
  <si>
    <t>MÊS/ANO</t>
  </si>
  <si>
    <t>SALDO</t>
  </si>
  <si>
    <t>APLICAÇÃO BB RENDE FÁCIL</t>
  </si>
  <si>
    <t>RESGATE BB RENDE FÁCIL</t>
  </si>
  <si>
    <t>RENDIMENTO</t>
  </si>
  <si>
    <t>DEZEMBRO/2024</t>
  </si>
  <si>
    <t>JANEIRO/2025</t>
  </si>
  <si>
    <t>FEVEREIRO/2025</t>
  </si>
  <si>
    <t>MARÇO/2025</t>
  </si>
  <si>
    <t>TOTAL</t>
  </si>
  <si>
    <t>MAIO/2025</t>
  </si>
  <si>
    <t>JUNHO/2025</t>
  </si>
  <si>
    <t>JULHO/2025</t>
  </si>
  <si>
    <t>AGOSTO/2025</t>
  </si>
  <si>
    <t>SETEMBRO/2025</t>
  </si>
  <si>
    <t>OUTUBRO/2025</t>
  </si>
  <si>
    <t>NOVEMBRO/2025</t>
  </si>
  <si>
    <t>DEZEMBRO/2025</t>
  </si>
  <si>
    <t>JANEIRO/2026</t>
  </si>
  <si>
    <t>FEVEREIRO/2026</t>
  </si>
  <si>
    <t>MARÇO/2026</t>
  </si>
  <si>
    <t>ABRIL/2026</t>
  </si>
  <si>
    <t>MAIO/2026</t>
  </si>
  <si>
    <t>JUNHO/2026</t>
  </si>
  <si>
    <t>TOTAL GERAL</t>
  </si>
  <si>
    <t>DEMONSTRATIVO DE RENDIMENTO DE APLICAÇÃO FINANCEIRA CONTA 33101-5</t>
  </si>
  <si>
    <t>CONTA CORRENTE: 33101-5</t>
  </si>
  <si>
    <t>CONTRATO Nº103/2024</t>
  </si>
  <si>
    <t>ABRIL/2025</t>
  </si>
  <si>
    <t>RELATÓRIO DE RESSARCIMENTO PAGO À FACEP - 33102-3</t>
  </si>
  <si>
    <t>ITEM</t>
  </si>
  <si>
    <t>DATA DA TRANSF</t>
  </si>
  <si>
    <t>VALOR TRANSFERIDO</t>
  </si>
  <si>
    <t>DATA DO RECOLHIMENTO</t>
  </si>
  <si>
    <t>Nº COMPR DE PAGAMENTO</t>
  </si>
  <si>
    <t>VALOR DA GRU          Pago</t>
  </si>
  <si>
    <t>Planilha de Receitas e Despesas</t>
  </si>
  <si>
    <t>Valores em Reais (R$)</t>
  </si>
  <si>
    <t>RECEITAS</t>
  </si>
  <si>
    <t>PREVISTO</t>
  </si>
  <si>
    <t>REALIZADO até 06/2026</t>
  </si>
  <si>
    <t xml:space="preserve">1 – RECEITA PRINCIPAL DO PROJETO </t>
  </si>
  <si>
    <t>2 – OUTRAS RECEITAS DO PROJETO</t>
  </si>
  <si>
    <t>3 –  RENDIMENTOS DO PERÍODO</t>
  </si>
  <si>
    <t>OUTROS</t>
  </si>
  <si>
    <t>TOTAL DA RECEITA</t>
  </si>
  <si>
    <t>DESPESAS DE ATIVIDADES PROGRAMADAS</t>
  </si>
  <si>
    <t>4 DIÁRIAS (339014)</t>
  </si>
  <si>
    <t>4.1 DIÁRIAS NACIONAIS (33901414)</t>
  </si>
  <si>
    <t>3.1.2 – Assistentes Administrativos</t>
  </si>
  <si>
    <t>3.1.3 – Estagiários</t>
  </si>
  <si>
    <t>4.2 DIÁRIAS INTERNACIONAIS (33901416)</t>
  </si>
  <si>
    <t>4. SUBTOTAL</t>
  </si>
  <si>
    <t>5 AUX. FINANCEIRO ESTUDANTE (339018)</t>
  </si>
  <si>
    <t>5.1 AUXILIOS PARA DESENV. DE ESTUDOS E PESQUISAS (33901804)</t>
  </si>
  <si>
    <t>5.2 AUXILIOS FINAN. P/BOLSA AGENTE JOVEM E PETI (33901805)</t>
  </si>
  <si>
    <t>5.3 AJUDA DE CUSTO AO ESTUDANTE (33901806)</t>
  </si>
  <si>
    <t>5. SUBTOTAL</t>
  </si>
  <si>
    <t>6 AUX. FINANCEIRO A PESQUISADORES (339020)</t>
  </si>
  <si>
    <t>6.1 AUXILIO A PESQUISADORES (33902001)</t>
  </si>
  <si>
    <t>6.1.1Bolsa de Pesquisador (X meses x VALOR bolsa)</t>
  </si>
  <si>
    <t>6.2 AUXILIO AS ATIVIDADES AUXILIARES DE PESQUISA (33902002)</t>
  </si>
  <si>
    <t>6.2.1 Bolsa de Doutorado (X meses x VALOR bolsa)</t>
  </si>
  <si>
    <t>6.2.2 Bolsa de Mestrado (X meses x VALOR bolsa)</t>
  </si>
  <si>
    <t>6.2.3 Bolsa de Graduação (X meses x VALOR bolsa)</t>
  </si>
  <si>
    <t>6.2.4 Bolsa de Pesquisador (X meses x VALOR bolsa)</t>
  </si>
  <si>
    <t>6. SUBTOTAL</t>
  </si>
  <si>
    <t>7 MATERIAL DE CONSUMO</t>
  </si>
  <si>
    <t>7.1 Combustíveis</t>
  </si>
  <si>
    <r>
      <rPr>
        <sz val="9"/>
        <color theme="1"/>
        <rFont val="Arial Narrow"/>
        <family val="2"/>
      </rPr>
      <t>7.2</t>
    </r>
    <r>
      <rPr>
        <b/>
        <sz val="9"/>
        <color theme="1"/>
        <rFont val="Arial Narrow"/>
        <family val="2"/>
      </rPr>
      <t xml:space="preserve"> </t>
    </r>
    <r>
      <rPr>
        <sz val="9"/>
        <color theme="1"/>
        <rFont val="Arial Narrow"/>
        <family val="2"/>
      </rPr>
      <t>Gêneros de Alimentação</t>
    </r>
  </si>
  <si>
    <t>7.3 Material de Escritório</t>
  </si>
  <si>
    <t>7.4 Material de TI</t>
  </si>
  <si>
    <t>7.5 Material de Limpeza</t>
  </si>
  <si>
    <t>7. SUBTOTAL</t>
  </si>
  <si>
    <t xml:space="preserve">8 PASSAGENS </t>
  </si>
  <si>
    <t xml:space="preserve">8.1 PASSAGENS NACIONAIS </t>
  </si>
  <si>
    <t>8.2 PASSAGENS INTERNACIONAIS</t>
  </si>
  <si>
    <t>8. SUBTOTAL</t>
  </si>
  <si>
    <t xml:space="preserve">9 SERVIÇO DE CONSULTORIA (339035) </t>
  </si>
  <si>
    <t>9.1 ASSESSORIA E CONSULTORIA TÉCNICA OU JURÍDICA (33903501)</t>
  </si>
  <si>
    <t>9.2 AUDITORIA EXTERNA  (33903502)</t>
  </si>
  <si>
    <t>9.3 CONSULTORIA EM TECNOLOGIA DA INFORMAÇÃO E COMUNICAÇÃO 33903504</t>
  </si>
  <si>
    <t>9.4 OUTROS SERVIÇOS DE CONSULTORIA (33903599)</t>
  </si>
  <si>
    <t>9. SUBTOTAL</t>
  </si>
  <si>
    <t xml:space="preserve">10 SERVIÇOS PESSOA FÍSICA </t>
  </si>
  <si>
    <t>10.1 Atividades de Coordenação</t>
  </si>
  <si>
    <t>10.2 Atividades de Ensino</t>
  </si>
  <si>
    <t>10.3 Atividades de Participação em Bancas</t>
  </si>
  <si>
    <t>10.4 Atividades de Orientação</t>
  </si>
  <si>
    <t>10.5 Atividades de Apoio à Pesquisa (Coleta CAPES SUCUPIRA)</t>
  </si>
  <si>
    <t xml:space="preserve">10.6 Atividades de Monitoria </t>
  </si>
  <si>
    <t>10.7 Atividades de Produçao Científica e Tecnológica</t>
  </si>
  <si>
    <t>10.8 Atividades de Produçao de Relatórios Técnicos</t>
  </si>
  <si>
    <t>10.9 Atividades de Produçao de Relatórios Científicos</t>
  </si>
  <si>
    <t xml:space="preserve">10.10 Atividades de Apoio Administrativo e Núcleo Gestor </t>
  </si>
  <si>
    <t>10.10 Atividades de Pesquisa</t>
  </si>
  <si>
    <t>10.12 Atividades de Processo Seletivo</t>
  </si>
  <si>
    <t>10.13 Atividades de Manutenção e Conservação de Bens Imóveis</t>
  </si>
  <si>
    <t>10.14 Outras Atividades</t>
  </si>
  <si>
    <t>10.15 Encargos e impostos retidos (ISS, INSS,IRRF)</t>
  </si>
  <si>
    <t>10. SUBTOTAL</t>
  </si>
  <si>
    <t>11 PESSOAL COM VÍNCULO EMPREGATÍCIO - CLT</t>
  </si>
  <si>
    <t>11.3 Encargos e impostos retidos (INSS,IRRF)</t>
  </si>
  <si>
    <t>11. SUBTOTAL</t>
  </si>
  <si>
    <t xml:space="preserve">12 SERVIÇOS PESSOA JURÍDICA </t>
  </si>
  <si>
    <t>12.1 Ressarcimento à Fundação</t>
  </si>
  <si>
    <t>12.2 Alimentação</t>
  </si>
  <si>
    <t>12.3 Telefone</t>
  </si>
  <si>
    <t>12.4 Inscrição em Eventos</t>
  </si>
  <si>
    <t>12.5 Manuteção  e Conservação de Bens Imóveis</t>
  </si>
  <si>
    <t>12.6 Manutenção e Conservação de Máq e Equipamentos</t>
  </si>
  <si>
    <t>12.7 Serviços Gráficos</t>
  </si>
  <si>
    <t>12. 8 Anuidade</t>
  </si>
  <si>
    <t>12.9 Hospedagem</t>
  </si>
  <si>
    <t>12.10 Serviços de Divulgação e Captação de Turma</t>
  </si>
  <si>
    <t>12.11 Serviços Bancários</t>
  </si>
  <si>
    <t>12.12 Despesas Médicas</t>
  </si>
  <si>
    <t>12.13 Serviços de Apoio Administrativo</t>
  </si>
  <si>
    <t>12,14 Serviços de Tradução</t>
  </si>
  <si>
    <t>12,15 Traslado</t>
  </si>
  <si>
    <t>12.16 Outros Serviços</t>
  </si>
  <si>
    <t>12. SUBTOTAL</t>
  </si>
  <si>
    <t xml:space="preserve">13 OBRIGAÇÕES TRIBUTÁRIAS E CONTRIBUTIVAS </t>
  </si>
  <si>
    <t>13.1 ENCARGOS E CONTRIBUIÇÕES - PESSOAL COM VÍNCULO CLT</t>
  </si>
  <si>
    <t>13.1.1 FGTS</t>
  </si>
  <si>
    <t>13.1.2 PIS</t>
  </si>
  <si>
    <t>13.1.3 INSS EMPREGADOR</t>
  </si>
  <si>
    <t>13.1 SUBTOTAL</t>
  </si>
  <si>
    <t>13.2 ENCARGOS E CONTRIBUIÇÕES - INSS PATRONAL PESSOAL SEM VÍNCULO</t>
  </si>
  <si>
    <t>13.2.1 INSS PATRONAL</t>
  </si>
  <si>
    <t>13.2 SUBTOTAL</t>
  </si>
  <si>
    <t>13. SUBTOTAL</t>
  </si>
  <si>
    <t>14 AUXÍLIO À PESSOA FÍSICA (339048)</t>
  </si>
  <si>
    <t>14.1 AUXILIO A PESSOAS FISICAS (33904801)</t>
  </si>
  <si>
    <t>14 SUBTOTAL</t>
  </si>
  <si>
    <t>15 OBRAS E INSTALAÇÕES (339051)</t>
  </si>
  <si>
    <t>15.1 OBRA LABORATORIAL</t>
  </si>
  <si>
    <t>15.2 OUTRAS DESPESAS DE OBRAS</t>
  </si>
  <si>
    <t>15 SUBTOTAL</t>
  </si>
  <si>
    <t xml:space="preserve">16 EQUIPAMENTO E MATERIAL PERMANENTE </t>
  </si>
  <si>
    <t>16.1 Equipamentos de TI</t>
  </si>
  <si>
    <t>16,2 Mobiliário em Geral</t>
  </si>
  <si>
    <t>16.2 Ar Condicionado</t>
  </si>
  <si>
    <t>16.3 Outros Materiais Permanentes</t>
  </si>
  <si>
    <t>16 SUBTOTAL</t>
  </si>
  <si>
    <t xml:space="preserve">17 RESSARICIMENTO À UFC </t>
  </si>
  <si>
    <t>17.1 RESSARCIMENTO</t>
  </si>
  <si>
    <t>17 SUBTOTAL</t>
  </si>
  <si>
    <t xml:space="preserve">18 RESERVA TECNICA </t>
  </si>
  <si>
    <t>18.1 RESERVA TECNICA</t>
  </si>
  <si>
    <t>18 SUBTOTAL</t>
  </si>
  <si>
    <t>19 OUTROS</t>
  </si>
  <si>
    <t>19 SUBTOTAL</t>
  </si>
  <si>
    <t>RESUMO DAS DESPESAS</t>
  </si>
  <si>
    <t>4 DIÁRIAS</t>
  </si>
  <si>
    <t>5 AUX. FINANCEIRO ESTUDANTE</t>
  </si>
  <si>
    <t>6 AUX. FINANCEIRO PESQUISADORES</t>
  </si>
  <si>
    <t>8 PASSAGENS</t>
  </si>
  <si>
    <t>9 SERVIÇO DE CONSULTORIA</t>
  </si>
  <si>
    <t>10 SERVIÇOS PESSOA FÍSICA</t>
  </si>
  <si>
    <t>12 SERVIÇO PESSOA JURÍDICA</t>
  </si>
  <si>
    <t>13 OBRIGAÇÕES TRIBUTÁRIAS E CONTRIBUTIVAS</t>
  </si>
  <si>
    <t>14 AUXÍLIO À PESSOA FÍSICA</t>
  </si>
  <si>
    <t xml:space="preserve">15 OBRAS E INSTALAÇÕES </t>
  </si>
  <si>
    <t>16 EQUIPAMENTO E MATERIAL PERMANENTE</t>
  </si>
  <si>
    <t>17 RESSARCIMENTO À UFC</t>
  </si>
  <si>
    <t xml:space="preserve">19 OUTROS </t>
  </si>
  <si>
    <t>TOTAL DA DESPESA</t>
  </si>
  <si>
    <t xml:space="preserve">RENDIMENTOS </t>
  </si>
  <si>
    <t>SALDO DE CONTRATO</t>
  </si>
  <si>
    <t>SALDO DA CONTA</t>
  </si>
  <si>
    <t>SALDO APLICAÇÃO</t>
  </si>
  <si>
    <t>MATERIAL PERMANENTE - AR CONDICIONADO</t>
  </si>
  <si>
    <t>REEMBOLSO DE DESPESAS PAGAS POR OUTRO PROJETO (33102)</t>
  </si>
  <si>
    <t>VALOR PAGO A MAIOR. DEVERIA TER SIDO R$1.673,75 E FOI PAGO R$2.520, GERANDO UMA DIFERENÇA EM FAVOR DO PROJETO DE  R$846,25</t>
  </si>
  <si>
    <t>OBRIGAÇÕES TIBUTÁRIAS E CONTRIBUTIVAS - ISS</t>
  </si>
  <si>
    <t>REF 13 2025</t>
  </si>
  <si>
    <t xml:space="preserve">OBRIGAÇÕES TRIBUTÁRIAS E CONTRIBUTIVAS - EMPREGADOR FOLHA </t>
  </si>
  <si>
    <t>AQUISIÇÃO DE MATERIAL PERMANENETE- CONTA 33101-5</t>
  </si>
  <si>
    <t>FORNECERDOR</t>
  </si>
  <si>
    <t>NOTA FISCAL</t>
  </si>
  <si>
    <t>VALOR</t>
  </si>
  <si>
    <t>RELATÓRIO DE RESSARCIMENTO À UFC - CONTA 33101-5</t>
  </si>
  <si>
    <t>7.6 Materiais para Distribuição</t>
  </si>
  <si>
    <t>7.7 Outros Materiais de Consumo</t>
  </si>
  <si>
    <t>11.1 Salário+13 Salário + férias</t>
  </si>
  <si>
    <t>CONTRATO Nº 103/2024</t>
  </si>
  <si>
    <t>12.16 Licença de Uso de Software</t>
  </si>
  <si>
    <t>19.1 AJUSTES DA DESPESA E RECEITA</t>
  </si>
  <si>
    <t>RELATÓRIO DE RESSARCIMENTO À FACEP - CONTA 33101-5</t>
  </si>
  <si>
    <t>RELATÓRIO SINTÉTICO DE RECEITAS E DESPESAS - CONTA 33101-5</t>
  </si>
  <si>
    <t xml:space="preserve">10.11 Atividades de Tradução/Intérprete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</si>
</sst>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-416]&quot;R$&quot;\ #,##0.00"/>
    <numFmt numFmtId="166" formatCode="&quot;R$&quot;\ #,##0.00"/>
    <numFmt numFmtId="167" formatCode="#,##0.00_ ;[Red]\-#,##0.00\ "/>
    <numFmt numFmtId="168" formatCode="[$R$-416]\ #,##0.00;[Red]\-[$R$-416]\ #,##0.00"/>
    <numFmt numFmtId="169" formatCode="_-&quot;R$&quot;* #,##0.00_-;\-&quot;R$&quot;* #,##0.00_-;_-&quot;R$&quot;* &quot;-&quot;??_-;_-@"/>
    <numFmt numFmtId="170" formatCode="_-&quot;R$&quot;* #,##0.00_-;\-&quot;R$&quot;* #,##0.00_-;_-&quot;R$&quot;* &quot;-&quot;??_-;_-@_-"/>
  </numFmts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9"/>
      <color rgb="FFFF0000"/>
      <name val="Arial Narrow"/>
      <family val="2"/>
    </font>
    <font>
      <sz val="9"/>
      <color rgb="FF0000FF"/>
      <name val="Arial Narrow"/>
      <family val="2"/>
    </font>
    <font>
      <sz val="9"/>
      <name val="Arial Narrow"/>
      <family val="2"/>
    </font>
    <font>
      <sz val="9"/>
      <color rgb="FF474747"/>
      <name val="Arial Narrow"/>
      <family val="2"/>
    </font>
    <font>
      <b/>
      <sz val="9"/>
      <color theme="0"/>
      <name val="Arial Narrow"/>
      <family val="2"/>
    </font>
    <font>
      <b/>
      <sz val="9"/>
      <name val="Arial Narrow"/>
      <family val="2"/>
    </font>
    <font>
      <b/>
      <sz val="9"/>
      <color rgb="FF17365D"/>
      <name val="Arial Narrow"/>
      <family val="2"/>
    </font>
    <font>
      <sz val="9"/>
      <color theme="0"/>
      <name val="Arial Narrow"/>
      <family val="2"/>
    </font>
    <font>
      <b/>
      <sz val="9"/>
      <color rgb="FFFFFFFF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2E75B5"/>
        <bgColor rgb="FF2E75B5"/>
      </patternFill>
    </fill>
    <fill>
      <patternFill patternType="solid">
        <fgColor theme="4"/>
        <bgColor indexed="64"/>
      </patternFill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theme="2" tint="-0.14990691854609822"/>
        <bgColor rgb="FFFFE599"/>
      </patternFill>
    </fill>
    <fill>
      <patternFill patternType="solid">
        <fgColor theme="2" tint="-0.149906918546098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7B7B7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2" applyNumberFormat="1" applyFont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164" fontId="5" fillId="2" borderId="1" xfId="2" applyNumberFormat="1" applyFont="1" applyFill="1" applyBorder="1"/>
    <xf numFmtId="4" fontId="6" fillId="2" borderId="1" xfId="0" applyNumberFormat="1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4" fontId="7" fillId="2" borderId="1" xfId="0" applyNumberFormat="1" applyFont="1" applyFill="1" applyBorder="1"/>
    <xf numFmtId="0" fontId="8" fillId="2" borderId="1" xfId="0" applyFont="1" applyFill="1" applyBorder="1" applyAlignment="1">
      <alignment horizontal="center"/>
    </xf>
    <xf numFmtId="164" fontId="8" fillId="2" borderId="1" xfId="2" applyNumberFormat="1" applyFont="1" applyFill="1" applyBorder="1" applyAlignment="1">
      <alignment horizontal="center"/>
    </xf>
    <xf numFmtId="43" fontId="7" fillId="2" borderId="1" xfId="2" applyFont="1" applyFill="1" applyBorder="1" applyAlignment="1">
      <alignment horizontal="center"/>
    </xf>
    <xf numFmtId="43" fontId="6" fillId="2" borderId="1" xfId="2" applyFont="1" applyFill="1" applyBorder="1" applyAlignment="1">
      <alignment horizontal="center"/>
    </xf>
    <xf numFmtId="43" fontId="8" fillId="2" borderId="1" xfId="2" applyFont="1" applyFill="1" applyBorder="1" applyAlignment="1">
      <alignment horizontal="center"/>
    </xf>
    <xf numFmtId="4" fontId="8" fillId="2" borderId="1" xfId="0" applyNumberFormat="1" applyFont="1" applyFill="1" applyBorder="1"/>
    <xf numFmtId="0" fontId="8" fillId="0" borderId="0" xfId="0" applyFont="1"/>
    <xf numFmtId="0" fontId="8" fillId="2" borderId="1" xfId="0" applyFont="1" applyFill="1" applyBorder="1" applyAlignment="1">
      <alignment horizontal="left"/>
    </xf>
    <xf numFmtId="2" fontId="7" fillId="2" borderId="1" xfId="0" applyNumberFormat="1" applyFont="1" applyFill="1" applyBorder="1" applyAlignment="1">
      <alignment horizontal="right"/>
    </xf>
    <xf numFmtId="43" fontId="8" fillId="2" borderId="1" xfId="2" applyFont="1" applyFill="1" applyBorder="1" applyAlignment="1">
      <alignment horizontal="right"/>
    </xf>
    <xf numFmtId="2" fontId="8" fillId="2" borderId="1" xfId="2" applyNumberFormat="1" applyFont="1" applyFill="1" applyBorder="1" applyAlignment="1">
      <alignment horizontal="right"/>
    </xf>
    <xf numFmtId="43" fontId="7" fillId="2" borderId="1" xfId="2" applyFont="1" applyFill="1" applyBorder="1" applyAlignment="1">
      <alignment horizontal="right"/>
    </xf>
    <xf numFmtId="2" fontId="6" fillId="2" borderId="1" xfId="0" applyNumberFormat="1" applyFont="1" applyFill="1" applyBorder="1"/>
    <xf numFmtId="1" fontId="5" fillId="2" borderId="1" xfId="0" applyNumberFormat="1" applyFont="1" applyFill="1" applyBorder="1" applyAlignment="1">
      <alignment horizontal="center"/>
    </xf>
    <xf numFmtId="0" fontId="6" fillId="0" borderId="0" xfId="0" applyFont="1"/>
    <xf numFmtId="2" fontId="7" fillId="2" borderId="1" xfId="0" applyNumberFormat="1" applyFont="1" applyFill="1" applyBorder="1"/>
    <xf numFmtId="164" fontId="5" fillId="2" borderId="1" xfId="2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2" fontId="4" fillId="0" borderId="0" xfId="0" applyNumberFormat="1" applyFont="1"/>
    <xf numFmtId="2" fontId="6" fillId="2" borderId="1" xfId="0" applyNumberFormat="1" applyFont="1" applyFill="1" applyBorder="1" applyAlignment="1">
      <alignment horizontal="right"/>
    </xf>
    <xf numFmtId="43" fontId="6" fillId="2" borderId="1" xfId="2" applyFont="1" applyFill="1" applyBorder="1"/>
    <xf numFmtId="0" fontId="8" fillId="2" borderId="1" xfId="0" applyFont="1" applyFill="1" applyBorder="1"/>
    <xf numFmtId="0" fontId="5" fillId="4" borderId="1" xfId="0" applyFont="1" applyFill="1" applyBorder="1" applyAlignment="1">
      <alignment horizontal="center"/>
    </xf>
    <xf numFmtId="164" fontId="4" fillId="2" borderId="1" xfId="2" applyNumberFormat="1" applyFont="1" applyFill="1" applyBorder="1"/>
    <xf numFmtId="43" fontId="7" fillId="2" borderId="1" xfId="2" applyFont="1" applyFill="1" applyBorder="1"/>
    <xf numFmtId="4" fontId="5" fillId="2" borderId="1" xfId="0" applyNumberFormat="1" applyFont="1" applyFill="1" applyBorder="1"/>
    <xf numFmtId="4" fontId="4" fillId="0" borderId="0" xfId="0" applyNumberFormat="1" applyFont="1"/>
    <xf numFmtId="49" fontId="5" fillId="2" borderId="1" xfId="0" applyNumberFormat="1" applyFont="1" applyFill="1" applyBorder="1" applyAlignment="1">
      <alignment horizontal="center"/>
    </xf>
    <xf numFmtId="43" fontId="6" fillId="2" borderId="1" xfId="2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164" fontId="10" fillId="3" borderId="1" xfId="2" applyNumberFormat="1" applyFont="1" applyFill="1" applyBorder="1" applyAlignment="1">
      <alignment horizontal="center"/>
    </xf>
    <xf numFmtId="0" fontId="3" fillId="0" borderId="0" xfId="0" applyFont="1"/>
    <xf numFmtId="0" fontId="8" fillId="2" borderId="1" xfId="1" applyFont="1" applyFill="1" applyBorder="1" applyAlignment="1">
      <alignment vertical="center" wrapText="1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right"/>
    </xf>
    <xf numFmtId="2" fontId="11" fillId="2" borderId="1" xfId="2" applyNumberFormat="1" applyFont="1" applyFill="1" applyBorder="1" applyAlignment="1">
      <alignment horizontal="right"/>
    </xf>
    <xf numFmtId="43" fontId="11" fillId="2" borderId="1" xfId="2" applyFont="1" applyFill="1" applyBorder="1" applyAlignment="1">
      <alignment horizontal="right"/>
    </xf>
    <xf numFmtId="4" fontId="11" fillId="2" borderId="1" xfId="0" applyNumberFormat="1" applyFont="1" applyFill="1" applyBorder="1"/>
    <xf numFmtId="0" fontId="3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4" fontId="4" fillId="2" borderId="1" xfId="3" applyFont="1" applyFill="1" applyBorder="1"/>
    <xf numFmtId="0" fontId="3" fillId="2" borderId="1" xfId="0" applyFont="1" applyFill="1" applyBorder="1"/>
    <xf numFmtId="44" fontId="3" fillId="2" borderId="1" xfId="3" applyFont="1" applyFill="1" applyBorder="1"/>
    <xf numFmtId="0" fontId="8" fillId="2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/>
    <xf numFmtId="165" fontId="11" fillId="2" borderId="1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center" vertical="center"/>
    </xf>
    <xf numFmtId="44" fontId="10" fillId="2" borderId="1" xfId="3" applyFont="1" applyFill="1" applyBorder="1" applyAlignment="1">
      <alignment horizontal="center" vertical="center"/>
    </xf>
    <xf numFmtId="44" fontId="8" fillId="2" borderId="1" xfId="3" applyFont="1" applyFill="1" applyBorder="1" applyAlignment="1">
      <alignment horizontal="center" vertical="center"/>
    </xf>
    <xf numFmtId="44" fontId="8" fillId="2" borderId="1" xfId="3" applyFont="1" applyFill="1" applyBorder="1" applyAlignment="1">
      <alignment horizontal="right" vertical="center"/>
    </xf>
    <xf numFmtId="44" fontId="11" fillId="2" borderId="1" xfId="3" applyFont="1" applyFill="1" applyBorder="1" applyAlignment="1">
      <alignment horizontal="right"/>
    </xf>
    <xf numFmtId="44" fontId="11" fillId="2" borderId="1" xfId="3" applyFont="1" applyFill="1" applyBorder="1"/>
    <xf numFmtId="44" fontId="4" fillId="2" borderId="4" xfId="3" applyFont="1" applyFill="1" applyBorder="1"/>
    <xf numFmtId="166" fontId="4" fillId="0" borderId="0" xfId="0" applyNumberFormat="1" applyFont="1"/>
    <xf numFmtId="44" fontId="11" fillId="2" borderId="4" xfId="3" applyFont="1" applyFill="1" applyBorder="1"/>
    <xf numFmtId="0" fontId="10" fillId="6" borderId="1" xfId="0" applyFont="1" applyFill="1" applyBorder="1" applyAlignment="1">
      <alignment horizontal="center"/>
    </xf>
    <xf numFmtId="167" fontId="10" fillId="6" borderId="1" xfId="0" applyNumberFormat="1" applyFont="1" applyFill="1" applyBorder="1" applyAlignment="1">
      <alignment horizontal="center" vertical="center" wrapText="1"/>
    </xf>
    <xf numFmtId="168" fontId="3" fillId="2" borderId="1" xfId="0" applyNumberFormat="1" applyFont="1" applyFill="1" applyBorder="1"/>
    <xf numFmtId="168" fontId="11" fillId="2" borderId="1" xfId="0" applyNumberFormat="1" applyFont="1" applyFill="1" applyBorder="1"/>
    <xf numFmtId="43" fontId="4" fillId="2" borderId="1" xfId="2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169" fontId="3" fillId="0" borderId="1" xfId="0" applyNumberFormat="1" applyFont="1" applyBorder="1"/>
    <xf numFmtId="0" fontId="10" fillId="5" borderId="1" xfId="0" applyFont="1" applyFill="1" applyBorder="1"/>
    <xf numFmtId="169" fontId="10" fillId="5" borderId="1" xfId="0" applyNumberFormat="1" applyFont="1" applyFill="1" applyBorder="1"/>
    <xf numFmtId="0" fontId="4" fillId="0" borderId="1" xfId="0" applyFont="1" applyBorder="1"/>
    <xf numFmtId="169" fontId="4" fillId="0" borderId="1" xfId="0" applyNumberFormat="1" applyFont="1" applyBorder="1"/>
    <xf numFmtId="0" fontId="3" fillId="7" borderId="1" xfId="0" applyFont="1" applyFill="1" applyBorder="1"/>
    <xf numFmtId="169" fontId="3" fillId="7" borderId="1" xfId="0" applyNumberFormat="1" applyFont="1" applyFill="1" applyBorder="1"/>
    <xf numFmtId="170" fontId="4" fillId="0" borderId="1" xfId="0" applyNumberFormat="1" applyFont="1" applyBorder="1"/>
    <xf numFmtId="0" fontId="3" fillId="9" borderId="1" xfId="0" applyFont="1" applyFill="1" applyBorder="1"/>
    <xf numFmtId="169" fontId="3" fillId="10" borderId="1" xfId="0" applyNumberFormat="1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4" fontId="4" fillId="0" borderId="1" xfId="3" applyFont="1" applyBorder="1" applyAlignment="1">
      <alignment wrapText="1"/>
    </xf>
    <xf numFmtId="44" fontId="8" fillId="0" borderId="1" xfId="3" applyFont="1" applyBorder="1"/>
    <xf numFmtId="44" fontId="8" fillId="0" borderId="1" xfId="3" applyFont="1" applyBorder="1" applyAlignment="1">
      <alignment horizontal="right"/>
    </xf>
    <xf numFmtId="44" fontId="4" fillId="0" borderId="1" xfId="3" applyFont="1" applyBorder="1"/>
    <xf numFmtId="44" fontId="8" fillId="0" borderId="1" xfId="3" applyFont="1" applyFill="1" applyBorder="1" applyAlignment="1">
      <alignment horizontal="right"/>
    </xf>
    <xf numFmtId="0" fontId="3" fillId="8" borderId="1" xfId="0" applyFont="1" applyFill="1" applyBorder="1"/>
    <xf numFmtId="0" fontId="4" fillId="12" borderId="1" xfId="0" applyFont="1" applyFill="1" applyBorder="1" applyAlignment="1">
      <alignment horizontal="left"/>
    </xf>
    <xf numFmtId="44" fontId="4" fillId="12" borderId="1" xfId="3" applyFont="1" applyFill="1" applyBorder="1"/>
    <xf numFmtId="0" fontId="4" fillId="13" borderId="1" xfId="0" applyFont="1" applyFill="1" applyBorder="1"/>
    <xf numFmtId="0" fontId="3" fillId="13" borderId="1" xfId="0" applyFont="1" applyFill="1" applyBorder="1"/>
    <xf numFmtId="44" fontId="3" fillId="13" borderId="1" xfId="3" applyFont="1" applyFill="1" applyBorder="1" applyAlignment="1"/>
    <xf numFmtId="0" fontId="3" fillId="11" borderId="1" xfId="0" applyFont="1" applyFill="1" applyBorder="1"/>
    <xf numFmtId="170" fontId="4" fillId="11" borderId="1" xfId="0" applyNumberFormat="1" applyFont="1" applyFill="1" applyBorder="1"/>
    <xf numFmtId="0" fontId="4" fillId="11" borderId="1" xfId="0" applyFont="1" applyFill="1" applyBorder="1"/>
    <xf numFmtId="44" fontId="4" fillId="0" borderId="12" xfId="3" applyFont="1" applyBorder="1" applyAlignment="1">
      <alignment wrapText="1"/>
    </xf>
    <xf numFmtId="170" fontId="3" fillId="7" borderId="1" xfId="0" applyNumberFormat="1" applyFont="1" applyFill="1" applyBorder="1"/>
    <xf numFmtId="169" fontId="4" fillId="11" borderId="1" xfId="0" applyNumberFormat="1" applyFont="1" applyFill="1" applyBorder="1"/>
    <xf numFmtId="0" fontId="14" fillId="5" borderId="1" xfId="0" applyFont="1" applyFill="1" applyBorder="1"/>
    <xf numFmtId="44" fontId="4" fillId="0" borderId="0" xfId="0" applyNumberFormat="1" applyFont="1"/>
    <xf numFmtId="43" fontId="4" fillId="0" borderId="0" xfId="0" applyNumberFormat="1" applyFont="1"/>
    <xf numFmtId="4" fontId="3" fillId="2" borderId="1" xfId="0" applyNumberFormat="1" applyFont="1" applyFill="1" applyBorder="1"/>
    <xf numFmtId="0" fontId="12" fillId="0" borderId="0" xfId="0" applyFont="1"/>
    <xf numFmtId="165" fontId="12" fillId="0" borderId="0" xfId="0" applyNumberFormat="1" applyFont="1" applyAlignment="1">
      <alignment horizontal="right"/>
    </xf>
    <xf numFmtId="165" fontId="8" fillId="2" borderId="1" xfId="0" applyNumberFormat="1" applyFont="1" applyFill="1" applyBorder="1" applyAlignment="1">
      <alignment horizontal="right"/>
    </xf>
    <xf numFmtId="14" fontId="8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wrapText="1"/>
    </xf>
    <xf numFmtId="44" fontId="0" fillId="0" borderId="0" xfId="0" applyNumberFormat="1"/>
    <xf numFmtId="0" fontId="8" fillId="0" borderId="0" xfId="0" applyFont="1" applyAlignment="1">
      <alignment wrapText="1"/>
    </xf>
    <xf numFmtId="165" fontId="8" fillId="0" borderId="0" xfId="0" applyNumberFormat="1" applyFont="1" applyAlignment="1">
      <alignment horizontal="right"/>
    </xf>
    <xf numFmtId="165" fontId="4" fillId="0" borderId="0" xfId="0" applyNumberFormat="1" applyFont="1"/>
    <xf numFmtId="0" fontId="3" fillId="11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8" fillId="0" borderId="1" xfId="0" applyFont="1" applyBorder="1"/>
    <xf numFmtId="0" fontId="8" fillId="11" borderId="1" xfId="0" applyFont="1" applyFill="1" applyBorder="1"/>
    <xf numFmtId="0" fontId="4" fillId="12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center"/>
    </xf>
    <xf numFmtId="0" fontId="13" fillId="6" borderId="1" xfId="0" applyFont="1" applyFill="1" applyBorder="1"/>
    <xf numFmtId="0" fontId="3" fillId="8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5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9" fontId="4" fillId="12" borderId="1" xfId="0" applyNumberFormat="1" applyFont="1" applyFill="1" applyBorder="1"/>
  </cellXfs>
  <cellStyles count="4">
    <cellStyle name="Hiperlink" xfId="1" builtinId="8"/>
    <cellStyle name="Moeda" xfId="3" builtinId="4"/>
    <cellStyle name="Normal" xfId="0" builtinId="0"/>
    <cellStyle name="Vírgula" xfId="2" builtin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goto?url=CAESpAEB6zswFeXenqMWWFBX1Uii4snmIEnBC9QSMRat1XwpKjpZa4Pe_N9WM-U5LM4Yu2YgIz1psO8Nek9tGc-XRTKBTokmXShprmF-mulUNyvjgSzhrT1OwotdJEywyX3ObKMGNPeWSBz5KfaFayKt9J6ImXxdscHx0i1ta0HpDyxQ2Nx10P2-P2qGLh6HXZ8BVSAKPQGhvFjqaZ8rGfyWNB70lf9SbQ" TargetMode="External"/><Relationship Id="rId2" Type="http://schemas.openxmlformats.org/officeDocument/2006/relationships/hyperlink" Target="https://www.google.com/goto?url=CAESpQEB6zswFZqfXxsSaXk8IcXxAJs4xa4wQdpdRv4Sp0HsnynjM6Vpdyy_DjTDlNbv11d5v8aZydJSsNr9zXs5XTlWHKLcGPcreZ2o12Xr8SoQrO5eeumAwVJQOtY4FcA-7Cws9CxgixNwuD1b3lL2kIhF_cKSZRWHGr2mNGnnnyfY5BeeI1LTGnEKUWlTJlo1l93Hu57cmaKQmnC7scB8Bd_Z4pvzFV4" TargetMode="External"/><Relationship Id="rId1" Type="http://schemas.openxmlformats.org/officeDocument/2006/relationships/hyperlink" Target="https://www.google.com/goto?url=CAESpQEB6zswFZqfXxsSaXk8IcXxAJs4xa4wQdpdRv4Sp0HsnynjM6Vpdyy_DjTDlNbv11d5v8aZydJSsNr9zXs5XTlWHKLcGPcreZ2o12Xr8SoQrO5eeumAwVJQOtY4FcA-7Cws9CxgixNwuD1b3lL2kIhF_cKSZRWHGr2mNGnnnyfY5BeeI1LTGnEKUWlTJlo1l93Hu57cmaKQmnC7scB8Bd_Z4pvzFV4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goto?url=CAESpAEB6zswFeXenqMWWFBX1Uii4snmIEnBC9QSMRat1XwpKjpZa4Pe_N9WM-U5LM4Yu2YgIz1psO8Nek9tGc-XRTKBTokmXShprmF-mulUNyvjgSzhrT1OwotdJEywyX3ObKMGNPeWSBz5KfaFayKt9J6ImXxdscHx0i1ta0HpDyxQ2Nx10P2-P2qGLh6HXZ8BVSAKPQGhvFjqaZ8rGfyWNB70lf9SbQ" TargetMode="External"/><Relationship Id="rId2" Type="http://schemas.openxmlformats.org/officeDocument/2006/relationships/hyperlink" Target="https://www.google.com/goto?url=CAESpQEB6zswFZqfXxsSaXk8IcXxAJs4xa4wQdpdRv4Sp0HsnynjM6Vpdyy_DjTDlNbv11d5v8aZydJSsNr9zXs5XTlWHKLcGPcreZ2o12Xr8SoQrO5eeumAwVJQOtY4FcA-7Cws9CxgixNwuD1b3lL2kIhF_cKSZRWHGr2mNGnnnyfY5BeeI1LTGnEKUWlTJlo1l93Hu57cmaKQmnC7scB8Bd_Z4pvzFV4" TargetMode="External"/><Relationship Id="rId1" Type="http://schemas.openxmlformats.org/officeDocument/2006/relationships/hyperlink" Target="https://www.google.com/goto?url=CAESpQEB6zswFZqfXxsSaXk8IcXxAJs4xa4wQdpdRv4Sp0HsnynjM6Vpdyy_DjTDlNbv11d5v8aZydJSsNr9zXs5XTlWHKLcGPcreZ2o12Xr8SoQrO5eeumAwVJQOtY4FcA-7Cws9CxgixNwuD1b3lL2kIhF_cKSZRWHGr2mNGnnnyfY5BeeI1LTGnEKUWlTJlo1l93Hu57cmaKQmnC7scB8Bd_Z4pvzFV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89C1-E164-9B42-9AFB-471B0D5A1009}">
  <dimension ref="A1:P595"/>
  <sheetViews>
    <sheetView topLeftCell="J579" zoomScale="214" zoomScaleNormal="214" workbookViewId="0">
      <selection activeCell="O1" sqref="O1:Q1048576"/>
    </sheetView>
  </sheetViews>
  <sheetFormatPr defaultColWidth="11" defaultRowHeight="13.5" x14ac:dyDescent="0.25"/>
  <cols>
    <col min="1" max="1" width="7" style="2" customWidth="1"/>
    <col min="2" max="2" width="48.125" style="1" bestFit="1" customWidth="1"/>
    <col min="3" max="3" width="18.5" style="3" bestFit="1" customWidth="1"/>
    <col min="4" max="6" width="11" style="2"/>
    <col min="7" max="7" width="17.625" style="2" bestFit="1" customWidth="1"/>
    <col min="8" max="8" width="59.5" style="2" customWidth="1"/>
    <col min="9" max="9" width="29.625" style="2" bestFit="1" customWidth="1"/>
    <col min="10" max="11" width="29.875" style="2" bestFit="1" customWidth="1"/>
    <col min="12" max="13" width="11" style="1"/>
    <col min="14" max="14" width="11" style="18"/>
    <col min="15" max="16384" width="11" style="1"/>
  </cols>
  <sheetData>
    <row r="1" spans="1:14" x14ac:dyDescent="0.25">
      <c r="A1" s="140" t="s">
        <v>42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2"/>
    </row>
    <row r="2" spans="1:14" s="46" customFormat="1" x14ac:dyDescent="0.25">
      <c r="A2" s="44" t="s">
        <v>0</v>
      </c>
      <c r="B2" s="44" t="s">
        <v>1</v>
      </c>
      <c r="C2" s="45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4" t="s">
        <v>9</v>
      </c>
      <c r="J2" s="44" t="s">
        <v>8</v>
      </c>
      <c r="K2" s="44" t="s">
        <v>293</v>
      </c>
      <c r="L2" s="44" t="s">
        <v>308</v>
      </c>
      <c r="M2" s="44" t="s">
        <v>309</v>
      </c>
      <c r="N2" s="44" t="s">
        <v>10</v>
      </c>
    </row>
    <row r="3" spans="1:14" x14ac:dyDescent="0.25">
      <c r="A3" s="12">
        <v>1</v>
      </c>
      <c r="B3" s="19" t="s">
        <v>47</v>
      </c>
      <c r="C3" s="13">
        <v>363445694</v>
      </c>
      <c r="D3" s="12">
        <v>23</v>
      </c>
      <c r="E3" s="12" t="s">
        <v>38</v>
      </c>
      <c r="F3" s="12">
        <v>2024</v>
      </c>
      <c r="G3" s="12" t="s">
        <v>43</v>
      </c>
      <c r="H3" s="12" t="s">
        <v>45</v>
      </c>
      <c r="I3" s="12" t="s">
        <v>44</v>
      </c>
      <c r="J3" s="12" t="s">
        <v>46</v>
      </c>
      <c r="K3" s="12"/>
      <c r="L3" s="14">
        <v>500000</v>
      </c>
      <c r="M3" s="12"/>
      <c r="N3" s="16">
        <f>M3+L3</f>
        <v>500000</v>
      </c>
    </row>
    <row r="4" spans="1:14" x14ac:dyDescent="0.25">
      <c r="A4" s="12">
        <v>2</v>
      </c>
      <c r="B4" s="19" t="s">
        <v>48</v>
      </c>
      <c r="C4" s="13">
        <v>9903</v>
      </c>
      <c r="D4" s="12">
        <v>27</v>
      </c>
      <c r="E4" s="12" t="s">
        <v>38</v>
      </c>
      <c r="F4" s="12">
        <v>2024</v>
      </c>
      <c r="G4" s="12" t="s">
        <v>57</v>
      </c>
      <c r="H4" s="4" t="s">
        <v>52</v>
      </c>
      <c r="I4" s="4" t="s">
        <v>118</v>
      </c>
      <c r="J4" s="12" t="s">
        <v>39</v>
      </c>
      <c r="K4" s="12"/>
      <c r="L4" s="12"/>
      <c r="M4" s="15">
        <v>-500000</v>
      </c>
      <c r="N4" s="50">
        <f>N3+M4+L4</f>
        <v>0</v>
      </c>
    </row>
    <row r="5" spans="1:14" x14ac:dyDescent="0.25">
      <c r="A5" s="12">
        <v>3</v>
      </c>
      <c r="B5" s="19" t="s">
        <v>49</v>
      </c>
      <c r="C5" s="13">
        <v>830101200845538</v>
      </c>
      <c r="D5" s="12">
        <v>10</v>
      </c>
      <c r="E5" s="12" t="s">
        <v>50</v>
      </c>
      <c r="F5" s="12">
        <v>2025</v>
      </c>
      <c r="G5" s="12" t="s">
        <v>51</v>
      </c>
      <c r="H5" s="4" t="s">
        <v>52</v>
      </c>
      <c r="I5" s="28" t="s">
        <v>138</v>
      </c>
      <c r="J5" s="12" t="s">
        <v>39</v>
      </c>
      <c r="K5" s="12"/>
      <c r="L5" s="12"/>
      <c r="M5" s="15">
        <v>-97</v>
      </c>
      <c r="N5" s="21">
        <f t="shared" ref="N5:N58" si="0">N4+M5+L5</f>
        <v>-97</v>
      </c>
    </row>
    <row r="6" spans="1:14" x14ac:dyDescent="0.25">
      <c r="A6" s="12">
        <v>4</v>
      </c>
      <c r="B6" s="19" t="s">
        <v>53</v>
      </c>
      <c r="C6" s="13">
        <v>9903</v>
      </c>
      <c r="D6" s="12">
        <v>10</v>
      </c>
      <c r="E6" s="12" t="s">
        <v>50</v>
      </c>
      <c r="F6" s="12">
        <v>2025</v>
      </c>
      <c r="G6" s="12" t="s">
        <v>16</v>
      </c>
      <c r="H6" s="4" t="s">
        <v>55</v>
      </c>
      <c r="I6" s="4" t="s">
        <v>117</v>
      </c>
      <c r="J6" s="12" t="s">
        <v>40</v>
      </c>
      <c r="K6" s="12"/>
      <c r="L6" s="20">
        <v>97</v>
      </c>
      <c r="M6" s="15"/>
      <c r="N6" s="51">
        <f t="shared" si="0"/>
        <v>0</v>
      </c>
    </row>
    <row r="7" spans="1:14" x14ac:dyDescent="0.25">
      <c r="A7" s="12">
        <v>5</v>
      </c>
      <c r="B7" s="19" t="s">
        <v>49</v>
      </c>
      <c r="C7" s="13">
        <v>830411202990321</v>
      </c>
      <c r="D7" s="12">
        <v>10</v>
      </c>
      <c r="E7" s="12" t="s">
        <v>54</v>
      </c>
      <c r="F7" s="12">
        <v>2025</v>
      </c>
      <c r="G7" s="12" t="s">
        <v>51</v>
      </c>
      <c r="H7" s="4" t="s">
        <v>52</v>
      </c>
      <c r="I7" s="28" t="s">
        <v>138</v>
      </c>
      <c r="J7" s="12" t="s">
        <v>39</v>
      </c>
      <c r="K7" s="12"/>
      <c r="L7" s="20"/>
      <c r="M7" s="15">
        <v>-97</v>
      </c>
      <c r="N7" s="21">
        <f t="shared" si="0"/>
        <v>-97</v>
      </c>
    </row>
    <row r="8" spans="1:14" x14ac:dyDescent="0.25">
      <c r="A8" s="12">
        <v>6</v>
      </c>
      <c r="B8" s="19" t="s">
        <v>53</v>
      </c>
      <c r="C8" s="13">
        <v>9903</v>
      </c>
      <c r="D8" s="12">
        <v>10</v>
      </c>
      <c r="E8" s="12" t="s">
        <v>54</v>
      </c>
      <c r="F8" s="12">
        <v>2025</v>
      </c>
      <c r="G8" s="12" t="s">
        <v>16</v>
      </c>
      <c r="H8" s="4" t="s">
        <v>55</v>
      </c>
      <c r="I8" s="4" t="s">
        <v>117</v>
      </c>
      <c r="J8" s="12" t="s">
        <v>40</v>
      </c>
      <c r="K8" s="12"/>
      <c r="L8" s="20">
        <v>97</v>
      </c>
      <c r="M8" s="15"/>
      <c r="N8" s="22">
        <f t="shared" si="0"/>
        <v>0</v>
      </c>
    </row>
    <row r="9" spans="1:14" x14ac:dyDescent="0.25">
      <c r="A9" s="12">
        <v>7</v>
      </c>
      <c r="B9" s="19" t="s">
        <v>47</v>
      </c>
      <c r="C9" s="13">
        <v>370543189</v>
      </c>
      <c r="D9" s="12">
        <v>18</v>
      </c>
      <c r="E9" s="12" t="s">
        <v>54</v>
      </c>
      <c r="F9" s="12">
        <v>2025</v>
      </c>
      <c r="G9" s="12" t="s">
        <v>43</v>
      </c>
      <c r="H9" s="12" t="s">
        <v>45</v>
      </c>
      <c r="I9" s="12" t="s">
        <v>44</v>
      </c>
      <c r="J9" s="12" t="s">
        <v>46</v>
      </c>
      <c r="K9" s="12"/>
      <c r="L9" s="23">
        <v>125000</v>
      </c>
      <c r="M9" s="15"/>
      <c r="N9" s="21">
        <f t="shared" si="0"/>
        <v>125000</v>
      </c>
    </row>
    <row r="10" spans="1:14" x14ac:dyDescent="0.25">
      <c r="A10" s="12">
        <v>8</v>
      </c>
      <c r="B10" s="19" t="s">
        <v>48</v>
      </c>
      <c r="C10" s="13">
        <v>9903</v>
      </c>
      <c r="D10" s="12">
        <v>18</v>
      </c>
      <c r="E10" s="12" t="s">
        <v>54</v>
      </c>
      <c r="F10" s="12">
        <v>2025</v>
      </c>
      <c r="G10" s="12" t="s">
        <v>57</v>
      </c>
      <c r="H10" s="4" t="s">
        <v>52</v>
      </c>
      <c r="I10" s="4" t="s">
        <v>118</v>
      </c>
      <c r="J10" s="12" t="s">
        <v>39</v>
      </c>
      <c r="K10" s="12"/>
      <c r="L10" s="20"/>
      <c r="M10" s="15">
        <v>-125000</v>
      </c>
      <c r="N10" s="51">
        <f t="shared" si="0"/>
        <v>0</v>
      </c>
    </row>
    <row r="11" spans="1:14" x14ac:dyDescent="0.25">
      <c r="A11" s="12">
        <v>9</v>
      </c>
      <c r="B11" s="19" t="s">
        <v>49</v>
      </c>
      <c r="C11" s="13">
        <v>870691200799366</v>
      </c>
      <c r="D11" s="12">
        <v>10</v>
      </c>
      <c r="E11" s="12" t="s">
        <v>56</v>
      </c>
      <c r="F11" s="12">
        <v>2025</v>
      </c>
      <c r="G11" s="12" t="s">
        <v>51</v>
      </c>
      <c r="H11" s="4" t="s">
        <v>52</v>
      </c>
      <c r="I11" s="28" t="s">
        <v>138</v>
      </c>
      <c r="J11" s="12" t="s">
        <v>39</v>
      </c>
      <c r="K11" s="12"/>
      <c r="L11" s="20"/>
      <c r="M11" s="15">
        <v>-99.1</v>
      </c>
      <c r="N11" s="22">
        <f t="shared" si="0"/>
        <v>-99.1</v>
      </c>
    </row>
    <row r="12" spans="1:14" x14ac:dyDescent="0.25">
      <c r="A12" s="12">
        <v>10</v>
      </c>
      <c r="B12" s="19" t="s">
        <v>53</v>
      </c>
      <c r="C12" s="13">
        <v>9903</v>
      </c>
      <c r="D12" s="12">
        <v>10</v>
      </c>
      <c r="E12" s="12" t="s">
        <v>56</v>
      </c>
      <c r="F12" s="12">
        <v>2025</v>
      </c>
      <c r="G12" s="12" t="s">
        <v>16</v>
      </c>
      <c r="H12" s="4" t="s">
        <v>55</v>
      </c>
      <c r="I12" s="4" t="s">
        <v>117</v>
      </c>
      <c r="J12" s="12" t="s">
        <v>40</v>
      </c>
      <c r="K12" s="12"/>
      <c r="L12" s="20">
        <v>99.1</v>
      </c>
      <c r="M12" s="15"/>
      <c r="N12" s="22">
        <f t="shared" si="0"/>
        <v>0</v>
      </c>
    </row>
    <row r="13" spans="1:14" x14ac:dyDescent="0.25">
      <c r="A13" s="12">
        <v>11</v>
      </c>
      <c r="B13" s="6" t="s">
        <v>132</v>
      </c>
      <c r="C13" s="13">
        <v>2700979055654</v>
      </c>
      <c r="D13" s="12">
        <v>17</v>
      </c>
      <c r="E13" s="12" t="s">
        <v>56</v>
      </c>
      <c r="F13" s="12">
        <v>2025</v>
      </c>
      <c r="G13" s="5" t="s">
        <v>24</v>
      </c>
      <c r="H13" s="4" t="s">
        <v>52</v>
      </c>
      <c r="I13" s="28" t="s">
        <v>138</v>
      </c>
      <c r="J13" s="12" t="s">
        <v>39</v>
      </c>
      <c r="K13" s="12"/>
      <c r="L13" s="20"/>
      <c r="M13" s="15">
        <v>-626500</v>
      </c>
      <c r="N13" s="21">
        <f t="shared" si="0"/>
        <v>-626500</v>
      </c>
    </row>
    <row r="14" spans="1:14" x14ac:dyDescent="0.25">
      <c r="A14" s="12">
        <v>12</v>
      </c>
      <c r="B14" s="19" t="s">
        <v>53</v>
      </c>
      <c r="C14" s="13">
        <v>9903</v>
      </c>
      <c r="D14" s="12">
        <v>17</v>
      </c>
      <c r="E14" s="12" t="s">
        <v>56</v>
      </c>
      <c r="F14" s="12">
        <v>2025</v>
      </c>
      <c r="G14" s="12" t="s">
        <v>16</v>
      </c>
      <c r="H14" s="4" t="s">
        <v>55</v>
      </c>
      <c r="I14" s="4" t="s">
        <v>117</v>
      </c>
      <c r="J14" s="12" t="s">
        <v>40</v>
      </c>
      <c r="K14" s="12"/>
      <c r="L14" s="23">
        <v>626500</v>
      </c>
      <c r="M14" s="15"/>
      <c r="N14" s="22">
        <f t="shared" si="0"/>
        <v>0</v>
      </c>
    </row>
    <row r="15" spans="1:14" x14ac:dyDescent="0.25">
      <c r="A15" s="12">
        <v>13</v>
      </c>
      <c r="B15" s="19" t="s">
        <v>231</v>
      </c>
      <c r="C15" s="13">
        <v>100770800041081</v>
      </c>
      <c r="D15" s="12">
        <v>18</v>
      </c>
      <c r="E15" s="12" t="s">
        <v>56</v>
      </c>
      <c r="F15" s="12">
        <v>2025</v>
      </c>
      <c r="G15" s="12" t="s">
        <v>51</v>
      </c>
      <c r="H15" s="4" t="s">
        <v>52</v>
      </c>
      <c r="I15" s="28" t="s">
        <v>138</v>
      </c>
      <c r="J15" s="12" t="s">
        <v>39</v>
      </c>
      <c r="K15" s="12" t="s">
        <v>362</v>
      </c>
      <c r="L15" s="20">
        <v>0.1</v>
      </c>
      <c r="M15" s="15"/>
      <c r="N15" s="51">
        <f t="shared" si="0"/>
        <v>0.1</v>
      </c>
    </row>
    <row r="16" spans="1:14" x14ac:dyDescent="0.25">
      <c r="A16" s="12">
        <v>14</v>
      </c>
      <c r="B16" s="19" t="s">
        <v>49</v>
      </c>
      <c r="C16" s="13">
        <v>881001201243066</v>
      </c>
      <c r="D16" s="12">
        <v>10</v>
      </c>
      <c r="E16" s="12" t="s">
        <v>58</v>
      </c>
      <c r="F16" s="12">
        <v>2025</v>
      </c>
      <c r="G16" s="12" t="s">
        <v>51</v>
      </c>
      <c r="H16" s="4" t="s">
        <v>52</v>
      </c>
      <c r="I16" s="28" t="s">
        <v>138</v>
      </c>
      <c r="J16" s="12" t="s">
        <v>39</v>
      </c>
      <c r="K16" s="12"/>
      <c r="L16" s="20"/>
      <c r="M16" s="15">
        <v>-74.25</v>
      </c>
      <c r="N16" s="22">
        <f t="shared" si="0"/>
        <v>-74.150000000000006</v>
      </c>
    </row>
    <row r="17" spans="1:14" x14ac:dyDescent="0.25">
      <c r="A17" s="12">
        <v>15</v>
      </c>
      <c r="B17" s="19" t="s">
        <v>53</v>
      </c>
      <c r="C17" s="13">
        <v>9903</v>
      </c>
      <c r="D17" s="12">
        <v>10</v>
      </c>
      <c r="E17" s="12" t="s">
        <v>58</v>
      </c>
      <c r="F17" s="12">
        <v>2025</v>
      </c>
      <c r="G17" s="12" t="s">
        <v>16</v>
      </c>
      <c r="H17" s="4" t="s">
        <v>55</v>
      </c>
      <c r="I17" s="4" t="s">
        <v>117</v>
      </c>
      <c r="J17" s="12" t="s">
        <v>40</v>
      </c>
      <c r="K17" s="12"/>
      <c r="L17" s="20">
        <v>74.150000000000006</v>
      </c>
      <c r="M17" s="15"/>
      <c r="N17" s="22">
        <f t="shared" si="0"/>
        <v>0</v>
      </c>
    </row>
    <row r="18" spans="1:14" x14ac:dyDescent="0.25">
      <c r="A18" s="12">
        <v>16</v>
      </c>
      <c r="B18" s="19" t="s">
        <v>47</v>
      </c>
      <c r="C18" s="13">
        <v>378296920</v>
      </c>
      <c r="D18" s="12">
        <v>22</v>
      </c>
      <c r="E18" s="12" t="s">
        <v>58</v>
      </c>
      <c r="F18" s="12">
        <v>2025</v>
      </c>
      <c r="G18" s="12" t="s">
        <v>43</v>
      </c>
      <c r="H18" s="4" t="s">
        <v>45</v>
      </c>
      <c r="I18" s="12" t="s">
        <v>44</v>
      </c>
      <c r="J18" s="12" t="s">
        <v>46</v>
      </c>
      <c r="K18" s="12"/>
      <c r="L18" s="23">
        <v>125000</v>
      </c>
      <c r="M18" s="15"/>
      <c r="N18" s="52">
        <f t="shared" si="0"/>
        <v>125000</v>
      </c>
    </row>
    <row r="19" spans="1:14" x14ac:dyDescent="0.25">
      <c r="A19" s="12">
        <v>17</v>
      </c>
      <c r="B19" s="6" t="s">
        <v>74</v>
      </c>
      <c r="C19" s="7">
        <v>551295000702791</v>
      </c>
      <c r="D19" s="5">
        <v>5</v>
      </c>
      <c r="E19" s="5" t="s">
        <v>12</v>
      </c>
      <c r="F19" s="5">
        <v>2025</v>
      </c>
      <c r="G19" s="5" t="s">
        <v>11</v>
      </c>
      <c r="H19" s="5" t="s">
        <v>59</v>
      </c>
      <c r="I19" s="5" t="s">
        <v>75</v>
      </c>
      <c r="J19" s="5" t="s">
        <v>73</v>
      </c>
      <c r="K19" s="5"/>
      <c r="L19" s="6"/>
      <c r="M19" s="8">
        <v>-2100</v>
      </c>
      <c r="N19" s="21">
        <f t="shared" si="0"/>
        <v>122900</v>
      </c>
    </row>
    <row r="20" spans="1:14" x14ac:dyDescent="0.25">
      <c r="A20" s="12">
        <v>18</v>
      </c>
      <c r="B20" s="6" t="s">
        <v>74</v>
      </c>
      <c r="C20" s="7">
        <v>553468000019606</v>
      </c>
      <c r="D20" s="5">
        <v>5</v>
      </c>
      <c r="E20" s="5" t="s">
        <v>12</v>
      </c>
      <c r="F20" s="5">
        <v>2025</v>
      </c>
      <c r="G20" s="5" t="s">
        <v>11</v>
      </c>
      <c r="H20" s="5" t="s">
        <v>60</v>
      </c>
      <c r="I20" s="25" t="s">
        <v>93</v>
      </c>
      <c r="J20" s="5" t="s">
        <v>73</v>
      </c>
      <c r="K20" s="5"/>
      <c r="L20" s="6"/>
      <c r="M20" s="8">
        <v>-2100</v>
      </c>
      <c r="N20" s="21">
        <f t="shared" si="0"/>
        <v>120800</v>
      </c>
    </row>
    <row r="21" spans="1:14" x14ac:dyDescent="0.25">
      <c r="A21" s="12">
        <v>19</v>
      </c>
      <c r="B21" s="6" t="s">
        <v>77</v>
      </c>
      <c r="C21" s="7">
        <v>554732000131396</v>
      </c>
      <c r="D21" s="5">
        <v>5</v>
      </c>
      <c r="E21" s="5" t="s">
        <v>12</v>
      </c>
      <c r="F21" s="5">
        <v>2025</v>
      </c>
      <c r="G21" s="5" t="s">
        <v>11</v>
      </c>
      <c r="H21" s="5" t="s">
        <v>61</v>
      </c>
      <c r="I21" s="5" t="s">
        <v>78</v>
      </c>
      <c r="J21" s="5" t="s">
        <v>85</v>
      </c>
      <c r="K21" s="5"/>
      <c r="L21" s="6"/>
      <c r="M21" s="8">
        <v>-4832.9799999999996</v>
      </c>
      <c r="N21" s="21">
        <f t="shared" si="0"/>
        <v>115967.02</v>
      </c>
    </row>
    <row r="22" spans="1:14" x14ac:dyDescent="0.25">
      <c r="A22" s="12">
        <v>20</v>
      </c>
      <c r="B22" s="6" t="s">
        <v>74</v>
      </c>
      <c r="C22" s="7">
        <v>555101000005631</v>
      </c>
      <c r="D22" s="5">
        <v>5</v>
      </c>
      <c r="E22" s="5" t="s">
        <v>12</v>
      </c>
      <c r="F22" s="5">
        <v>2025</v>
      </c>
      <c r="G22" s="5" t="s">
        <v>11</v>
      </c>
      <c r="H22" s="5" t="s">
        <v>62</v>
      </c>
      <c r="I22" s="5" t="s">
        <v>76</v>
      </c>
      <c r="J22" s="5" t="s">
        <v>73</v>
      </c>
      <c r="K22" s="5"/>
      <c r="L22" s="6"/>
      <c r="M22" s="8">
        <v>-2100</v>
      </c>
      <c r="N22" s="21">
        <f t="shared" si="0"/>
        <v>113867.02</v>
      </c>
    </row>
    <row r="23" spans="1:14" x14ac:dyDescent="0.25">
      <c r="A23" s="12">
        <v>21</v>
      </c>
      <c r="B23" s="6" t="s">
        <v>82</v>
      </c>
      <c r="C23" s="7">
        <v>550765000015547</v>
      </c>
      <c r="D23" s="5">
        <v>6</v>
      </c>
      <c r="E23" s="5" t="s">
        <v>12</v>
      </c>
      <c r="F23" s="5">
        <v>2025</v>
      </c>
      <c r="G23" s="5" t="s">
        <v>11</v>
      </c>
      <c r="H23" s="5" t="s">
        <v>63</v>
      </c>
      <c r="I23" s="5" t="s">
        <v>86</v>
      </c>
      <c r="J23" s="5" t="s">
        <v>81</v>
      </c>
      <c r="K23" s="5"/>
      <c r="L23" s="6"/>
      <c r="M23" s="8">
        <v>-2520</v>
      </c>
      <c r="N23" s="21">
        <f t="shared" si="0"/>
        <v>111347.02</v>
      </c>
    </row>
    <row r="24" spans="1:14" x14ac:dyDescent="0.25">
      <c r="A24" s="12">
        <v>22</v>
      </c>
      <c r="B24" s="6" t="s">
        <v>82</v>
      </c>
      <c r="C24" s="7">
        <v>550765000015547</v>
      </c>
      <c r="D24" s="5">
        <v>6</v>
      </c>
      <c r="E24" s="5" t="s">
        <v>12</v>
      </c>
      <c r="F24" s="5">
        <v>2025</v>
      </c>
      <c r="G24" s="5" t="s">
        <v>11</v>
      </c>
      <c r="H24" s="5" t="s">
        <v>63</v>
      </c>
      <c r="I24" s="5" t="s">
        <v>86</v>
      </c>
      <c r="J24" s="5" t="s">
        <v>81</v>
      </c>
      <c r="K24" s="5"/>
      <c r="L24" s="6"/>
      <c r="M24" s="8">
        <v>-1852.95</v>
      </c>
      <c r="N24" s="21">
        <f t="shared" si="0"/>
        <v>109494.07</v>
      </c>
    </row>
    <row r="25" spans="1:14" x14ac:dyDescent="0.25">
      <c r="A25" s="12">
        <v>23</v>
      </c>
      <c r="B25" s="6" t="s">
        <v>82</v>
      </c>
      <c r="C25" s="7">
        <v>550765000015547</v>
      </c>
      <c r="D25" s="5">
        <v>6</v>
      </c>
      <c r="E25" s="5" t="s">
        <v>12</v>
      </c>
      <c r="F25" s="5">
        <v>2025</v>
      </c>
      <c r="G25" s="5" t="s">
        <v>11</v>
      </c>
      <c r="H25" s="5" t="s">
        <v>63</v>
      </c>
      <c r="I25" s="5" t="s">
        <v>86</v>
      </c>
      <c r="J25" s="5" t="s">
        <v>81</v>
      </c>
      <c r="K25" s="5"/>
      <c r="L25" s="6"/>
      <c r="M25" s="8">
        <v>-2025</v>
      </c>
      <c r="N25" s="21">
        <f t="shared" si="0"/>
        <v>107469.07</v>
      </c>
    </row>
    <row r="26" spans="1:14" x14ac:dyDescent="0.25">
      <c r="A26" s="12">
        <v>24</v>
      </c>
      <c r="B26" s="6" t="s">
        <v>82</v>
      </c>
      <c r="C26" s="7">
        <v>550765000015547</v>
      </c>
      <c r="D26" s="5">
        <v>6</v>
      </c>
      <c r="E26" s="5" t="s">
        <v>12</v>
      </c>
      <c r="F26" s="5">
        <v>2025</v>
      </c>
      <c r="G26" s="5" t="s">
        <v>11</v>
      </c>
      <c r="H26" s="5" t="s">
        <v>63</v>
      </c>
      <c r="I26" s="5" t="s">
        <v>86</v>
      </c>
      <c r="J26" s="5" t="s">
        <v>81</v>
      </c>
      <c r="K26" s="5"/>
      <c r="L26" s="6"/>
      <c r="M26" s="8">
        <v>-1960.23</v>
      </c>
      <c r="N26" s="21">
        <f t="shared" si="0"/>
        <v>105508.84000000001</v>
      </c>
    </row>
    <row r="27" spans="1:14" x14ac:dyDescent="0.25">
      <c r="A27" s="12">
        <v>25</v>
      </c>
      <c r="B27" s="6" t="s">
        <v>82</v>
      </c>
      <c r="C27" s="7">
        <v>551218000040988</v>
      </c>
      <c r="D27" s="5">
        <v>6</v>
      </c>
      <c r="E27" s="5" t="s">
        <v>12</v>
      </c>
      <c r="F27" s="5">
        <v>2025</v>
      </c>
      <c r="G27" s="5" t="s">
        <v>11</v>
      </c>
      <c r="H27" s="5" t="s">
        <v>64</v>
      </c>
      <c r="I27" s="5" t="s">
        <v>83</v>
      </c>
      <c r="J27" s="5" t="s">
        <v>81</v>
      </c>
      <c r="K27" s="5"/>
      <c r="L27" s="6"/>
      <c r="M27" s="8">
        <v>-1852.95</v>
      </c>
      <c r="N27" s="21">
        <f t="shared" si="0"/>
        <v>103655.89000000001</v>
      </c>
    </row>
    <row r="28" spans="1:14" x14ac:dyDescent="0.25">
      <c r="A28" s="12">
        <v>26</v>
      </c>
      <c r="B28" s="6" t="s">
        <v>82</v>
      </c>
      <c r="C28" s="7">
        <v>551218000040988</v>
      </c>
      <c r="D28" s="5">
        <v>6</v>
      </c>
      <c r="E28" s="5" t="s">
        <v>12</v>
      </c>
      <c r="F28" s="5">
        <v>2025</v>
      </c>
      <c r="G28" s="5" t="s">
        <v>11</v>
      </c>
      <c r="H28" s="5" t="s">
        <v>64</v>
      </c>
      <c r="I28" s="5" t="s">
        <v>83</v>
      </c>
      <c r="J28" s="5" t="s">
        <v>81</v>
      </c>
      <c r="K28" s="5"/>
      <c r="L28" s="6"/>
      <c r="M28" s="8">
        <v>-2520</v>
      </c>
      <c r="N28" s="21">
        <f t="shared" si="0"/>
        <v>101135.89000000001</v>
      </c>
    </row>
    <row r="29" spans="1:14" x14ac:dyDescent="0.25">
      <c r="A29" s="12">
        <v>27</v>
      </c>
      <c r="B29" s="6" t="s">
        <v>82</v>
      </c>
      <c r="C29" s="7">
        <v>551218000040988</v>
      </c>
      <c r="D29" s="5">
        <v>6</v>
      </c>
      <c r="E29" s="5" t="s">
        <v>12</v>
      </c>
      <c r="F29" s="5">
        <v>2025</v>
      </c>
      <c r="G29" s="5" t="s">
        <v>11</v>
      </c>
      <c r="H29" s="5" t="s">
        <v>64</v>
      </c>
      <c r="I29" s="5" t="s">
        <v>83</v>
      </c>
      <c r="J29" s="5" t="s">
        <v>81</v>
      </c>
      <c r="K29" s="5"/>
      <c r="L29" s="6"/>
      <c r="M29" s="8">
        <v>-1960.23</v>
      </c>
      <c r="N29" s="21">
        <f t="shared" si="0"/>
        <v>99175.660000000018</v>
      </c>
    </row>
    <row r="30" spans="1:14" x14ac:dyDescent="0.25">
      <c r="A30" s="12">
        <v>28</v>
      </c>
      <c r="B30" s="6" t="s">
        <v>82</v>
      </c>
      <c r="C30" s="7">
        <v>551218000040988</v>
      </c>
      <c r="D30" s="5">
        <v>6</v>
      </c>
      <c r="E30" s="5" t="s">
        <v>12</v>
      </c>
      <c r="F30" s="5">
        <v>2025</v>
      </c>
      <c r="G30" s="5" t="s">
        <v>11</v>
      </c>
      <c r="H30" s="5" t="s">
        <v>64</v>
      </c>
      <c r="I30" s="5" t="s">
        <v>83</v>
      </c>
      <c r="J30" s="5" t="s">
        <v>81</v>
      </c>
      <c r="K30" s="5"/>
      <c r="L30" s="6"/>
      <c r="M30" s="8">
        <v>-2025</v>
      </c>
      <c r="N30" s="21">
        <f t="shared" si="0"/>
        <v>97150.660000000018</v>
      </c>
    </row>
    <row r="31" spans="1:14" x14ac:dyDescent="0.25">
      <c r="A31" s="12">
        <v>29</v>
      </c>
      <c r="B31" s="6" t="s">
        <v>82</v>
      </c>
      <c r="C31" s="7">
        <v>553610000024640</v>
      </c>
      <c r="D31" s="5">
        <v>6</v>
      </c>
      <c r="E31" s="5" t="s">
        <v>12</v>
      </c>
      <c r="F31" s="5">
        <v>2025</v>
      </c>
      <c r="G31" s="5" t="s">
        <v>11</v>
      </c>
      <c r="H31" s="5" t="s">
        <v>197</v>
      </c>
      <c r="I31" s="5" t="s">
        <v>97</v>
      </c>
      <c r="J31" s="5" t="s">
        <v>81</v>
      </c>
      <c r="K31" s="5"/>
      <c r="L31" s="6"/>
      <c r="M31" s="8">
        <v>-2520</v>
      </c>
      <c r="N31" s="21">
        <f t="shared" si="0"/>
        <v>94630.660000000018</v>
      </c>
    </row>
    <row r="32" spans="1:14" x14ac:dyDescent="0.25">
      <c r="A32" s="12">
        <v>30</v>
      </c>
      <c r="B32" s="6" t="s">
        <v>82</v>
      </c>
      <c r="C32" s="7">
        <v>553613000106388</v>
      </c>
      <c r="D32" s="5">
        <v>6</v>
      </c>
      <c r="E32" s="5" t="s">
        <v>12</v>
      </c>
      <c r="F32" s="5">
        <v>2025</v>
      </c>
      <c r="G32" s="5" t="s">
        <v>11</v>
      </c>
      <c r="H32" s="5" t="s">
        <v>65</v>
      </c>
      <c r="I32" s="5" t="s">
        <v>94</v>
      </c>
      <c r="J32" s="5" t="s">
        <v>81</v>
      </c>
      <c r="K32" s="5"/>
      <c r="L32" s="6"/>
      <c r="M32" s="8">
        <v>-2520</v>
      </c>
      <c r="N32" s="21">
        <f t="shared" si="0"/>
        <v>92110.660000000018</v>
      </c>
    </row>
    <row r="33" spans="1:14" x14ac:dyDescent="0.25">
      <c r="A33" s="12">
        <v>31</v>
      </c>
      <c r="B33" s="6" t="s">
        <v>82</v>
      </c>
      <c r="C33" s="7">
        <v>553653000008582</v>
      </c>
      <c r="D33" s="5">
        <v>6</v>
      </c>
      <c r="E33" s="5" t="s">
        <v>12</v>
      </c>
      <c r="F33" s="5">
        <v>2025</v>
      </c>
      <c r="G33" s="5" t="s">
        <v>11</v>
      </c>
      <c r="H33" s="5" t="s">
        <v>171</v>
      </c>
      <c r="I33" s="5" t="s">
        <v>92</v>
      </c>
      <c r="J33" s="5" t="s">
        <v>81</v>
      </c>
      <c r="K33" s="5"/>
      <c r="L33" s="6"/>
      <c r="M33" s="8">
        <v>-2520</v>
      </c>
      <c r="N33" s="21">
        <f t="shared" si="0"/>
        <v>89590.660000000018</v>
      </c>
    </row>
    <row r="34" spans="1:14" x14ac:dyDescent="0.25">
      <c r="A34" s="12">
        <v>32</v>
      </c>
      <c r="B34" s="6" t="s">
        <v>82</v>
      </c>
      <c r="C34" s="7">
        <v>553653000015845</v>
      </c>
      <c r="D34" s="5">
        <v>6</v>
      </c>
      <c r="E34" s="5" t="s">
        <v>12</v>
      </c>
      <c r="F34" s="5">
        <v>2025</v>
      </c>
      <c r="G34" s="5" t="s">
        <v>11</v>
      </c>
      <c r="H34" s="5" t="s">
        <v>96</v>
      </c>
      <c r="I34" s="5" t="s">
        <v>91</v>
      </c>
      <c r="J34" s="5" t="s">
        <v>81</v>
      </c>
      <c r="K34" s="5"/>
      <c r="L34" s="6"/>
      <c r="M34" s="8">
        <v>-1852.95</v>
      </c>
      <c r="N34" s="21">
        <f t="shared" si="0"/>
        <v>87737.710000000021</v>
      </c>
    </row>
    <row r="35" spans="1:14" x14ac:dyDescent="0.25">
      <c r="A35" s="12">
        <v>33</v>
      </c>
      <c r="B35" s="6" t="s">
        <v>82</v>
      </c>
      <c r="C35" s="7">
        <v>553653000015845</v>
      </c>
      <c r="D35" s="5">
        <v>6</v>
      </c>
      <c r="E35" s="5" t="s">
        <v>12</v>
      </c>
      <c r="F35" s="5">
        <v>2025</v>
      </c>
      <c r="G35" s="5" t="s">
        <v>11</v>
      </c>
      <c r="H35" s="5" t="s">
        <v>96</v>
      </c>
      <c r="I35" s="5" t="s">
        <v>91</v>
      </c>
      <c r="J35" s="5" t="s">
        <v>81</v>
      </c>
      <c r="K35" s="5"/>
      <c r="L35" s="6"/>
      <c r="M35" s="8">
        <v>-1960.23</v>
      </c>
      <c r="N35" s="21">
        <f t="shared" si="0"/>
        <v>85777.480000000025</v>
      </c>
    </row>
    <row r="36" spans="1:14" x14ac:dyDescent="0.25">
      <c r="A36" s="12">
        <v>34</v>
      </c>
      <c r="B36" s="6" t="s">
        <v>82</v>
      </c>
      <c r="C36" s="7">
        <v>553653000015845</v>
      </c>
      <c r="D36" s="5">
        <v>6</v>
      </c>
      <c r="E36" s="5" t="s">
        <v>12</v>
      </c>
      <c r="F36" s="5">
        <v>2025</v>
      </c>
      <c r="G36" s="5" t="s">
        <v>11</v>
      </c>
      <c r="H36" s="5" t="s">
        <v>96</v>
      </c>
      <c r="I36" s="5" t="s">
        <v>91</v>
      </c>
      <c r="J36" s="5" t="s">
        <v>81</v>
      </c>
      <c r="K36" s="5"/>
      <c r="L36" s="6"/>
      <c r="M36" s="8">
        <v>-2520</v>
      </c>
      <c r="N36" s="21">
        <f t="shared" si="0"/>
        <v>83257.480000000025</v>
      </c>
    </row>
    <row r="37" spans="1:14" x14ac:dyDescent="0.25">
      <c r="A37" s="12">
        <v>35</v>
      </c>
      <c r="B37" s="6" t="s">
        <v>82</v>
      </c>
      <c r="C37" s="7">
        <v>554439000005466</v>
      </c>
      <c r="D37" s="5">
        <v>6</v>
      </c>
      <c r="E37" s="5" t="s">
        <v>12</v>
      </c>
      <c r="F37" s="5">
        <v>2025</v>
      </c>
      <c r="G37" s="5" t="s">
        <v>11</v>
      </c>
      <c r="H37" s="5" t="s">
        <v>88</v>
      </c>
      <c r="I37" s="5" t="s">
        <v>87</v>
      </c>
      <c r="J37" s="5" t="s">
        <v>81</v>
      </c>
      <c r="K37" s="5"/>
      <c r="L37" s="6"/>
      <c r="M37" s="8">
        <v>-2520</v>
      </c>
      <c r="N37" s="21">
        <f t="shared" si="0"/>
        <v>80737.480000000025</v>
      </c>
    </row>
    <row r="38" spans="1:14" x14ac:dyDescent="0.25">
      <c r="A38" s="12">
        <v>36</v>
      </c>
      <c r="B38" s="6" t="s">
        <v>82</v>
      </c>
      <c r="C38" s="7">
        <v>554439000006509</v>
      </c>
      <c r="D38" s="5">
        <v>6</v>
      </c>
      <c r="E38" s="5" t="s">
        <v>12</v>
      </c>
      <c r="F38" s="5">
        <v>2025</v>
      </c>
      <c r="G38" s="5" t="s">
        <v>11</v>
      </c>
      <c r="H38" s="5" t="s">
        <v>66</v>
      </c>
      <c r="I38" s="5" t="s">
        <v>90</v>
      </c>
      <c r="J38" s="5" t="s">
        <v>81</v>
      </c>
      <c r="K38" s="5"/>
      <c r="L38" s="6"/>
      <c r="M38" s="8">
        <v>-1960.23</v>
      </c>
      <c r="N38" s="21">
        <f t="shared" si="0"/>
        <v>78777.250000000029</v>
      </c>
    </row>
    <row r="39" spans="1:14" x14ac:dyDescent="0.25">
      <c r="A39" s="12">
        <v>37</v>
      </c>
      <c r="B39" s="6" t="s">
        <v>82</v>
      </c>
      <c r="C39" s="7">
        <v>554439000006509</v>
      </c>
      <c r="D39" s="5">
        <v>6</v>
      </c>
      <c r="E39" s="5" t="s">
        <v>12</v>
      </c>
      <c r="F39" s="5">
        <v>2025</v>
      </c>
      <c r="G39" s="5" t="s">
        <v>11</v>
      </c>
      <c r="H39" s="5" t="s">
        <v>66</v>
      </c>
      <c r="I39" s="5" t="s">
        <v>90</v>
      </c>
      <c r="J39" s="5" t="s">
        <v>81</v>
      </c>
      <c r="K39" s="5"/>
      <c r="L39" s="6"/>
      <c r="M39" s="8">
        <v>-2520</v>
      </c>
      <c r="N39" s="21">
        <f t="shared" si="0"/>
        <v>76257.250000000029</v>
      </c>
    </row>
    <row r="40" spans="1:14" x14ac:dyDescent="0.25">
      <c r="A40" s="12">
        <v>38</v>
      </c>
      <c r="B40" s="6" t="s">
        <v>82</v>
      </c>
      <c r="C40" s="7">
        <v>555101000005631</v>
      </c>
      <c r="D40" s="5">
        <v>6</v>
      </c>
      <c r="E40" s="5" t="s">
        <v>12</v>
      </c>
      <c r="F40" s="5">
        <v>2025</v>
      </c>
      <c r="G40" s="5" t="s">
        <v>11</v>
      </c>
      <c r="H40" s="5" t="s">
        <v>62</v>
      </c>
      <c r="I40" s="5" t="s">
        <v>76</v>
      </c>
      <c r="J40" s="5" t="s">
        <v>81</v>
      </c>
      <c r="K40" s="5"/>
      <c r="L40" s="6"/>
      <c r="M40" s="8">
        <v>-2083.21</v>
      </c>
      <c r="N40" s="21">
        <f t="shared" si="0"/>
        <v>74174.040000000023</v>
      </c>
    </row>
    <row r="41" spans="1:14" x14ac:dyDescent="0.25">
      <c r="A41" s="12">
        <v>39</v>
      </c>
      <c r="B41" s="6" t="s">
        <v>82</v>
      </c>
      <c r="C41" s="7">
        <v>555101000011327</v>
      </c>
      <c r="D41" s="5">
        <v>6</v>
      </c>
      <c r="E41" s="5" t="s">
        <v>12</v>
      </c>
      <c r="F41" s="5">
        <v>2025</v>
      </c>
      <c r="G41" s="5" t="s">
        <v>11</v>
      </c>
      <c r="H41" s="5" t="s">
        <v>67</v>
      </c>
      <c r="I41" s="5" t="s">
        <v>89</v>
      </c>
      <c r="J41" s="5" t="s">
        <v>81</v>
      </c>
      <c r="K41" s="5"/>
      <c r="L41" s="6"/>
      <c r="M41" s="8">
        <v>-2520</v>
      </c>
      <c r="N41" s="21">
        <f t="shared" si="0"/>
        <v>71654.040000000023</v>
      </c>
    </row>
    <row r="42" spans="1:14" x14ac:dyDescent="0.25">
      <c r="A42" s="12">
        <v>40</v>
      </c>
      <c r="B42" s="6" t="s">
        <v>82</v>
      </c>
      <c r="C42" s="7">
        <v>50601</v>
      </c>
      <c r="D42" s="5">
        <v>6</v>
      </c>
      <c r="E42" s="5" t="s">
        <v>12</v>
      </c>
      <c r="F42" s="5">
        <v>2025</v>
      </c>
      <c r="G42" s="5" t="s">
        <v>13</v>
      </c>
      <c r="H42" s="5" t="s">
        <v>68</v>
      </c>
      <c r="I42" s="5" t="s">
        <v>84</v>
      </c>
      <c r="J42" s="5" t="s">
        <v>81</v>
      </c>
      <c r="K42" s="5"/>
      <c r="L42" s="6"/>
      <c r="M42" s="8">
        <v>-2520</v>
      </c>
      <c r="N42" s="21">
        <f t="shared" si="0"/>
        <v>69134.040000000023</v>
      </c>
    </row>
    <row r="43" spans="1:14" x14ac:dyDescent="0.25">
      <c r="A43" s="12">
        <v>41</v>
      </c>
      <c r="B43" s="6" t="s">
        <v>82</v>
      </c>
      <c r="C43" s="7">
        <v>50602</v>
      </c>
      <c r="D43" s="5">
        <v>6</v>
      </c>
      <c r="E43" s="5" t="s">
        <v>12</v>
      </c>
      <c r="F43" s="5">
        <v>2025</v>
      </c>
      <c r="G43" s="5" t="s">
        <v>13</v>
      </c>
      <c r="H43" s="5" t="s">
        <v>68</v>
      </c>
      <c r="I43" s="5" t="s">
        <v>84</v>
      </c>
      <c r="J43" s="5" t="s">
        <v>81</v>
      </c>
      <c r="K43" s="5"/>
      <c r="L43" s="6"/>
      <c r="M43" s="8">
        <v>-1960.23</v>
      </c>
      <c r="N43" s="21">
        <f t="shared" si="0"/>
        <v>67173.810000000027</v>
      </c>
    </row>
    <row r="44" spans="1:14" x14ac:dyDescent="0.25">
      <c r="A44" s="12">
        <v>42</v>
      </c>
      <c r="B44" s="6" t="s">
        <v>82</v>
      </c>
      <c r="C44" s="7">
        <v>50603</v>
      </c>
      <c r="D44" s="5">
        <v>6</v>
      </c>
      <c r="E44" s="5" t="s">
        <v>12</v>
      </c>
      <c r="F44" s="5">
        <v>2025</v>
      </c>
      <c r="G44" s="5" t="s">
        <v>13</v>
      </c>
      <c r="H44" s="5" t="s">
        <v>68</v>
      </c>
      <c r="I44" s="5" t="s">
        <v>84</v>
      </c>
      <c r="J44" s="5" t="s">
        <v>81</v>
      </c>
      <c r="K44" s="5"/>
      <c r="L44" s="6"/>
      <c r="M44" s="8">
        <v>-1852.95</v>
      </c>
      <c r="N44" s="21">
        <f t="shared" si="0"/>
        <v>65320.86000000003</v>
      </c>
    </row>
    <row r="45" spans="1:14" x14ac:dyDescent="0.25">
      <c r="A45" s="12">
        <v>43</v>
      </c>
      <c r="B45" s="6" t="s">
        <v>82</v>
      </c>
      <c r="C45" s="7">
        <v>50604</v>
      </c>
      <c r="D45" s="5">
        <v>6</v>
      </c>
      <c r="E45" s="5" t="s">
        <v>12</v>
      </c>
      <c r="F45" s="5">
        <v>2025</v>
      </c>
      <c r="G45" s="5" t="s">
        <v>13</v>
      </c>
      <c r="H45" s="5" t="s">
        <v>69</v>
      </c>
      <c r="I45" s="5" t="s">
        <v>289</v>
      </c>
      <c r="J45" s="5" t="s">
        <v>81</v>
      </c>
      <c r="K45" s="5"/>
      <c r="L45" s="6"/>
      <c r="M45" s="8">
        <v>-2520</v>
      </c>
      <c r="N45" s="21">
        <f t="shared" si="0"/>
        <v>62800.86000000003</v>
      </c>
    </row>
    <row r="46" spans="1:14" x14ac:dyDescent="0.25">
      <c r="A46" s="12">
        <v>44</v>
      </c>
      <c r="B46" s="6" t="s">
        <v>82</v>
      </c>
      <c r="C46" s="7">
        <v>50605</v>
      </c>
      <c r="D46" s="5">
        <v>6</v>
      </c>
      <c r="E46" s="5" t="s">
        <v>12</v>
      </c>
      <c r="F46" s="5">
        <v>2025</v>
      </c>
      <c r="G46" s="5" t="s">
        <v>13</v>
      </c>
      <c r="H46" s="5" t="s">
        <v>70</v>
      </c>
      <c r="I46" s="5" t="s">
        <v>95</v>
      </c>
      <c r="J46" s="5" t="s">
        <v>81</v>
      </c>
      <c r="K46" s="5"/>
      <c r="L46" s="6"/>
      <c r="M46" s="8">
        <v>-2520</v>
      </c>
      <c r="N46" s="21">
        <f t="shared" si="0"/>
        <v>60280.86000000003</v>
      </c>
    </row>
    <row r="47" spans="1:14" x14ac:dyDescent="0.25">
      <c r="A47" s="12">
        <v>45</v>
      </c>
      <c r="B47" s="6" t="s">
        <v>74</v>
      </c>
      <c r="C47" s="7">
        <v>850001</v>
      </c>
      <c r="D47" s="5">
        <v>8</v>
      </c>
      <c r="E47" s="5" t="s">
        <v>12</v>
      </c>
      <c r="F47" s="5">
        <v>2025</v>
      </c>
      <c r="G47" s="5" t="s">
        <v>14</v>
      </c>
      <c r="H47" s="5" t="s">
        <v>79</v>
      </c>
      <c r="I47" s="5" t="s">
        <v>80</v>
      </c>
      <c r="J47" s="5" t="s">
        <v>73</v>
      </c>
      <c r="K47" s="5"/>
      <c r="L47" s="6"/>
      <c r="M47" s="8">
        <v>-3406.54</v>
      </c>
      <c r="N47" s="21">
        <f t="shared" si="0"/>
        <v>56874.320000000029</v>
      </c>
    </row>
    <row r="48" spans="1:14" x14ac:dyDescent="0.25">
      <c r="A48" s="12">
        <v>46</v>
      </c>
      <c r="B48" s="6" t="s">
        <v>49</v>
      </c>
      <c r="C48" s="7">
        <v>881281200066602</v>
      </c>
      <c r="D48" s="5">
        <v>8</v>
      </c>
      <c r="E48" s="5" t="s">
        <v>12</v>
      </c>
      <c r="F48" s="5">
        <v>2025</v>
      </c>
      <c r="G48" s="5" t="s">
        <v>15</v>
      </c>
      <c r="H48" s="5" t="s">
        <v>52</v>
      </c>
      <c r="I48" s="28" t="s">
        <v>138</v>
      </c>
      <c r="J48" s="5" t="s">
        <v>39</v>
      </c>
      <c r="K48" s="5"/>
      <c r="L48" s="6"/>
      <c r="M48" s="24">
        <v>-17.7</v>
      </c>
      <c r="N48" s="21">
        <f t="shared" si="0"/>
        <v>56856.620000000032</v>
      </c>
    </row>
    <row r="49" spans="1:15" x14ac:dyDescent="0.25">
      <c r="A49" s="12">
        <v>47</v>
      </c>
      <c r="B49" s="6" t="s">
        <v>98</v>
      </c>
      <c r="C49" s="7">
        <v>50901</v>
      </c>
      <c r="D49" s="5">
        <v>9</v>
      </c>
      <c r="E49" s="5" t="s">
        <v>12</v>
      </c>
      <c r="F49" s="5">
        <v>2025</v>
      </c>
      <c r="G49" s="5" t="s">
        <v>13</v>
      </c>
      <c r="H49" s="5" t="s">
        <v>104</v>
      </c>
      <c r="I49" s="25" t="s">
        <v>100</v>
      </c>
      <c r="J49" s="5" t="s">
        <v>107</v>
      </c>
      <c r="K49" s="5"/>
      <c r="L49" s="9"/>
      <c r="M49" s="9">
        <v>-129.80000000000001</v>
      </c>
      <c r="N49" s="21">
        <f t="shared" si="0"/>
        <v>56726.820000000029</v>
      </c>
    </row>
    <row r="50" spans="1:15" x14ac:dyDescent="0.25">
      <c r="A50" s="12">
        <v>48</v>
      </c>
      <c r="B50" s="6" t="s">
        <v>99</v>
      </c>
      <c r="C50" s="7">
        <v>50901</v>
      </c>
      <c r="D50" s="5">
        <v>9</v>
      </c>
      <c r="E50" s="5" t="s">
        <v>12</v>
      </c>
      <c r="F50" s="5">
        <v>2025</v>
      </c>
      <c r="G50" s="5" t="s">
        <v>13</v>
      </c>
      <c r="H50" s="12" t="s">
        <v>105</v>
      </c>
      <c r="I50" s="25" t="s">
        <v>101</v>
      </c>
      <c r="J50" s="5" t="s">
        <v>107</v>
      </c>
      <c r="K50" s="5"/>
      <c r="L50" s="9"/>
      <c r="M50" s="9">
        <v>-239.58</v>
      </c>
      <c r="N50" s="21">
        <f t="shared" si="0"/>
        <v>56487.240000000027</v>
      </c>
      <c r="O50" s="26"/>
    </row>
    <row r="51" spans="1:15" x14ac:dyDescent="0.25">
      <c r="A51" s="12">
        <v>49</v>
      </c>
      <c r="B51" s="6" t="s">
        <v>99</v>
      </c>
      <c r="C51" s="7">
        <v>50901</v>
      </c>
      <c r="D51" s="5">
        <v>9</v>
      </c>
      <c r="E51" s="5" t="s">
        <v>12</v>
      </c>
      <c r="F51" s="5">
        <v>2025</v>
      </c>
      <c r="G51" s="5" t="s">
        <v>13</v>
      </c>
      <c r="H51" s="12" t="s">
        <v>106</v>
      </c>
      <c r="I51" s="25" t="s">
        <v>102</v>
      </c>
      <c r="J51" s="5" t="s">
        <v>107</v>
      </c>
      <c r="K51" s="5"/>
      <c r="L51" s="9"/>
      <c r="M51" s="9">
        <v>-136.94999999999999</v>
      </c>
      <c r="N51" s="21">
        <f t="shared" si="0"/>
        <v>56350.29000000003</v>
      </c>
      <c r="O51" s="26"/>
    </row>
    <row r="52" spans="1:15" x14ac:dyDescent="0.25">
      <c r="A52" s="12">
        <v>50</v>
      </c>
      <c r="B52" s="6" t="s">
        <v>99</v>
      </c>
      <c r="C52" s="7">
        <v>50901</v>
      </c>
      <c r="D52" s="5">
        <v>9</v>
      </c>
      <c r="E52" s="5" t="s">
        <v>12</v>
      </c>
      <c r="F52" s="5">
        <v>2025</v>
      </c>
      <c r="G52" s="5" t="s">
        <v>13</v>
      </c>
      <c r="H52" s="5" t="s">
        <v>312</v>
      </c>
      <c r="I52" s="25" t="s">
        <v>103</v>
      </c>
      <c r="J52" s="5" t="s">
        <v>107</v>
      </c>
      <c r="K52" s="5"/>
      <c r="L52" s="9"/>
      <c r="M52" s="9">
        <v>-472.67</v>
      </c>
      <c r="N52" s="21">
        <f t="shared" si="0"/>
        <v>55877.620000000032</v>
      </c>
      <c r="O52" s="26"/>
    </row>
    <row r="53" spans="1:15" x14ac:dyDescent="0.25">
      <c r="A53" s="12">
        <v>51</v>
      </c>
      <c r="B53" s="6" t="s">
        <v>41</v>
      </c>
      <c r="C53" s="7">
        <v>554439000039504</v>
      </c>
      <c r="D53" s="5">
        <v>20</v>
      </c>
      <c r="E53" s="5" t="s">
        <v>12</v>
      </c>
      <c r="F53" s="5">
        <v>2025</v>
      </c>
      <c r="G53" s="5" t="s">
        <v>11</v>
      </c>
      <c r="H53" s="4" t="s">
        <v>55</v>
      </c>
      <c r="I53" s="4" t="s">
        <v>117</v>
      </c>
      <c r="J53" s="5" t="s">
        <v>40</v>
      </c>
      <c r="K53" s="5"/>
      <c r="L53" s="6"/>
      <c r="M53" s="8">
        <v>-12462.5</v>
      </c>
      <c r="N53" s="21">
        <f t="shared" si="0"/>
        <v>43415.120000000032</v>
      </c>
      <c r="O53" s="26"/>
    </row>
    <row r="54" spans="1:15" x14ac:dyDescent="0.25">
      <c r="A54" s="12">
        <v>52</v>
      </c>
      <c r="B54" s="6" t="s">
        <v>41</v>
      </c>
      <c r="C54" s="7">
        <v>554439000039504</v>
      </c>
      <c r="D54" s="5">
        <v>20</v>
      </c>
      <c r="E54" s="5" t="s">
        <v>12</v>
      </c>
      <c r="F54" s="5">
        <v>2025</v>
      </c>
      <c r="G54" s="5" t="s">
        <v>11</v>
      </c>
      <c r="H54" s="4" t="s">
        <v>55</v>
      </c>
      <c r="I54" s="4" t="s">
        <v>117</v>
      </c>
      <c r="J54" s="5" t="s">
        <v>40</v>
      </c>
      <c r="K54" s="5"/>
      <c r="L54" s="6"/>
      <c r="M54" s="8">
        <v>-12462.5</v>
      </c>
      <c r="N54" s="21">
        <f t="shared" si="0"/>
        <v>30952.620000000032</v>
      </c>
      <c r="O54" s="26"/>
    </row>
    <row r="55" spans="1:15" x14ac:dyDescent="0.25">
      <c r="A55" s="12">
        <v>53</v>
      </c>
      <c r="B55" s="6" t="s">
        <v>41</v>
      </c>
      <c r="C55" s="7">
        <v>554439000039504</v>
      </c>
      <c r="D55" s="5">
        <v>20</v>
      </c>
      <c r="E55" s="5" t="s">
        <v>12</v>
      </c>
      <c r="F55" s="5">
        <v>2025</v>
      </c>
      <c r="G55" s="5" t="s">
        <v>11</v>
      </c>
      <c r="H55" s="4" t="s">
        <v>55</v>
      </c>
      <c r="I55" s="4" t="s">
        <v>117</v>
      </c>
      <c r="J55" s="5" t="s">
        <v>40</v>
      </c>
      <c r="K55" s="5"/>
      <c r="L55" s="6"/>
      <c r="M55" s="8">
        <v>-49850</v>
      </c>
      <c r="N55" s="21">
        <f t="shared" si="0"/>
        <v>-18897.379999999968</v>
      </c>
      <c r="O55" s="26"/>
    </row>
    <row r="56" spans="1:15" x14ac:dyDescent="0.25">
      <c r="A56" s="12">
        <v>54</v>
      </c>
      <c r="B56" s="6" t="s">
        <v>53</v>
      </c>
      <c r="C56" s="7">
        <v>9903</v>
      </c>
      <c r="D56" s="5">
        <v>20</v>
      </c>
      <c r="E56" s="5" t="s">
        <v>12</v>
      </c>
      <c r="F56" s="5">
        <v>2025</v>
      </c>
      <c r="G56" s="5" t="s">
        <v>16</v>
      </c>
      <c r="H56" s="4" t="s">
        <v>55</v>
      </c>
      <c r="I56" s="4" t="s">
        <v>117</v>
      </c>
      <c r="J56" s="5" t="s">
        <v>40</v>
      </c>
      <c r="K56" s="5"/>
      <c r="L56" s="10">
        <v>161.76</v>
      </c>
      <c r="M56" s="6"/>
      <c r="N56" s="21">
        <f t="shared" si="0"/>
        <v>-18735.61999999997</v>
      </c>
    </row>
    <row r="57" spans="1:15" x14ac:dyDescent="0.25">
      <c r="A57" s="12">
        <v>55</v>
      </c>
      <c r="B57" s="6" t="s">
        <v>71</v>
      </c>
      <c r="C57" s="7">
        <v>98</v>
      </c>
      <c r="D57" s="5">
        <v>20</v>
      </c>
      <c r="E57" s="5" t="s">
        <v>12</v>
      </c>
      <c r="F57" s="5">
        <v>2025</v>
      </c>
      <c r="G57" s="5" t="s">
        <v>17</v>
      </c>
      <c r="H57" s="4" t="s">
        <v>55</v>
      </c>
      <c r="I57" s="4" t="s">
        <v>117</v>
      </c>
      <c r="J57" s="5" t="s">
        <v>40</v>
      </c>
      <c r="K57" s="5"/>
      <c r="L57" s="11">
        <v>19000</v>
      </c>
      <c r="M57" s="6"/>
      <c r="N57" s="21">
        <f t="shared" si="0"/>
        <v>264.38000000003012</v>
      </c>
    </row>
    <row r="58" spans="1:15" x14ac:dyDescent="0.25">
      <c r="A58" s="12">
        <v>56</v>
      </c>
      <c r="B58" s="6" t="s">
        <v>72</v>
      </c>
      <c r="C58" s="7">
        <v>2700979055654</v>
      </c>
      <c r="D58" s="5">
        <v>20</v>
      </c>
      <c r="E58" s="5" t="s">
        <v>12</v>
      </c>
      <c r="F58" s="5">
        <v>2025</v>
      </c>
      <c r="G58" s="5" t="s">
        <v>17</v>
      </c>
      <c r="H58" s="4" t="s">
        <v>55</v>
      </c>
      <c r="I58" s="4" t="s">
        <v>117</v>
      </c>
      <c r="J58" s="5" t="s">
        <v>40</v>
      </c>
      <c r="K58" s="5"/>
      <c r="L58" s="10">
        <v>319.58</v>
      </c>
      <c r="M58" s="6"/>
      <c r="N58" s="52">
        <f t="shared" si="0"/>
        <v>583.96000000003005</v>
      </c>
    </row>
    <row r="59" spans="1:15" x14ac:dyDescent="0.25">
      <c r="A59" s="12">
        <v>57</v>
      </c>
      <c r="B59" s="6" t="s">
        <v>112</v>
      </c>
      <c r="C59" s="7">
        <v>553960510014489</v>
      </c>
      <c r="D59" s="5">
        <v>6</v>
      </c>
      <c r="E59" s="5" t="s">
        <v>19</v>
      </c>
      <c r="F59" s="5">
        <v>2025</v>
      </c>
      <c r="G59" s="5" t="s">
        <v>18</v>
      </c>
      <c r="H59" s="5" t="s">
        <v>108</v>
      </c>
      <c r="I59" s="5" t="s">
        <v>110</v>
      </c>
      <c r="J59" s="5" t="s">
        <v>111</v>
      </c>
      <c r="K59" s="5"/>
      <c r="L59" s="6"/>
      <c r="M59" s="8">
        <v>-3584.57</v>
      </c>
      <c r="N59" s="17">
        <f>N58+M59+L59</f>
        <v>-3000.6099999999701</v>
      </c>
    </row>
    <row r="60" spans="1:15" x14ac:dyDescent="0.25">
      <c r="A60" s="12">
        <v>58</v>
      </c>
      <c r="B60" s="6" t="s">
        <v>71</v>
      </c>
      <c r="C60" s="7">
        <v>98</v>
      </c>
      <c r="D60" s="5">
        <v>6</v>
      </c>
      <c r="E60" s="5" t="s">
        <v>19</v>
      </c>
      <c r="F60" s="5">
        <v>2025</v>
      </c>
      <c r="G60" s="5" t="s">
        <v>17</v>
      </c>
      <c r="H60" s="5" t="s">
        <v>55</v>
      </c>
      <c r="I60" s="4" t="s">
        <v>117</v>
      </c>
      <c r="J60" s="5" t="s">
        <v>40</v>
      </c>
      <c r="K60" s="5"/>
      <c r="L60" s="11">
        <v>3500</v>
      </c>
      <c r="M60" s="6"/>
      <c r="N60" s="17">
        <f t="shared" ref="N60:N71" si="1">N59+M60+L60</f>
        <v>499.39000000002989</v>
      </c>
    </row>
    <row r="61" spans="1:15" x14ac:dyDescent="0.25">
      <c r="A61" s="12">
        <v>59</v>
      </c>
      <c r="B61" s="6" t="s">
        <v>72</v>
      </c>
      <c r="C61" s="7">
        <v>2700979055654</v>
      </c>
      <c r="D61" s="5">
        <v>6</v>
      </c>
      <c r="E61" s="5" t="s">
        <v>19</v>
      </c>
      <c r="F61" s="5">
        <v>2025</v>
      </c>
      <c r="G61" s="5" t="s">
        <v>17</v>
      </c>
      <c r="H61" s="5" t="s">
        <v>55</v>
      </c>
      <c r="I61" s="4" t="s">
        <v>117</v>
      </c>
      <c r="J61" s="5" t="s">
        <v>40</v>
      </c>
      <c r="K61" s="5"/>
      <c r="L61" s="10">
        <v>77.56</v>
      </c>
      <c r="M61" s="6"/>
      <c r="N61" s="17">
        <f t="shared" si="1"/>
        <v>576.95000000002983</v>
      </c>
    </row>
    <row r="62" spans="1:15" x14ac:dyDescent="0.25">
      <c r="A62" s="12">
        <v>60</v>
      </c>
      <c r="B62" s="6" t="s">
        <v>288</v>
      </c>
      <c r="C62" s="7">
        <v>551369000033161</v>
      </c>
      <c r="D62" s="5">
        <v>10</v>
      </c>
      <c r="E62" s="5" t="s">
        <v>19</v>
      </c>
      <c r="F62" s="5">
        <v>2025</v>
      </c>
      <c r="G62" s="5" t="s">
        <v>20</v>
      </c>
      <c r="H62" s="5" t="s">
        <v>290</v>
      </c>
      <c r="I62" s="4" t="s">
        <v>117</v>
      </c>
      <c r="J62" s="5" t="s">
        <v>40</v>
      </c>
      <c r="K62" s="5"/>
      <c r="L62" s="27">
        <v>70</v>
      </c>
      <c r="M62" s="6"/>
      <c r="N62" s="17">
        <f>N61+L62</f>
        <v>646.95000000002983</v>
      </c>
    </row>
    <row r="63" spans="1:15" x14ac:dyDescent="0.25">
      <c r="A63" s="12">
        <v>61</v>
      </c>
      <c r="B63" s="6" t="s">
        <v>538</v>
      </c>
      <c r="C63" s="7">
        <v>61001</v>
      </c>
      <c r="D63" s="5">
        <v>10</v>
      </c>
      <c r="E63" s="5" t="s">
        <v>19</v>
      </c>
      <c r="F63" s="5">
        <v>2025</v>
      </c>
      <c r="G63" s="5" t="s">
        <v>109</v>
      </c>
      <c r="H63" s="5" t="s">
        <v>21</v>
      </c>
      <c r="I63" s="25" t="s">
        <v>291</v>
      </c>
      <c r="J63" s="5" t="s">
        <v>131</v>
      </c>
      <c r="K63" s="5" t="s">
        <v>294</v>
      </c>
      <c r="L63" s="38"/>
      <c r="M63" s="8">
        <v>-4366.32</v>
      </c>
      <c r="N63" s="17">
        <f>N62+M63</f>
        <v>-3719.3699999999699</v>
      </c>
    </row>
    <row r="64" spans="1:15" x14ac:dyDescent="0.25">
      <c r="A64" s="12">
        <v>62</v>
      </c>
      <c r="B64" s="6" t="s">
        <v>214</v>
      </c>
      <c r="C64" s="7">
        <v>61001</v>
      </c>
      <c r="D64" s="5">
        <v>10</v>
      </c>
      <c r="E64" s="5" t="s">
        <v>19</v>
      </c>
      <c r="F64" s="5">
        <v>2025</v>
      </c>
      <c r="G64" s="5" t="s">
        <v>109</v>
      </c>
      <c r="H64" s="5" t="s">
        <v>21</v>
      </c>
      <c r="I64" s="25" t="s">
        <v>291</v>
      </c>
      <c r="J64" s="5" t="s">
        <v>131</v>
      </c>
      <c r="K64" s="5" t="s">
        <v>295</v>
      </c>
      <c r="L64" s="38"/>
      <c r="M64" s="8">
        <v>-70</v>
      </c>
      <c r="N64" s="17">
        <f>N63+M64</f>
        <v>-3789.3699999999699</v>
      </c>
      <c r="O64" s="39"/>
    </row>
    <row r="65" spans="1:16" x14ac:dyDescent="0.25">
      <c r="A65" s="12">
        <v>63</v>
      </c>
      <c r="B65" s="6" t="s">
        <v>71</v>
      </c>
      <c r="C65" s="7">
        <v>98</v>
      </c>
      <c r="D65" s="5">
        <v>10</v>
      </c>
      <c r="E65" s="5" t="s">
        <v>19</v>
      </c>
      <c r="F65" s="5">
        <v>2025</v>
      </c>
      <c r="G65" s="5" t="s">
        <v>17</v>
      </c>
      <c r="H65" s="5" t="s">
        <v>55</v>
      </c>
      <c r="I65" s="4" t="s">
        <v>117</v>
      </c>
      <c r="J65" s="5" t="s">
        <v>40</v>
      </c>
      <c r="K65" s="5"/>
      <c r="L65" s="11">
        <v>4000</v>
      </c>
      <c r="M65" s="6"/>
      <c r="N65" s="17">
        <f>N64+L65</f>
        <v>210.63000000003012</v>
      </c>
    </row>
    <row r="66" spans="1:16" x14ac:dyDescent="0.25">
      <c r="A66" s="12">
        <v>64</v>
      </c>
      <c r="B66" s="6" t="s">
        <v>72</v>
      </c>
      <c r="C66" s="7">
        <v>2700979055654</v>
      </c>
      <c r="D66" s="5">
        <v>10</v>
      </c>
      <c r="E66" s="5" t="s">
        <v>19</v>
      </c>
      <c r="F66" s="5">
        <v>2025</v>
      </c>
      <c r="G66" s="5" t="s">
        <v>17</v>
      </c>
      <c r="H66" s="5" t="s">
        <v>55</v>
      </c>
      <c r="I66" s="4" t="s">
        <v>117</v>
      </c>
      <c r="J66" s="5" t="s">
        <v>40</v>
      </c>
      <c r="K66" s="5"/>
      <c r="L66" s="10">
        <v>91.92</v>
      </c>
      <c r="M66" s="6"/>
      <c r="N66" s="17">
        <f t="shared" si="1"/>
        <v>302.55000000003014</v>
      </c>
    </row>
    <row r="67" spans="1:16" x14ac:dyDescent="0.25">
      <c r="A67" s="12">
        <v>65</v>
      </c>
      <c r="B67" s="6" t="s">
        <v>47</v>
      </c>
      <c r="C67" s="7">
        <v>384780730</v>
      </c>
      <c r="D67" s="5">
        <v>18</v>
      </c>
      <c r="E67" s="5" t="s">
        <v>19</v>
      </c>
      <c r="F67" s="5">
        <v>2025</v>
      </c>
      <c r="G67" s="5" t="s">
        <v>22</v>
      </c>
      <c r="H67" s="4" t="s">
        <v>45</v>
      </c>
      <c r="I67" s="12" t="s">
        <v>44</v>
      </c>
      <c r="J67" s="12" t="s">
        <v>46</v>
      </c>
      <c r="K67" s="5"/>
      <c r="L67" s="11">
        <v>125000</v>
      </c>
      <c r="M67" s="6"/>
      <c r="N67" s="17">
        <f t="shared" si="1"/>
        <v>125302.55000000003</v>
      </c>
    </row>
    <row r="68" spans="1:16" x14ac:dyDescent="0.25">
      <c r="A68" s="12">
        <v>66</v>
      </c>
      <c r="B68" s="6" t="s">
        <v>201</v>
      </c>
      <c r="C68" s="7">
        <v>554439000039504</v>
      </c>
      <c r="D68" s="5">
        <v>18</v>
      </c>
      <c r="E68" s="5" t="s">
        <v>19</v>
      </c>
      <c r="F68" s="5">
        <v>2025</v>
      </c>
      <c r="G68" s="5" t="s">
        <v>114</v>
      </c>
      <c r="H68" s="5" t="s">
        <v>113</v>
      </c>
      <c r="I68" s="25" t="s">
        <v>304</v>
      </c>
      <c r="J68" s="5" t="s">
        <v>131</v>
      </c>
      <c r="K68" s="5"/>
      <c r="L68" s="6"/>
      <c r="M68" s="8">
        <v>-8219.4599999999991</v>
      </c>
      <c r="N68" s="17">
        <f t="shared" si="1"/>
        <v>117083.09000000003</v>
      </c>
    </row>
    <row r="69" spans="1:16" x14ac:dyDescent="0.25">
      <c r="A69" s="12">
        <v>67</v>
      </c>
      <c r="B69" s="6" t="s">
        <v>202</v>
      </c>
      <c r="C69" s="7">
        <v>554439000039504</v>
      </c>
      <c r="D69" s="5">
        <v>18</v>
      </c>
      <c r="E69" s="5" t="s">
        <v>19</v>
      </c>
      <c r="F69" s="5">
        <v>2025</v>
      </c>
      <c r="G69" s="5" t="s">
        <v>114</v>
      </c>
      <c r="H69" s="5" t="s">
        <v>113</v>
      </c>
      <c r="I69" s="25" t="s">
        <v>304</v>
      </c>
      <c r="J69" s="5" t="s">
        <v>131</v>
      </c>
      <c r="K69" s="5"/>
      <c r="L69" s="6"/>
      <c r="M69" s="8">
        <v>-17465.27</v>
      </c>
      <c r="N69" s="17">
        <f t="shared" si="1"/>
        <v>99617.820000000022</v>
      </c>
    </row>
    <row r="70" spans="1:16" x14ac:dyDescent="0.25">
      <c r="A70" s="12">
        <v>68</v>
      </c>
      <c r="B70" s="6" t="s">
        <v>203</v>
      </c>
      <c r="C70" s="7">
        <v>554439000039504</v>
      </c>
      <c r="D70" s="5">
        <v>18</v>
      </c>
      <c r="E70" s="5" t="s">
        <v>19</v>
      </c>
      <c r="F70" s="5">
        <v>2025</v>
      </c>
      <c r="G70" s="5" t="s">
        <v>114</v>
      </c>
      <c r="H70" s="5" t="s">
        <v>113</v>
      </c>
      <c r="I70" s="25" t="s">
        <v>304</v>
      </c>
      <c r="J70" s="5" t="s">
        <v>131</v>
      </c>
      <c r="K70" s="5"/>
      <c r="L70" s="6"/>
      <c r="M70" s="8">
        <v>-8575.14</v>
      </c>
      <c r="N70" s="17">
        <f t="shared" si="1"/>
        <v>91042.680000000022</v>
      </c>
    </row>
    <row r="71" spans="1:16" x14ac:dyDescent="0.25">
      <c r="A71" s="12">
        <v>69</v>
      </c>
      <c r="B71" s="6" t="s">
        <v>160</v>
      </c>
      <c r="C71" s="7">
        <v>62301</v>
      </c>
      <c r="D71" s="5">
        <v>23</v>
      </c>
      <c r="E71" s="5" t="s">
        <v>19</v>
      </c>
      <c r="F71" s="5">
        <v>2025</v>
      </c>
      <c r="G71" s="5" t="s">
        <v>23</v>
      </c>
      <c r="H71" s="5" t="s">
        <v>116</v>
      </c>
      <c r="I71" s="25" t="s">
        <v>115</v>
      </c>
      <c r="J71" s="5" t="s">
        <v>107</v>
      </c>
      <c r="K71" s="5"/>
      <c r="L71" s="6"/>
      <c r="M71" s="8">
        <v>-10745</v>
      </c>
      <c r="N71" s="17">
        <f t="shared" si="1"/>
        <v>80297.680000000022</v>
      </c>
    </row>
    <row r="72" spans="1:16" x14ac:dyDescent="0.25">
      <c r="A72" s="12">
        <v>70</v>
      </c>
      <c r="B72" s="6" t="s">
        <v>132</v>
      </c>
      <c r="C72" s="7">
        <v>401001153507</v>
      </c>
      <c r="D72" s="5">
        <v>30</v>
      </c>
      <c r="E72" s="5" t="s">
        <v>19</v>
      </c>
      <c r="F72" s="5">
        <v>2025</v>
      </c>
      <c r="G72" s="5" t="s">
        <v>24</v>
      </c>
      <c r="H72" s="5" t="s">
        <v>52</v>
      </c>
      <c r="I72" s="5" t="s">
        <v>138</v>
      </c>
      <c r="J72" s="5" t="s">
        <v>39</v>
      </c>
      <c r="K72" s="5"/>
      <c r="L72" s="6"/>
      <c r="M72" s="8">
        <v>-80000</v>
      </c>
      <c r="N72" s="53">
        <f>N71+M72+L72</f>
        <v>297.68000000002212</v>
      </c>
    </row>
    <row r="73" spans="1:16" x14ac:dyDescent="0.25">
      <c r="A73" s="12">
        <v>71</v>
      </c>
      <c r="B73" s="6" t="s">
        <v>536</v>
      </c>
      <c r="C73" s="7">
        <v>551369000033102</v>
      </c>
      <c r="D73" s="5">
        <v>2</v>
      </c>
      <c r="E73" s="5" t="s">
        <v>25</v>
      </c>
      <c r="F73" s="5">
        <v>2025</v>
      </c>
      <c r="G73" s="5" t="s">
        <v>11</v>
      </c>
      <c r="H73" s="5" t="s">
        <v>139</v>
      </c>
      <c r="I73" s="4" t="s">
        <v>117</v>
      </c>
      <c r="J73" s="5" t="s">
        <v>40</v>
      </c>
      <c r="K73" s="5"/>
      <c r="L73" s="6"/>
      <c r="M73" s="29" t="s">
        <v>141</v>
      </c>
      <c r="N73" s="17">
        <f>N72</f>
        <v>297.68000000002212</v>
      </c>
    </row>
    <row r="74" spans="1:16" x14ac:dyDescent="0.25">
      <c r="A74" s="12">
        <v>72</v>
      </c>
      <c r="B74" s="6" t="s">
        <v>146</v>
      </c>
      <c r="C74" s="7">
        <v>551369000033102</v>
      </c>
      <c r="D74" s="5">
        <v>2</v>
      </c>
      <c r="E74" s="5" t="s">
        <v>25</v>
      </c>
      <c r="F74" s="5">
        <v>2025</v>
      </c>
      <c r="G74" s="5" t="s">
        <v>11</v>
      </c>
      <c r="H74" s="5" t="s">
        <v>79</v>
      </c>
      <c r="I74" s="5" t="s">
        <v>80</v>
      </c>
      <c r="J74" s="5" t="s">
        <v>81</v>
      </c>
      <c r="K74" s="5" t="s">
        <v>162</v>
      </c>
      <c r="L74" s="6"/>
      <c r="M74" s="8">
        <v>-3406.54</v>
      </c>
      <c r="N74" s="17">
        <f>N73+M74</f>
        <v>-3108.8599999999778</v>
      </c>
      <c r="P74" s="31"/>
    </row>
    <row r="75" spans="1:16" ht="27" x14ac:dyDescent="0.25">
      <c r="A75" s="12">
        <v>73</v>
      </c>
      <c r="B75" s="6" t="s">
        <v>538</v>
      </c>
      <c r="C75" s="7">
        <v>551369000033102</v>
      </c>
      <c r="D75" s="5">
        <v>2</v>
      </c>
      <c r="E75" s="5" t="s">
        <v>25</v>
      </c>
      <c r="F75" s="5">
        <v>2025</v>
      </c>
      <c r="G75" s="5" t="s">
        <v>11</v>
      </c>
      <c r="H75" s="12" t="s">
        <v>21</v>
      </c>
      <c r="I75" s="25" t="s">
        <v>291</v>
      </c>
      <c r="J75" s="5" t="s">
        <v>131</v>
      </c>
      <c r="K75" s="43" t="s">
        <v>292</v>
      </c>
      <c r="L75" s="6"/>
      <c r="M75" s="8">
        <v>-211.69</v>
      </c>
      <c r="N75" s="17">
        <f t="shared" ref="N75:N78" si="2">N74+M75</f>
        <v>-3320.5499999999779</v>
      </c>
    </row>
    <row r="76" spans="1:16" ht="27" x14ac:dyDescent="0.25">
      <c r="A76" s="12">
        <v>74</v>
      </c>
      <c r="B76" s="6" t="s">
        <v>201</v>
      </c>
      <c r="C76" s="7">
        <v>551369000033102</v>
      </c>
      <c r="D76" s="5">
        <v>2</v>
      </c>
      <c r="E76" s="5" t="s">
        <v>25</v>
      </c>
      <c r="F76" s="5">
        <v>2025</v>
      </c>
      <c r="G76" s="5" t="s">
        <v>11</v>
      </c>
      <c r="H76" s="5" t="s">
        <v>113</v>
      </c>
      <c r="I76" s="25" t="s">
        <v>304</v>
      </c>
      <c r="J76" s="5" t="s">
        <v>131</v>
      </c>
      <c r="K76" s="43" t="s">
        <v>347</v>
      </c>
      <c r="L76" s="6"/>
      <c r="M76" s="8">
        <v>-149.82</v>
      </c>
      <c r="N76" s="17">
        <f t="shared" si="2"/>
        <v>-3470.3699999999781</v>
      </c>
    </row>
    <row r="77" spans="1:16" ht="27" x14ac:dyDescent="0.25">
      <c r="A77" s="12">
        <v>75</v>
      </c>
      <c r="B77" s="6" t="s">
        <v>203</v>
      </c>
      <c r="C77" s="7">
        <v>551369000033102</v>
      </c>
      <c r="D77" s="5">
        <v>2</v>
      </c>
      <c r="E77" s="5" t="s">
        <v>25</v>
      </c>
      <c r="F77" s="5">
        <v>2025</v>
      </c>
      <c r="G77" s="5" t="s">
        <v>11</v>
      </c>
      <c r="H77" s="5" t="s">
        <v>113</v>
      </c>
      <c r="I77" s="25" t="s">
        <v>304</v>
      </c>
      <c r="J77" s="5" t="s">
        <v>131</v>
      </c>
      <c r="K77" s="43" t="s">
        <v>347</v>
      </c>
      <c r="L77" s="6"/>
      <c r="M77" s="8">
        <v>-465.71</v>
      </c>
      <c r="N77" s="17">
        <f t="shared" si="2"/>
        <v>-3936.0799999999781</v>
      </c>
    </row>
    <row r="78" spans="1:16" ht="27" x14ac:dyDescent="0.25">
      <c r="A78" s="12">
        <v>76</v>
      </c>
      <c r="B78" s="6" t="s">
        <v>202</v>
      </c>
      <c r="C78" s="7">
        <v>551369000033102</v>
      </c>
      <c r="D78" s="5">
        <v>2</v>
      </c>
      <c r="E78" s="5" t="s">
        <v>25</v>
      </c>
      <c r="F78" s="5">
        <v>2025</v>
      </c>
      <c r="G78" s="5" t="s">
        <v>11</v>
      </c>
      <c r="H78" s="5" t="s">
        <v>113</v>
      </c>
      <c r="I78" s="25" t="s">
        <v>304</v>
      </c>
      <c r="J78" s="5" t="s">
        <v>131</v>
      </c>
      <c r="K78" s="43" t="s">
        <v>347</v>
      </c>
      <c r="L78" s="6"/>
      <c r="M78" s="8">
        <v>-846.75</v>
      </c>
      <c r="N78" s="17">
        <f t="shared" si="2"/>
        <v>-4782.8299999999781</v>
      </c>
    </row>
    <row r="79" spans="1:16" ht="27" x14ac:dyDescent="0.25">
      <c r="A79" s="12">
        <v>77</v>
      </c>
      <c r="B79" s="30" t="s">
        <v>133</v>
      </c>
      <c r="C79" s="7">
        <v>551369000033102</v>
      </c>
      <c r="D79" s="5">
        <v>2</v>
      </c>
      <c r="E79" s="5" t="s">
        <v>25</v>
      </c>
      <c r="F79" s="5">
        <v>2025</v>
      </c>
      <c r="G79" s="5" t="s">
        <v>11</v>
      </c>
      <c r="H79" s="4" t="s">
        <v>135</v>
      </c>
      <c r="I79" s="4" t="s">
        <v>136</v>
      </c>
      <c r="J79" s="6" t="s">
        <v>142</v>
      </c>
      <c r="K79" s="43" t="s">
        <v>346</v>
      </c>
      <c r="L79" s="30"/>
      <c r="M79" s="9">
        <v>-254.03</v>
      </c>
      <c r="N79" s="17">
        <f>N78+M79</f>
        <v>-5036.8599999999778</v>
      </c>
    </row>
    <row r="80" spans="1:16" x14ac:dyDescent="0.25">
      <c r="A80" s="12">
        <v>78</v>
      </c>
      <c r="B80" s="6" t="s">
        <v>143</v>
      </c>
      <c r="C80" s="7">
        <v>551369000033102</v>
      </c>
      <c r="D80" s="5">
        <v>2</v>
      </c>
      <c r="E80" s="5" t="s">
        <v>25</v>
      </c>
      <c r="F80" s="5">
        <v>2025</v>
      </c>
      <c r="G80" s="5" t="s">
        <v>11</v>
      </c>
      <c r="H80" s="5" t="s">
        <v>139</v>
      </c>
      <c r="I80" s="4" t="s">
        <v>117</v>
      </c>
      <c r="J80" s="5" t="s">
        <v>163</v>
      </c>
      <c r="K80" s="5" t="s">
        <v>162</v>
      </c>
      <c r="L80" s="6"/>
      <c r="M80" s="8">
        <v>-8301.6299999999992</v>
      </c>
      <c r="N80" s="17">
        <f>N79+M80</f>
        <v>-13338.489999999976</v>
      </c>
    </row>
    <row r="81" spans="1:14" x14ac:dyDescent="0.25">
      <c r="A81" s="12">
        <v>79</v>
      </c>
      <c r="B81" s="6" t="s">
        <v>121</v>
      </c>
      <c r="C81" s="7">
        <v>70201</v>
      </c>
      <c r="D81" s="5">
        <v>2</v>
      </c>
      <c r="E81" s="5" t="s">
        <v>25</v>
      </c>
      <c r="F81" s="5">
        <v>2025</v>
      </c>
      <c r="G81" s="5" t="s">
        <v>26</v>
      </c>
      <c r="H81" s="12" t="s">
        <v>120</v>
      </c>
      <c r="I81" s="25" t="s">
        <v>119</v>
      </c>
      <c r="J81" s="5" t="s">
        <v>107</v>
      </c>
      <c r="K81" s="5"/>
      <c r="L81" s="6"/>
      <c r="M81" s="24">
        <v>-358.8</v>
      </c>
      <c r="N81" s="17">
        <f>N80+M81</f>
        <v>-13697.289999999975</v>
      </c>
    </row>
    <row r="82" spans="1:14" x14ac:dyDescent="0.25">
      <c r="A82" s="12">
        <v>80</v>
      </c>
      <c r="B82" s="6" t="s">
        <v>71</v>
      </c>
      <c r="C82" s="7">
        <v>98</v>
      </c>
      <c r="D82" s="5">
        <v>2</v>
      </c>
      <c r="E82" s="5" t="s">
        <v>25</v>
      </c>
      <c r="F82" s="5">
        <v>2025</v>
      </c>
      <c r="G82" s="5" t="s">
        <v>17</v>
      </c>
      <c r="H82" s="5" t="s">
        <v>55</v>
      </c>
      <c r="I82" s="4" t="s">
        <v>117</v>
      </c>
      <c r="J82" s="5" t="s">
        <v>40</v>
      </c>
      <c r="K82" s="5"/>
      <c r="L82" s="11">
        <v>14000</v>
      </c>
      <c r="M82" s="6"/>
      <c r="N82" s="17">
        <f t="shared" ref="N82:N122" si="3">N81+M82+L82</f>
        <v>302.71000000002459</v>
      </c>
    </row>
    <row r="83" spans="1:14" x14ac:dyDescent="0.25">
      <c r="A83" s="12">
        <v>81</v>
      </c>
      <c r="B83" s="6" t="s">
        <v>72</v>
      </c>
      <c r="C83" s="7">
        <v>2700979055654</v>
      </c>
      <c r="D83" s="5">
        <v>2</v>
      </c>
      <c r="E83" s="5" t="s">
        <v>25</v>
      </c>
      <c r="F83" s="5">
        <v>2025</v>
      </c>
      <c r="G83" s="5" t="s">
        <v>17</v>
      </c>
      <c r="H83" s="5" t="s">
        <v>55</v>
      </c>
      <c r="I83" s="4" t="s">
        <v>117</v>
      </c>
      <c r="J83" s="5" t="s">
        <v>40</v>
      </c>
      <c r="K83" s="5"/>
      <c r="L83" s="10">
        <v>409.08</v>
      </c>
      <c r="M83" s="6"/>
      <c r="N83" s="17">
        <f t="shared" si="3"/>
        <v>711.79000000002452</v>
      </c>
    </row>
    <row r="84" spans="1:14" x14ac:dyDescent="0.25">
      <c r="A84" s="12">
        <v>82</v>
      </c>
      <c r="B84" s="6" t="s">
        <v>161</v>
      </c>
      <c r="C84" s="7">
        <v>551218000040988</v>
      </c>
      <c r="D84" s="5">
        <v>3</v>
      </c>
      <c r="E84" s="5" t="s">
        <v>25</v>
      </c>
      <c r="F84" s="5">
        <v>2025</v>
      </c>
      <c r="G84" s="5" t="s">
        <v>11</v>
      </c>
      <c r="H84" s="5" t="s">
        <v>64</v>
      </c>
      <c r="I84" s="5" t="s">
        <v>83</v>
      </c>
      <c r="J84" s="5" t="s">
        <v>223</v>
      </c>
      <c r="K84" s="5"/>
      <c r="L84" s="6"/>
      <c r="M84" s="8">
        <v>-2520</v>
      </c>
      <c r="N84" s="17">
        <f t="shared" si="3"/>
        <v>-1808.2099999999755</v>
      </c>
    </row>
    <row r="85" spans="1:14" x14ac:dyDescent="0.25">
      <c r="A85" s="12">
        <v>83</v>
      </c>
      <c r="B85" s="6" t="s">
        <v>161</v>
      </c>
      <c r="C85" s="7">
        <v>552793000016840</v>
      </c>
      <c r="D85" s="5">
        <v>3</v>
      </c>
      <c r="E85" s="5" t="s">
        <v>25</v>
      </c>
      <c r="F85" s="5">
        <v>2025</v>
      </c>
      <c r="G85" s="5" t="s">
        <v>11</v>
      </c>
      <c r="H85" s="5" t="s">
        <v>122</v>
      </c>
      <c r="I85" s="5" t="s">
        <v>310</v>
      </c>
      <c r="J85" s="5" t="s">
        <v>223</v>
      </c>
      <c r="K85" s="5"/>
      <c r="L85" s="6"/>
      <c r="M85" s="8">
        <v>-2520</v>
      </c>
      <c r="N85" s="17">
        <f t="shared" si="3"/>
        <v>-4328.2099999999755</v>
      </c>
    </row>
    <row r="86" spans="1:14" x14ac:dyDescent="0.25">
      <c r="A86" s="12">
        <v>84</v>
      </c>
      <c r="B86" s="6" t="s">
        <v>161</v>
      </c>
      <c r="C86" s="7">
        <v>553468000019606</v>
      </c>
      <c r="D86" s="5">
        <v>3</v>
      </c>
      <c r="E86" s="5" t="s">
        <v>25</v>
      </c>
      <c r="F86" s="5">
        <v>2025</v>
      </c>
      <c r="G86" s="5" t="s">
        <v>11</v>
      </c>
      <c r="H86" s="5" t="s">
        <v>60</v>
      </c>
      <c r="I86" s="25" t="s">
        <v>93</v>
      </c>
      <c r="J86" s="5" t="s">
        <v>223</v>
      </c>
      <c r="K86" s="5"/>
      <c r="L86" s="6"/>
      <c r="M86" s="8">
        <v>-2083.21</v>
      </c>
      <c r="N86" s="17">
        <f t="shared" si="3"/>
        <v>-6411.4199999999755</v>
      </c>
    </row>
    <row r="87" spans="1:14" x14ac:dyDescent="0.25">
      <c r="A87" s="12">
        <v>85</v>
      </c>
      <c r="B87" s="6" t="s">
        <v>161</v>
      </c>
      <c r="C87" s="7">
        <v>553473000017377</v>
      </c>
      <c r="D87" s="5">
        <v>3</v>
      </c>
      <c r="E87" s="5" t="s">
        <v>25</v>
      </c>
      <c r="F87" s="5">
        <v>2025</v>
      </c>
      <c r="G87" s="5" t="s">
        <v>11</v>
      </c>
      <c r="H87" s="5" t="s">
        <v>178</v>
      </c>
      <c r="I87" s="5" t="s">
        <v>326</v>
      </c>
      <c r="J87" s="5" t="s">
        <v>223</v>
      </c>
      <c r="K87" s="5"/>
      <c r="L87" s="6"/>
      <c r="M87" s="8">
        <v>-1960.23</v>
      </c>
      <c r="N87" s="17">
        <f t="shared" si="3"/>
        <v>-8371.649999999976</v>
      </c>
    </row>
    <row r="88" spans="1:14" x14ac:dyDescent="0.25">
      <c r="A88" s="12">
        <v>86</v>
      </c>
      <c r="B88" s="6" t="s">
        <v>161</v>
      </c>
      <c r="C88" s="7">
        <v>553610000024640</v>
      </c>
      <c r="D88" s="5">
        <v>3</v>
      </c>
      <c r="E88" s="5" t="s">
        <v>25</v>
      </c>
      <c r="F88" s="5">
        <v>2025</v>
      </c>
      <c r="G88" s="5" t="s">
        <v>11</v>
      </c>
      <c r="H88" s="5" t="s">
        <v>197</v>
      </c>
      <c r="I88" s="5" t="s">
        <v>97</v>
      </c>
      <c r="J88" s="5" t="s">
        <v>223</v>
      </c>
      <c r="K88" s="5"/>
      <c r="L88" s="6"/>
      <c r="M88" s="8">
        <v>-2520</v>
      </c>
      <c r="N88" s="17">
        <f t="shared" si="3"/>
        <v>-10891.649999999976</v>
      </c>
    </row>
    <row r="89" spans="1:14" x14ac:dyDescent="0.25">
      <c r="A89" s="12">
        <v>87</v>
      </c>
      <c r="B89" s="6" t="s">
        <v>161</v>
      </c>
      <c r="C89" s="7">
        <v>553653000019244</v>
      </c>
      <c r="D89" s="5">
        <v>3</v>
      </c>
      <c r="E89" s="5" t="s">
        <v>25</v>
      </c>
      <c r="F89" s="5">
        <v>2025</v>
      </c>
      <c r="G89" s="5" t="s">
        <v>11</v>
      </c>
      <c r="H89" s="5" t="s">
        <v>123</v>
      </c>
      <c r="I89" s="5" t="s">
        <v>350</v>
      </c>
      <c r="J89" s="5" t="s">
        <v>223</v>
      </c>
      <c r="K89" s="5"/>
      <c r="L89" s="6"/>
      <c r="M89" s="8">
        <v>-2520</v>
      </c>
      <c r="N89" s="17">
        <f t="shared" si="3"/>
        <v>-13411.649999999976</v>
      </c>
    </row>
    <row r="90" spans="1:14" x14ac:dyDescent="0.25">
      <c r="A90" s="12">
        <v>88</v>
      </c>
      <c r="B90" s="6" t="s">
        <v>161</v>
      </c>
      <c r="C90" s="7">
        <v>553653000137496</v>
      </c>
      <c r="D90" s="5">
        <v>3</v>
      </c>
      <c r="E90" s="5" t="s">
        <v>25</v>
      </c>
      <c r="F90" s="5">
        <v>2025</v>
      </c>
      <c r="G90" s="5" t="s">
        <v>11</v>
      </c>
      <c r="H90" s="5" t="s">
        <v>124</v>
      </c>
      <c r="I90" s="5" t="s">
        <v>325</v>
      </c>
      <c r="J90" s="5" t="s">
        <v>81</v>
      </c>
      <c r="K90" s="5"/>
      <c r="L90" s="6"/>
      <c r="M90" s="8">
        <v>-2520</v>
      </c>
      <c r="N90" s="17">
        <f t="shared" si="3"/>
        <v>-15931.649999999976</v>
      </c>
    </row>
    <row r="91" spans="1:14" x14ac:dyDescent="0.25">
      <c r="A91" s="12">
        <v>89</v>
      </c>
      <c r="B91" s="6" t="s">
        <v>161</v>
      </c>
      <c r="C91" s="7">
        <v>554053000006701</v>
      </c>
      <c r="D91" s="5">
        <v>3</v>
      </c>
      <c r="E91" s="5" t="s">
        <v>25</v>
      </c>
      <c r="F91" s="5">
        <v>2025</v>
      </c>
      <c r="G91" s="5" t="s">
        <v>11</v>
      </c>
      <c r="H91" s="5" t="s">
        <v>125</v>
      </c>
      <c r="I91" s="5" t="s">
        <v>314</v>
      </c>
      <c r="J91" s="5" t="s">
        <v>223</v>
      </c>
      <c r="K91" s="5"/>
      <c r="L91" s="6"/>
      <c r="M91" s="8">
        <v>-2520</v>
      </c>
      <c r="N91" s="17">
        <f t="shared" si="3"/>
        <v>-18451.649999999976</v>
      </c>
    </row>
    <row r="92" spans="1:14" x14ac:dyDescent="0.25">
      <c r="A92" s="12">
        <v>90</v>
      </c>
      <c r="B92" s="6" t="s">
        <v>161</v>
      </c>
      <c r="C92" s="7">
        <v>554439000005466</v>
      </c>
      <c r="D92" s="5">
        <v>3</v>
      </c>
      <c r="E92" s="5" t="s">
        <v>25</v>
      </c>
      <c r="F92" s="5">
        <v>2025</v>
      </c>
      <c r="G92" s="5" t="s">
        <v>11</v>
      </c>
      <c r="H92" s="5" t="s">
        <v>88</v>
      </c>
      <c r="I92" s="5" t="s">
        <v>87</v>
      </c>
      <c r="J92" s="5" t="s">
        <v>223</v>
      </c>
      <c r="K92" s="5"/>
      <c r="L92" s="6"/>
      <c r="M92" s="8">
        <v>-2520</v>
      </c>
      <c r="N92" s="17">
        <f t="shared" si="3"/>
        <v>-20971.649999999976</v>
      </c>
    </row>
    <row r="93" spans="1:14" x14ac:dyDescent="0.25">
      <c r="A93" s="12">
        <v>91</v>
      </c>
      <c r="B93" s="6" t="s">
        <v>161</v>
      </c>
      <c r="C93" s="7">
        <v>554732000131396</v>
      </c>
      <c r="D93" s="5">
        <v>3</v>
      </c>
      <c r="E93" s="5" t="s">
        <v>25</v>
      </c>
      <c r="F93" s="5">
        <v>2025</v>
      </c>
      <c r="G93" s="5" t="s">
        <v>11</v>
      </c>
      <c r="H93" s="5" t="s">
        <v>61</v>
      </c>
      <c r="I93" s="5" t="s">
        <v>78</v>
      </c>
      <c r="J93" s="5" t="s">
        <v>223</v>
      </c>
      <c r="K93" s="5"/>
      <c r="L93" s="6"/>
      <c r="M93" s="8">
        <v>-1900.22</v>
      </c>
      <c r="N93" s="17">
        <f t="shared" si="3"/>
        <v>-22871.869999999977</v>
      </c>
    </row>
    <row r="94" spans="1:14" x14ac:dyDescent="0.25">
      <c r="A94" s="12">
        <v>92</v>
      </c>
      <c r="B94" s="6" t="s">
        <v>161</v>
      </c>
      <c r="C94" s="7">
        <v>554732000140701</v>
      </c>
      <c r="D94" s="5">
        <v>3</v>
      </c>
      <c r="E94" s="5" t="s">
        <v>25</v>
      </c>
      <c r="F94" s="5">
        <v>2025</v>
      </c>
      <c r="G94" s="5" t="s">
        <v>11</v>
      </c>
      <c r="H94" s="5" t="s">
        <v>126</v>
      </c>
      <c r="I94" s="5" t="s">
        <v>329</v>
      </c>
      <c r="J94" s="5" t="s">
        <v>223</v>
      </c>
      <c r="K94" s="5"/>
      <c r="L94" s="6"/>
      <c r="M94" s="8">
        <v>-2520</v>
      </c>
      <c r="N94" s="17">
        <f t="shared" si="3"/>
        <v>-25391.869999999977</v>
      </c>
    </row>
    <row r="95" spans="1:14" x14ac:dyDescent="0.25">
      <c r="A95" s="12">
        <v>93</v>
      </c>
      <c r="B95" s="6" t="s">
        <v>161</v>
      </c>
      <c r="C95" s="7">
        <v>555101000005631</v>
      </c>
      <c r="D95" s="5">
        <v>3</v>
      </c>
      <c r="E95" s="5" t="s">
        <v>25</v>
      </c>
      <c r="F95" s="5">
        <v>2025</v>
      </c>
      <c r="G95" s="5" t="s">
        <v>11</v>
      </c>
      <c r="H95" s="5" t="s">
        <v>62</v>
      </c>
      <c r="I95" s="5" t="s">
        <v>76</v>
      </c>
      <c r="J95" s="5" t="s">
        <v>223</v>
      </c>
      <c r="K95" s="5"/>
      <c r="L95" s="6"/>
      <c r="M95" s="8">
        <v>-2083.21</v>
      </c>
      <c r="N95" s="17">
        <f t="shared" si="3"/>
        <v>-27475.079999999976</v>
      </c>
    </row>
    <row r="96" spans="1:14" x14ac:dyDescent="0.25">
      <c r="A96" s="12">
        <v>94</v>
      </c>
      <c r="B96" s="6" t="s">
        <v>161</v>
      </c>
      <c r="C96" s="7">
        <v>555101000011327</v>
      </c>
      <c r="D96" s="5">
        <v>3</v>
      </c>
      <c r="E96" s="5" t="s">
        <v>25</v>
      </c>
      <c r="F96" s="5">
        <v>2025</v>
      </c>
      <c r="G96" s="5" t="s">
        <v>11</v>
      </c>
      <c r="H96" s="5" t="s">
        <v>67</v>
      </c>
      <c r="I96" s="5" t="s">
        <v>89</v>
      </c>
      <c r="J96" s="5" t="s">
        <v>223</v>
      </c>
      <c r="K96" s="5"/>
      <c r="L96" s="6"/>
      <c r="M96" s="8">
        <v>-2520</v>
      </c>
      <c r="N96" s="17">
        <f t="shared" si="3"/>
        <v>-29995.079999999976</v>
      </c>
    </row>
    <row r="97" spans="1:16" x14ac:dyDescent="0.25">
      <c r="A97" s="12">
        <v>95</v>
      </c>
      <c r="B97" s="6" t="s">
        <v>161</v>
      </c>
      <c r="C97" s="7">
        <v>70301</v>
      </c>
      <c r="D97" s="5">
        <v>3</v>
      </c>
      <c r="E97" s="5" t="s">
        <v>25</v>
      </c>
      <c r="F97" s="5">
        <v>2025</v>
      </c>
      <c r="G97" s="5" t="s">
        <v>13</v>
      </c>
      <c r="H97" s="5" t="s">
        <v>68</v>
      </c>
      <c r="I97" s="5" t="s">
        <v>84</v>
      </c>
      <c r="J97" s="5" t="s">
        <v>223</v>
      </c>
      <c r="K97" s="5"/>
      <c r="L97" s="6"/>
      <c r="M97" s="8">
        <v>-2520</v>
      </c>
      <c r="N97" s="17">
        <f t="shared" si="3"/>
        <v>-32515.079999999976</v>
      </c>
    </row>
    <row r="98" spans="1:16" x14ac:dyDescent="0.25">
      <c r="A98" s="12">
        <v>96</v>
      </c>
      <c r="B98" s="6" t="s">
        <v>161</v>
      </c>
      <c r="C98" s="7">
        <v>70302</v>
      </c>
      <c r="D98" s="5">
        <v>3</v>
      </c>
      <c r="E98" s="5" t="s">
        <v>25</v>
      </c>
      <c r="F98" s="5">
        <v>2025</v>
      </c>
      <c r="G98" s="5" t="s">
        <v>13</v>
      </c>
      <c r="H98" s="5" t="s">
        <v>164</v>
      </c>
      <c r="I98" s="5" t="s">
        <v>313</v>
      </c>
      <c r="J98" s="5" t="s">
        <v>223</v>
      </c>
      <c r="K98" s="5"/>
      <c r="L98" s="6"/>
      <c r="M98" s="8">
        <v>-2520</v>
      </c>
      <c r="N98" s="17">
        <f t="shared" si="3"/>
        <v>-35035.079999999973</v>
      </c>
    </row>
    <row r="99" spans="1:16" x14ac:dyDescent="0.25">
      <c r="A99" s="12">
        <v>97</v>
      </c>
      <c r="B99" s="6" t="s">
        <v>71</v>
      </c>
      <c r="C99" s="7">
        <v>98</v>
      </c>
      <c r="D99" s="5">
        <v>3</v>
      </c>
      <c r="E99" s="5" t="s">
        <v>25</v>
      </c>
      <c r="F99" s="5">
        <v>2025</v>
      </c>
      <c r="G99" s="5" t="s">
        <v>17</v>
      </c>
      <c r="H99" s="5" t="s">
        <v>55</v>
      </c>
      <c r="I99" s="4" t="s">
        <v>117</v>
      </c>
      <c r="J99" s="5" t="s">
        <v>40</v>
      </c>
      <c r="K99" s="5"/>
      <c r="L99" s="11">
        <v>35500</v>
      </c>
      <c r="M99" s="6"/>
      <c r="N99" s="17">
        <f t="shared" si="3"/>
        <v>464.92000000002736</v>
      </c>
    </row>
    <row r="100" spans="1:16" x14ac:dyDescent="0.25">
      <c r="A100" s="12">
        <v>98</v>
      </c>
      <c r="B100" s="6" t="s">
        <v>72</v>
      </c>
      <c r="C100" s="7">
        <v>2700979055654</v>
      </c>
      <c r="D100" s="5">
        <v>3</v>
      </c>
      <c r="E100" s="5" t="s">
        <v>25</v>
      </c>
      <c r="F100" s="5">
        <v>2025</v>
      </c>
      <c r="G100" s="5" t="s">
        <v>17</v>
      </c>
      <c r="H100" s="5" t="s">
        <v>55</v>
      </c>
      <c r="I100" s="4" t="s">
        <v>117</v>
      </c>
      <c r="J100" s="5" t="s">
        <v>40</v>
      </c>
      <c r="K100" s="5"/>
      <c r="L100" s="11">
        <v>1052.22</v>
      </c>
      <c r="M100" s="6"/>
      <c r="N100" s="17">
        <f t="shared" si="3"/>
        <v>1517.1400000000274</v>
      </c>
    </row>
    <row r="101" spans="1:16" x14ac:dyDescent="0.25">
      <c r="A101" s="12">
        <v>99</v>
      </c>
      <c r="B101" s="6" t="s">
        <v>144</v>
      </c>
      <c r="C101" s="7">
        <v>551369000033102</v>
      </c>
      <c r="D101" s="5">
        <v>4</v>
      </c>
      <c r="E101" s="5" t="s">
        <v>25</v>
      </c>
      <c r="F101" s="5">
        <v>2025</v>
      </c>
      <c r="G101" s="5" t="s">
        <v>11</v>
      </c>
      <c r="H101" s="5" t="s">
        <v>139</v>
      </c>
      <c r="I101" s="4" t="s">
        <v>117</v>
      </c>
      <c r="J101" s="5" t="s">
        <v>40</v>
      </c>
      <c r="K101" s="5"/>
      <c r="L101" s="6"/>
      <c r="M101" s="8">
        <v>-3137.59</v>
      </c>
      <c r="N101" s="17">
        <f>N100+M101</f>
        <v>-1620.4499999999728</v>
      </c>
      <c r="P101" s="39"/>
    </row>
    <row r="102" spans="1:16" x14ac:dyDescent="0.25">
      <c r="A102" s="12">
        <v>100</v>
      </c>
      <c r="B102" s="6" t="s">
        <v>144</v>
      </c>
      <c r="C102" s="7">
        <v>551369000033102</v>
      </c>
      <c r="D102" s="5">
        <v>4</v>
      </c>
      <c r="E102" s="5" t="s">
        <v>25</v>
      </c>
      <c r="F102" s="5">
        <v>2025</v>
      </c>
      <c r="G102" s="5" t="s">
        <v>11</v>
      </c>
      <c r="H102" s="5" t="s">
        <v>139</v>
      </c>
      <c r="I102" s="4" t="s">
        <v>117</v>
      </c>
      <c r="J102" s="5" t="s">
        <v>40</v>
      </c>
      <c r="K102" s="5"/>
      <c r="L102" s="6"/>
      <c r="M102" s="9">
        <v>-138.41</v>
      </c>
      <c r="N102" s="17">
        <f t="shared" ref="N102:N109" si="4">N101+M102</f>
        <v>-1758.8599999999728</v>
      </c>
    </row>
    <row r="103" spans="1:16" x14ac:dyDescent="0.25">
      <c r="A103" s="12">
        <v>101</v>
      </c>
      <c r="B103" s="6" t="s">
        <v>165</v>
      </c>
      <c r="C103" s="7">
        <v>553960510014489</v>
      </c>
      <c r="D103" s="5">
        <v>4</v>
      </c>
      <c r="E103" s="5" t="s">
        <v>25</v>
      </c>
      <c r="F103" s="5">
        <v>2025</v>
      </c>
      <c r="G103" s="5" t="s">
        <v>18</v>
      </c>
      <c r="H103" s="47" t="s">
        <v>338</v>
      </c>
      <c r="I103" s="5" t="s">
        <v>339</v>
      </c>
      <c r="J103" s="5" t="s">
        <v>107</v>
      </c>
      <c r="K103" s="5"/>
      <c r="L103" s="33"/>
      <c r="M103" s="33">
        <v>-140</v>
      </c>
      <c r="N103" s="17">
        <f t="shared" si="4"/>
        <v>-1898.8599999999728</v>
      </c>
    </row>
    <row r="104" spans="1:16" x14ac:dyDescent="0.25">
      <c r="A104" s="12">
        <v>102</v>
      </c>
      <c r="B104" s="6" t="s">
        <v>166</v>
      </c>
      <c r="C104" s="7">
        <v>553960510014489</v>
      </c>
      <c r="D104" s="5">
        <v>4</v>
      </c>
      <c r="E104" s="5" t="s">
        <v>25</v>
      </c>
      <c r="F104" s="5">
        <v>2025</v>
      </c>
      <c r="G104" s="5" t="s">
        <v>18</v>
      </c>
      <c r="H104" s="5" t="s">
        <v>183</v>
      </c>
      <c r="I104" s="25" t="s">
        <v>255</v>
      </c>
      <c r="J104" s="5" t="s">
        <v>107</v>
      </c>
      <c r="K104" s="5"/>
      <c r="L104" s="33"/>
      <c r="M104" s="33">
        <v>-204.16</v>
      </c>
      <c r="N104" s="17">
        <f t="shared" si="4"/>
        <v>-2103.0199999999727</v>
      </c>
    </row>
    <row r="105" spans="1:16" x14ac:dyDescent="0.25">
      <c r="A105" s="12">
        <v>103</v>
      </c>
      <c r="B105" s="6" t="s">
        <v>166</v>
      </c>
      <c r="C105" s="7">
        <v>553960510014489</v>
      </c>
      <c r="D105" s="5">
        <v>4</v>
      </c>
      <c r="E105" s="5" t="s">
        <v>25</v>
      </c>
      <c r="F105" s="5">
        <v>2025</v>
      </c>
      <c r="G105" s="5" t="s">
        <v>18</v>
      </c>
      <c r="H105" s="34" t="s">
        <v>359</v>
      </c>
      <c r="I105" s="25" t="s">
        <v>262</v>
      </c>
      <c r="J105" s="5" t="s">
        <v>107</v>
      </c>
      <c r="K105" s="5"/>
      <c r="L105" s="8"/>
      <c r="M105" s="33">
        <v>-236.52</v>
      </c>
      <c r="N105" s="17">
        <f t="shared" si="4"/>
        <v>-2339.5399999999727</v>
      </c>
    </row>
    <row r="106" spans="1:16" x14ac:dyDescent="0.25">
      <c r="A106" s="12">
        <v>104</v>
      </c>
      <c r="B106" s="6" t="s">
        <v>166</v>
      </c>
      <c r="C106" s="7">
        <v>553960510014489</v>
      </c>
      <c r="D106" s="5">
        <v>4</v>
      </c>
      <c r="E106" s="5" t="s">
        <v>25</v>
      </c>
      <c r="F106" s="5">
        <v>2025</v>
      </c>
      <c r="G106" s="5" t="s">
        <v>18</v>
      </c>
      <c r="H106" s="34" t="s">
        <v>358</v>
      </c>
      <c r="I106" s="25" t="s">
        <v>357</v>
      </c>
      <c r="J106" s="5" t="s">
        <v>107</v>
      </c>
      <c r="K106" s="5"/>
      <c r="L106" s="9"/>
      <c r="M106" s="33">
        <v>-220.42</v>
      </c>
      <c r="N106" s="17">
        <f t="shared" si="4"/>
        <v>-2559.9599999999728</v>
      </c>
    </row>
    <row r="107" spans="1:16" x14ac:dyDescent="0.25">
      <c r="A107" s="12">
        <v>105</v>
      </c>
      <c r="B107" s="6" t="s">
        <v>98</v>
      </c>
      <c r="C107" s="7">
        <v>554439000016291</v>
      </c>
      <c r="D107" s="5">
        <v>4</v>
      </c>
      <c r="E107" s="5" t="s">
        <v>25</v>
      </c>
      <c r="F107" s="5">
        <v>2025</v>
      </c>
      <c r="G107" s="5" t="s">
        <v>11</v>
      </c>
      <c r="H107" s="5" t="s">
        <v>167</v>
      </c>
      <c r="I107" s="4" t="s">
        <v>261</v>
      </c>
      <c r="J107" s="5" t="s">
        <v>107</v>
      </c>
      <c r="K107" s="5"/>
      <c r="L107" s="9"/>
      <c r="M107" s="8">
        <v>-1228.7</v>
      </c>
      <c r="N107" s="17">
        <f t="shared" si="4"/>
        <v>-3788.6599999999726</v>
      </c>
    </row>
    <row r="108" spans="1:16" x14ac:dyDescent="0.25">
      <c r="A108" s="12">
        <v>106</v>
      </c>
      <c r="B108" s="6" t="s">
        <v>169</v>
      </c>
      <c r="C108" s="7">
        <v>554439000016291</v>
      </c>
      <c r="D108" s="5">
        <v>4</v>
      </c>
      <c r="E108" s="5" t="s">
        <v>25</v>
      </c>
      <c r="F108" s="5">
        <v>2025</v>
      </c>
      <c r="G108" s="5" t="s">
        <v>11</v>
      </c>
      <c r="H108" s="5" t="s">
        <v>168</v>
      </c>
      <c r="I108" s="25" t="s">
        <v>331</v>
      </c>
      <c r="J108" s="5" t="s">
        <v>107</v>
      </c>
      <c r="K108" s="5"/>
      <c r="L108" s="9"/>
      <c r="M108" s="9">
        <v>-322.81</v>
      </c>
      <c r="N108" s="17">
        <f t="shared" si="4"/>
        <v>-4111.469999999973</v>
      </c>
    </row>
    <row r="109" spans="1:16" x14ac:dyDescent="0.25">
      <c r="A109" s="12">
        <v>107</v>
      </c>
      <c r="B109" s="6" t="s">
        <v>170</v>
      </c>
      <c r="C109" s="7">
        <v>554439000016291</v>
      </c>
      <c r="D109" s="5">
        <v>4</v>
      </c>
      <c r="E109" s="5" t="s">
        <v>25</v>
      </c>
      <c r="F109" s="5">
        <v>2025</v>
      </c>
      <c r="G109" s="5" t="s">
        <v>11</v>
      </c>
      <c r="H109" s="5" t="s">
        <v>275</v>
      </c>
      <c r="I109" s="4" t="s">
        <v>276</v>
      </c>
      <c r="J109" s="5" t="s">
        <v>107</v>
      </c>
      <c r="K109" s="5"/>
      <c r="L109" s="9"/>
      <c r="M109" s="9">
        <v>-59.99</v>
      </c>
      <c r="N109" s="17">
        <f t="shared" si="4"/>
        <v>-4171.4599999999728</v>
      </c>
    </row>
    <row r="110" spans="1:16" x14ac:dyDescent="0.25">
      <c r="A110" s="12">
        <v>108</v>
      </c>
      <c r="B110" s="6" t="s">
        <v>71</v>
      </c>
      <c r="C110" s="7">
        <v>98</v>
      </c>
      <c r="D110" s="5">
        <v>4</v>
      </c>
      <c r="E110" s="5" t="s">
        <v>25</v>
      </c>
      <c r="F110" s="5">
        <v>2025</v>
      </c>
      <c r="G110" s="5" t="s">
        <v>17</v>
      </c>
      <c r="H110" s="5" t="s">
        <v>55</v>
      </c>
      <c r="I110" s="4" t="s">
        <v>117</v>
      </c>
      <c r="J110" s="5" t="s">
        <v>40</v>
      </c>
      <c r="K110" s="5"/>
      <c r="L110" s="11">
        <v>4500</v>
      </c>
      <c r="M110" s="6"/>
      <c r="N110" s="17">
        <f>N109+L110</f>
        <v>328.54000000002725</v>
      </c>
    </row>
    <row r="111" spans="1:16" x14ac:dyDescent="0.25">
      <c r="A111" s="12">
        <v>109</v>
      </c>
      <c r="B111" s="6" t="s">
        <v>72</v>
      </c>
      <c r="C111" s="7">
        <v>2700979055654</v>
      </c>
      <c r="D111" s="5">
        <v>4</v>
      </c>
      <c r="E111" s="5" t="s">
        <v>25</v>
      </c>
      <c r="F111" s="5">
        <v>2025</v>
      </c>
      <c r="G111" s="5" t="s">
        <v>17</v>
      </c>
      <c r="H111" s="5" t="s">
        <v>55</v>
      </c>
      <c r="I111" s="4" t="s">
        <v>117</v>
      </c>
      <c r="J111" s="5" t="s">
        <v>40</v>
      </c>
      <c r="K111" s="5"/>
      <c r="L111" s="10">
        <v>135.27000000000001</v>
      </c>
      <c r="M111" s="6"/>
      <c r="N111" s="17">
        <f t="shared" si="3"/>
        <v>463.81000000002723</v>
      </c>
    </row>
    <row r="112" spans="1:16" x14ac:dyDescent="0.25">
      <c r="A112" s="12">
        <v>110</v>
      </c>
      <c r="B112" s="6" t="s">
        <v>99</v>
      </c>
      <c r="C112" s="7">
        <v>70701</v>
      </c>
      <c r="D112" s="5">
        <v>7</v>
      </c>
      <c r="E112" s="5" t="s">
        <v>25</v>
      </c>
      <c r="F112" s="5">
        <v>2025</v>
      </c>
      <c r="G112" s="5" t="s">
        <v>23</v>
      </c>
      <c r="H112" s="5" t="s">
        <v>27</v>
      </c>
      <c r="I112" s="25" t="s">
        <v>307</v>
      </c>
      <c r="J112" s="5" t="s">
        <v>107</v>
      </c>
      <c r="K112" s="5"/>
      <c r="L112" s="6"/>
      <c r="M112" s="8">
        <v>-10000</v>
      </c>
      <c r="N112" s="17">
        <f t="shared" si="3"/>
        <v>-9536.1899999999732</v>
      </c>
    </row>
    <row r="113" spans="1:14" x14ac:dyDescent="0.25">
      <c r="A113" s="12">
        <v>111</v>
      </c>
      <c r="B113" s="6" t="s">
        <v>71</v>
      </c>
      <c r="C113" s="7">
        <v>98</v>
      </c>
      <c r="D113" s="5">
        <v>7</v>
      </c>
      <c r="E113" s="5" t="s">
        <v>25</v>
      </c>
      <c r="F113" s="5">
        <v>2025</v>
      </c>
      <c r="G113" s="5" t="s">
        <v>17</v>
      </c>
      <c r="H113" s="5" t="s">
        <v>55</v>
      </c>
      <c r="I113" s="4" t="s">
        <v>117</v>
      </c>
      <c r="J113" s="5" t="s">
        <v>40</v>
      </c>
      <c r="K113" s="5"/>
      <c r="L113" s="11">
        <v>10000</v>
      </c>
      <c r="M113" s="6"/>
      <c r="N113" s="17">
        <f t="shared" si="3"/>
        <v>463.81000000002678</v>
      </c>
    </row>
    <row r="114" spans="1:14" x14ac:dyDescent="0.25">
      <c r="A114" s="12">
        <v>112</v>
      </c>
      <c r="B114" s="6" t="s">
        <v>72</v>
      </c>
      <c r="C114" s="7">
        <v>2700979055654</v>
      </c>
      <c r="D114" s="5">
        <v>7</v>
      </c>
      <c r="E114" s="5" t="s">
        <v>25</v>
      </c>
      <c r="F114" s="5">
        <v>2025</v>
      </c>
      <c r="G114" s="5" t="s">
        <v>17</v>
      </c>
      <c r="H114" s="5" t="s">
        <v>55</v>
      </c>
      <c r="I114" s="4" t="s">
        <v>117</v>
      </c>
      <c r="J114" s="5" t="s">
        <v>40</v>
      </c>
      <c r="K114" s="5"/>
      <c r="L114" s="27">
        <v>304.8</v>
      </c>
      <c r="M114" s="6"/>
      <c r="N114" s="17">
        <f t="shared" si="3"/>
        <v>768.61000000002673</v>
      </c>
    </row>
    <row r="115" spans="1:14" x14ac:dyDescent="0.25">
      <c r="A115" s="12">
        <v>113</v>
      </c>
      <c r="B115" s="6" t="s">
        <v>144</v>
      </c>
      <c r="C115" s="7">
        <v>551369000033102</v>
      </c>
      <c r="D115" s="5">
        <v>10</v>
      </c>
      <c r="E115" s="5" t="s">
        <v>25</v>
      </c>
      <c r="F115" s="5">
        <v>2025</v>
      </c>
      <c r="G115" s="5" t="s">
        <v>11</v>
      </c>
      <c r="H115" s="5" t="s">
        <v>139</v>
      </c>
      <c r="I115" s="4" t="s">
        <v>117</v>
      </c>
      <c r="J115" s="5" t="s">
        <v>40</v>
      </c>
      <c r="K115" s="5"/>
      <c r="L115" s="6"/>
      <c r="M115" s="32" t="s">
        <v>145</v>
      </c>
      <c r="N115" s="17">
        <f>N114+M115</f>
        <v>-4952.7099999999728</v>
      </c>
    </row>
    <row r="116" spans="1:14" ht="27" x14ac:dyDescent="0.25">
      <c r="A116" s="12">
        <v>114</v>
      </c>
      <c r="B116" s="30" t="s">
        <v>161</v>
      </c>
      <c r="C116" s="7">
        <v>554439000016291</v>
      </c>
      <c r="D116" s="5">
        <v>10</v>
      </c>
      <c r="E116" s="5" t="s">
        <v>25</v>
      </c>
      <c r="F116" s="5">
        <v>2025</v>
      </c>
      <c r="G116" s="5" t="s">
        <v>11</v>
      </c>
      <c r="H116" s="5" t="s">
        <v>127</v>
      </c>
      <c r="I116" s="5" t="s">
        <v>351</v>
      </c>
      <c r="J116" s="5" t="s">
        <v>223</v>
      </c>
      <c r="K116" s="43" t="s">
        <v>224</v>
      </c>
      <c r="L116" s="6"/>
      <c r="M116" s="8">
        <v>-2975.48</v>
      </c>
      <c r="N116" s="17">
        <f>N115+M116</f>
        <v>-7928.1899999999732</v>
      </c>
    </row>
    <row r="117" spans="1:14" x14ac:dyDescent="0.25">
      <c r="A117" s="12">
        <v>115</v>
      </c>
      <c r="B117" s="6" t="s">
        <v>161</v>
      </c>
      <c r="C117" s="7">
        <v>71001</v>
      </c>
      <c r="D117" s="5">
        <v>10</v>
      </c>
      <c r="E117" s="5" t="s">
        <v>25</v>
      </c>
      <c r="F117" s="5">
        <v>2025</v>
      </c>
      <c r="G117" s="5" t="s">
        <v>13</v>
      </c>
      <c r="H117" s="5" t="s">
        <v>140</v>
      </c>
      <c r="I117" s="5" t="s">
        <v>306</v>
      </c>
      <c r="J117" s="5" t="s">
        <v>223</v>
      </c>
      <c r="K117" s="5"/>
      <c r="L117" s="6"/>
      <c r="M117" s="8">
        <v>-3370.71</v>
      </c>
      <c r="N117" s="17">
        <f>N116+M117</f>
        <v>-11298.899999999972</v>
      </c>
    </row>
    <row r="118" spans="1:14" x14ac:dyDescent="0.25">
      <c r="A118" s="12">
        <v>116</v>
      </c>
      <c r="B118" s="6" t="s">
        <v>71</v>
      </c>
      <c r="C118" s="7">
        <v>98</v>
      </c>
      <c r="D118" s="5">
        <v>10</v>
      </c>
      <c r="E118" s="5" t="s">
        <v>25</v>
      </c>
      <c r="F118" s="5">
        <v>2025</v>
      </c>
      <c r="G118" s="5" t="s">
        <v>17</v>
      </c>
      <c r="H118" s="5" t="s">
        <v>55</v>
      </c>
      <c r="I118" s="4" t="s">
        <v>117</v>
      </c>
      <c r="J118" s="5" t="s">
        <v>40</v>
      </c>
      <c r="K118" s="5"/>
      <c r="L118" s="11">
        <v>11500</v>
      </c>
      <c r="M118" s="6"/>
      <c r="N118" s="17">
        <f t="shared" si="3"/>
        <v>201.10000000002765</v>
      </c>
    </row>
    <row r="119" spans="1:14" x14ac:dyDescent="0.25">
      <c r="A119" s="12">
        <v>117</v>
      </c>
      <c r="B119" s="6" t="s">
        <v>72</v>
      </c>
      <c r="C119" s="7">
        <v>2700979055654</v>
      </c>
      <c r="D119" s="5">
        <v>10</v>
      </c>
      <c r="E119" s="5" t="s">
        <v>25</v>
      </c>
      <c r="F119" s="5">
        <v>2025</v>
      </c>
      <c r="G119" s="5" t="s">
        <v>17</v>
      </c>
      <c r="H119" s="5" t="s">
        <v>55</v>
      </c>
      <c r="I119" s="4" t="s">
        <v>117</v>
      </c>
      <c r="J119" s="5" t="s">
        <v>40</v>
      </c>
      <c r="K119" s="5"/>
      <c r="L119" s="10">
        <v>365.24</v>
      </c>
      <c r="M119" s="6"/>
      <c r="N119" s="17">
        <f t="shared" si="3"/>
        <v>566.34000000002766</v>
      </c>
    </row>
    <row r="120" spans="1:14" x14ac:dyDescent="0.25">
      <c r="A120" s="12">
        <v>118</v>
      </c>
      <c r="B120" s="6" t="s">
        <v>47</v>
      </c>
      <c r="C120" s="7">
        <v>388124046</v>
      </c>
      <c r="D120" s="5">
        <v>18</v>
      </c>
      <c r="E120" s="5" t="s">
        <v>25</v>
      </c>
      <c r="F120" s="5">
        <v>2025</v>
      </c>
      <c r="G120" s="5" t="s">
        <v>22</v>
      </c>
      <c r="H120" s="5" t="s">
        <v>45</v>
      </c>
      <c r="I120" s="12" t="s">
        <v>44</v>
      </c>
      <c r="J120" s="12" t="s">
        <v>46</v>
      </c>
      <c r="K120" s="5"/>
      <c r="L120" s="11">
        <v>250000</v>
      </c>
      <c r="M120" s="6"/>
      <c r="N120" s="17">
        <f t="shared" si="3"/>
        <v>250566.34000000003</v>
      </c>
    </row>
    <row r="121" spans="1:14" x14ac:dyDescent="0.25">
      <c r="A121" s="12">
        <v>119</v>
      </c>
      <c r="B121" s="6" t="s">
        <v>41</v>
      </c>
      <c r="C121" s="7">
        <v>554439000039504</v>
      </c>
      <c r="D121" s="5">
        <v>21</v>
      </c>
      <c r="E121" s="5" t="s">
        <v>25</v>
      </c>
      <c r="F121" s="5">
        <v>2025</v>
      </c>
      <c r="G121" s="5" t="s">
        <v>11</v>
      </c>
      <c r="H121" s="5" t="s">
        <v>55</v>
      </c>
      <c r="I121" s="4" t="s">
        <v>117</v>
      </c>
      <c r="J121" s="5" t="s">
        <v>40</v>
      </c>
      <c r="K121" s="5"/>
      <c r="L121" s="6"/>
      <c r="M121" s="8">
        <v>-12462.5</v>
      </c>
      <c r="N121" s="17">
        <f t="shared" si="3"/>
        <v>238103.84000000003</v>
      </c>
    </row>
    <row r="122" spans="1:14" x14ac:dyDescent="0.25">
      <c r="A122" s="12">
        <v>120</v>
      </c>
      <c r="B122" s="6" t="s">
        <v>132</v>
      </c>
      <c r="C122" s="7">
        <v>2800998328255</v>
      </c>
      <c r="D122" s="5">
        <v>25</v>
      </c>
      <c r="E122" s="5" t="s">
        <v>25</v>
      </c>
      <c r="F122" s="5">
        <v>2025</v>
      </c>
      <c r="G122" s="5" t="s">
        <v>24</v>
      </c>
      <c r="H122" s="5" t="s">
        <v>52</v>
      </c>
      <c r="I122" s="5" t="s">
        <v>138</v>
      </c>
      <c r="J122" s="5" t="s">
        <v>39</v>
      </c>
      <c r="K122" s="5"/>
      <c r="L122" s="6"/>
      <c r="M122" s="8">
        <v>-238000</v>
      </c>
      <c r="N122" s="17">
        <f t="shared" si="3"/>
        <v>103.84000000002561</v>
      </c>
    </row>
    <row r="123" spans="1:14" x14ac:dyDescent="0.25">
      <c r="A123" s="12">
        <v>121</v>
      </c>
      <c r="B123" s="6" t="s">
        <v>82</v>
      </c>
      <c r="C123" s="7">
        <v>550765000015547</v>
      </c>
      <c r="D123" s="5">
        <v>31</v>
      </c>
      <c r="E123" s="5" t="s">
        <v>25</v>
      </c>
      <c r="F123" s="5">
        <v>2025</v>
      </c>
      <c r="G123" s="5" t="s">
        <v>11</v>
      </c>
      <c r="H123" s="5" t="s">
        <v>63</v>
      </c>
      <c r="I123" s="5" t="s">
        <v>86</v>
      </c>
      <c r="J123" s="5" t="s">
        <v>81</v>
      </c>
      <c r="K123" s="5"/>
      <c r="L123" s="6"/>
      <c r="M123" s="8">
        <v>-1960.23</v>
      </c>
      <c r="N123" s="17">
        <f>N122+M123</f>
        <v>-1856.3899999999744</v>
      </c>
    </row>
    <row r="124" spans="1:14" x14ac:dyDescent="0.25">
      <c r="A124" s="12">
        <v>122</v>
      </c>
      <c r="B124" s="6" t="s">
        <v>82</v>
      </c>
      <c r="C124" s="7">
        <v>553653000008582</v>
      </c>
      <c r="D124" s="5">
        <v>31</v>
      </c>
      <c r="E124" s="5" t="s">
        <v>25</v>
      </c>
      <c r="F124" s="5">
        <v>2025</v>
      </c>
      <c r="G124" s="5" t="s">
        <v>11</v>
      </c>
      <c r="H124" s="5" t="s">
        <v>171</v>
      </c>
      <c r="I124" s="5" t="s">
        <v>92</v>
      </c>
      <c r="J124" s="5" t="s">
        <v>81</v>
      </c>
      <c r="K124" s="5"/>
      <c r="L124" s="6"/>
      <c r="M124" s="8">
        <v>-2520</v>
      </c>
      <c r="N124" s="17">
        <f t="shared" ref="N124:N131" si="5">N123+M124</f>
        <v>-4376.389999999974</v>
      </c>
    </row>
    <row r="125" spans="1:14" x14ac:dyDescent="0.25">
      <c r="A125" s="12">
        <v>123</v>
      </c>
      <c r="B125" s="6" t="s">
        <v>82</v>
      </c>
      <c r="C125" s="7">
        <v>553653000015845</v>
      </c>
      <c r="D125" s="5">
        <v>31</v>
      </c>
      <c r="E125" s="5" t="s">
        <v>25</v>
      </c>
      <c r="F125" s="5">
        <v>2025</v>
      </c>
      <c r="G125" s="5" t="s">
        <v>11</v>
      </c>
      <c r="H125" s="5" t="s">
        <v>96</v>
      </c>
      <c r="I125" s="5" t="s">
        <v>91</v>
      </c>
      <c r="J125" s="5" t="s">
        <v>81</v>
      </c>
      <c r="K125" s="5"/>
      <c r="L125" s="6"/>
      <c r="M125" s="8">
        <v>-2520</v>
      </c>
      <c r="N125" s="17">
        <f t="shared" si="5"/>
        <v>-6896.389999999974</v>
      </c>
    </row>
    <row r="126" spans="1:14" x14ac:dyDescent="0.25">
      <c r="A126" s="12">
        <v>124</v>
      </c>
      <c r="B126" s="6" t="s">
        <v>82</v>
      </c>
      <c r="C126" s="7">
        <v>554439000005466</v>
      </c>
      <c r="D126" s="5">
        <v>31</v>
      </c>
      <c r="E126" s="5" t="s">
        <v>25</v>
      </c>
      <c r="F126" s="5">
        <v>2025</v>
      </c>
      <c r="G126" s="5" t="s">
        <v>11</v>
      </c>
      <c r="H126" s="5" t="s">
        <v>88</v>
      </c>
      <c r="I126" s="5" t="s">
        <v>87</v>
      </c>
      <c r="J126" s="5" t="s">
        <v>81</v>
      </c>
      <c r="K126" s="5"/>
      <c r="L126" s="6"/>
      <c r="M126" s="8">
        <v>-1960.23</v>
      </c>
      <c r="N126" s="17">
        <f t="shared" si="5"/>
        <v>-8856.6199999999735</v>
      </c>
    </row>
    <row r="127" spans="1:14" x14ac:dyDescent="0.25">
      <c r="A127" s="12">
        <v>125</v>
      </c>
      <c r="B127" s="6" t="s">
        <v>82</v>
      </c>
      <c r="C127" s="7">
        <v>554439000006509</v>
      </c>
      <c r="D127" s="5">
        <v>31</v>
      </c>
      <c r="E127" s="5" t="s">
        <v>25</v>
      </c>
      <c r="F127" s="5">
        <v>2025</v>
      </c>
      <c r="G127" s="5" t="s">
        <v>11</v>
      </c>
      <c r="H127" s="5" t="s">
        <v>66</v>
      </c>
      <c r="I127" s="5" t="s">
        <v>90</v>
      </c>
      <c r="J127" s="5" t="s">
        <v>81</v>
      </c>
      <c r="K127" s="5"/>
      <c r="L127" s="6"/>
      <c r="M127" s="8">
        <v>-2520</v>
      </c>
      <c r="N127" s="17">
        <f t="shared" si="5"/>
        <v>-11376.619999999974</v>
      </c>
    </row>
    <row r="128" spans="1:14" x14ac:dyDescent="0.25">
      <c r="A128" s="12">
        <v>126</v>
      </c>
      <c r="B128" s="6" t="s">
        <v>82</v>
      </c>
      <c r="C128" s="7">
        <v>554732000131396</v>
      </c>
      <c r="D128" s="5">
        <v>31</v>
      </c>
      <c r="E128" s="5" t="s">
        <v>25</v>
      </c>
      <c r="F128" s="5">
        <v>2025</v>
      </c>
      <c r="G128" s="5" t="s">
        <v>11</v>
      </c>
      <c r="H128" s="5" t="s">
        <v>61</v>
      </c>
      <c r="I128" s="5" t="s">
        <v>78</v>
      </c>
      <c r="J128" s="5" t="s">
        <v>81</v>
      </c>
      <c r="K128" s="5"/>
      <c r="L128" s="6"/>
      <c r="M128" s="8">
        <v>-2025</v>
      </c>
      <c r="N128" s="17">
        <f t="shared" si="5"/>
        <v>-13401.619999999974</v>
      </c>
    </row>
    <row r="129" spans="1:14" x14ac:dyDescent="0.25">
      <c r="A129" s="12">
        <v>127</v>
      </c>
      <c r="B129" s="6" t="s">
        <v>82</v>
      </c>
      <c r="C129" s="7">
        <v>554732000133075</v>
      </c>
      <c r="D129" s="5">
        <v>31</v>
      </c>
      <c r="E129" s="5" t="s">
        <v>25</v>
      </c>
      <c r="F129" s="5">
        <v>2025</v>
      </c>
      <c r="G129" s="5" t="s">
        <v>11</v>
      </c>
      <c r="H129" s="5" t="s">
        <v>128</v>
      </c>
      <c r="I129" s="5" t="s">
        <v>323</v>
      </c>
      <c r="J129" s="5" t="s">
        <v>81</v>
      </c>
      <c r="K129" s="5"/>
      <c r="L129" s="6"/>
      <c r="M129" s="8">
        <v>-1960.23</v>
      </c>
      <c r="N129" s="17">
        <f t="shared" si="5"/>
        <v>-15361.849999999973</v>
      </c>
    </row>
    <row r="130" spans="1:14" x14ac:dyDescent="0.25">
      <c r="A130" s="12">
        <v>128</v>
      </c>
      <c r="B130" s="6" t="s">
        <v>82</v>
      </c>
      <c r="C130" s="7">
        <v>73101</v>
      </c>
      <c r="D130" s="5">
        <v>31</v>
      </c>
      <c r="E130" s="5" t="s">
        <v>25</v>
      </c>
      <c r="F130" s="5">
        <v>2025</v>
      </c>
      <c r="G130" s="5" t="s">
        <v>13</v>
      </c>
      <c r="H130" s="5" t="s">
        <v>69</v>
      </c>
      <c r="I130" s="5" t="s">
        <v>289</v>
      </c>
      <c r="J130" s="5" t="s">
        <v>81</v>
      </c>
      <c r="K130" s="5"/>
      <c r="L130" s="6"/>
      <c r="M130" s="8">
        <v>-2520</v>
      </c>
      <c r="N130" s="17">
        <f t="shared" si="5"/>
        <v>-17881.849999999973</v>
      </c>
    </row>
    <row r="131" spans="1:14" x14ac:dyDescent="0.25">
      <c r="A131" s="12">
        <v>129</v>
      </c>
      <c r="B131" s="6" t="s">
        <v>82</v>
      </c>
      <c r="C131" s="7">
        <v>73102</v>
      </c>
      <c r="D131" s="5">
        <v>31</v>
      </c>
      <c r="E131" s="5" t="s">
        <v>25</v>
      </c>
      <c r="F131" s="5">
        <v>2025</v>
      </c>
      <c r="G131" s="5" t="s">
        <v>13</v>
      </c>
      <c r="H131" s="5" t="s">
        <v>129</v>
      </c>
      <c r="I131" s="5" t="s">
        <v>320</v>
      </c>
      <c r="J131" s="5" t="s">
        <v>81</v>
      </c>
      <c r="K131" s="5"/>
      <c r="L131" s="6"/>
      <c r="M131" s="8">
        <v>-2025</v>
      </c>
      <c r="N131" s="17">
        <f t="shared" si="5"/>
        <v>-19906.849999999973</v>
      </c>
    </row>
    <row r="132" spans="1:14" x14ac:dyDescent="0.25">
      <c r="A132" s="12">
        <v>130</v>
      </c>
      <c r="B132" s="6" t="s">
        <v>71</v>
      </c>
      <c r="C132" s="7">
        <v>98</v>
      </c>
      <c r="D132" s="5">
        <v>31</v>
      </c>
      <c r="E132" s="5" t="s">
        <v>25</v>
      </c>
      <c r="F132" s="5">
        <v>2025</v>
      </c>
      <c r="G132" s="5" t="s">
        <v>17</v>
      </c>
      <c r="H132" s="5" t="s">
        <v>55</v>
      </c>
      <c r="I132" s="4" t="s">
        <v>117</v>
      </c>
      <c r="J132" s="5" t="s">
        <v>40</v>
      </c>
      <c r="K132" s="5"/>
      <c r="L132" s="11">
        <v>20000</v>
      </c>
      <c r="M132" s="6"/>
      <c r="N132" s="17">
        <f>N131+L132</f>
        <v>93.150000000026921</v>
      </c>
    </row>
    <row r="133" spans="1:14" x14ac:dyDescent="0.25">
      <c r="A133" s="12">
        <v>131</v>
      </c>
      <c r="B133" s="6" t="s">
        <v>72</v>
      </c>
      <c r="C133" s="7">
        <v>2700979055654</v>
      </c>
      <c r="D133" s="5">
        <v>31</v>
      </c>
      <c r="E133" s="5" t="s">
        <v>25</v>
      </c>
      <c r="F133" s="5">
        <v>2025</v>
      </c>
      <c r="G133" s="5" t="s">
        <v>17</v>
      </c>
      <c r="H133" s="5" t="s">
        <v>55</v>
      </c>
      <c r="I133" s="4" t="s">
        <v>117</v>
      </c>
      <c r="J133" s="5" t="s">
        <v>40</v>
      </c>
      <c r="K133" s="5"/>
      <c r="L133" s="27">
        <v>762.4</v>
      </c>
      <c r="M133" s="6"/>
      <c r="N133" s="53">
        <f>N132+L133</f>
        <v>855.5500000000269</v>
      </c>
    </row>
    <row r="134" spans="1:14" x14ac:dyDescent="0.25">
      <c r="A134" s="12">
        <v>132</v>
      </c>
      <c r="B134" s="6" t="s">
        <v>146</v>
      </c>
      <c r="C134" s="7">
        <v>551295000702791</v>
      </c>
      <c r="D134" s="5">
        <v>1</v>
      </c>
      <c r="E134" s="5" t="s">
        <v>28</v>
      </c>
      <c r="F134" s="5">
        <v>2025</v>
      </c>
      <c r="G134" s="5" t="s">
        <v>11</v>
      </c>
      <c r="H134" s="5" t="s">
        <v>59</v>
      </c>
      <c r="I134" s="5" t="s">
        <v>75</v>
      </c>
      <c r="J134" s="5" t="s">
        <v>172</v>
      </c>
      <c r="K134" s="5"/>
      <c r="L134" s="6"/>
      <c r="M134" s="8">
        <v>-2100</v>
      </c>
      <c r="N134" s="17">
        <f>N133+M134</f>
        <v>-1244.449999999973</v>
      </c>
    </row>
    <row r="135" spans="1:14" x14ac:dyDescent="0.25">
      <c r="A135" s="12">
        <v>133</v>
      </c>
      <c r="B135" s="6" t="s">
        <v>146</v>
      </c>
      <c r="C135" s="7">
        <v>553468000019606</v>
      </c>
      <c r="D135" s="5">
        <v>1</v>
      </c>
      <c r="E135" s="5" t="s">
        <v>28</v>
      </c>
      <c r="F135" s="5">
        <v>2025</v>
      </c>
      <c r="G135" s="5" t="s">
        <v>11</v>
      </c>
      <c r="H135" s="5" t="s">
        <v>60</v>
      </c>
      <c r="I135" s="25" t="s">
        <v>93</v>
      </c>
      <c r="J135" s="5" t="s">
        <v>172</v>
      </c>
      <c r="K135" s="5"/>
      <c r="L135" s="6"/>
      <c r="M135" s="8">
        <v>-2100</v>
      </c>
      <c r="N135" s="17">
        <f t="shared" ref="N135:N147" si="6">N134+M135</f>
        <v>-3344.449999999973</v>
      </c>
    </row>
    <row r="136" spans="1:14" x14ac:dyDescent="0.25">
      <c r="A136" s="12">
        <v>134</v>
      </c>
      <c r="B136" s="6" t="s">
        <v>165</v>
      </c>
      <c r="C136" s="7">
        <v>553960510014489</v>
      </c>
      <c r="D136" s="5">
        <v>1</v>
      </c>
      <c r="E136" s="5" t="s">
        <v>28</v>
      </c>
      <c r="F136" s="5">
        <v>2025</v>
      </c>
      <c r="G136" s="5" t="s">
        <v>18</v>
      </c>
      <c r="H136" s="47" t="s">
        <v>338</v>
      </c>
      <c r="I136" s="5" t="s">
        <v>339</v>
      </c>
      <c r="J136" s="5" t="s">
        <v>107</v>
      </c>
      <c r="K136" s="5"/>
      <c r="L136" s="9"/>
      <c r="M136" s="24">
        <v>-140</v>
      </c>
      <c r="N136" s="17">
        <f t="shared" si="6"/>
        <v>-3484.449999999973</v>
      </c>
    </row>
    <row r="137" spans="1:14" x14ac:dyDescent="0.25">
      <c r="A137" s="12">
        <v>135</v>
      </c>
      <c r="B137" s="6" t="s">
        <v>166</v>
      </c>
      <c r="C137" s="7">
        <v>553960510014489</v>
      </c>
      <c r="D137" s="5">
        <v>1</v>
      </c>
      <c r="E137" s="5" t="s">
        <v>28</v>
      </c>
      <c r="F137" s="5">
        <v>2025</v>
      </c>
      <c r="G137" s="5" t="s">
        <v>18</v>
      </c>
      <c r="H137" s="12" t="s">
        <v>344</v>
      </c>
      <c r="I137" s="25" t="s">
        <v>217</v>
      </c>
      <c r="J137" s="5" t="s">
        <v>107</v>
      </c>
      <c r="K137" s="5"/>
      <c r="L137" s="9"/>
      <c r="M137" s="9">
        <v>-246.26</v>
      </c>
      <c r="N137" s="17">
        <f t="shared" si="6"/>
        <v>-3730.7099999999728</v>
      </c>
    </row>
    <row r="138" spans="1:14" x14ac:dyDescent="0.25">
      <c r="A138" s="12">
        <v>136</v>
      </c>
      <c r="B138" s="6" t="s">
        <v>166</v>
      </c>
      <c r="C138" s="7">
        <v>553960510014489</v>
      </c>
      <c r="D138" s="5">
        <v>1</v>
      </c>
      <c r="E138" s="5" t="s">
        <v>28</v>
      </c>
      <c r="F138" s="5">
        <v>2025</v>
      </c>
      <c r="G138" s="5" t="s">
        <v>18</v>
      </c>
      <c r="H138" s="5" t="s">
        <v>343</v>
      </c>
      <c r="I138" s="25" t="s">
        <v>262</v>
      </c>
      <c r="J138" s="5" t="s">
        <v>107</v>
      </c>
      <c r="K138" s="5"/>
      <c r="L138" s="9"/>
      <c r="M138" s="9">
        <v>-214.58</v>
      </c>
      <c r="N138" s="17">
        <f t="shared" si="6"/>
        <v>-3945.2899999999727</v>
      </c>
    </row>
    <row r="139" spans="1:14" x14ac:dyDescent="0.25">
      <c r="A139" s="12">
        <v>137</v>
      </c>
      <c r="B139" s="6" t="s">
        <v>99</v>
      </c>
      <c r="C139" s="7">
        <v>553960510014489</v>
      </c>
      <c r="D139" s="5">
        <v>1</v>
      </c>
      <c r="E139" s="5" t="s">
        <v>28</v>
      </c>
      <c r="F139" s="5">
        <v>2025</v>
      </c>
      <c r="G139" s="5" t="s">
        <v>18</v>
      </c>
      <c r="H139" s="5" t="s">
        <v>352</v>
      </c>
      <c r="I139" s="25" t="s">
        <v>218</v>
      </c>
      <c r="J139" s="5" t="s">
        <v>107</v>
      </c>
      <c r="K139" s="5"/>
      <c r="L139" s="9"/>
      <c r="M139" s="24">
        <v>-115</v>
      </c>
      <c r="N139" s="17">
        <f t="shared" si="6"/>
        <v>-4060.2899999999727</v>
      </c>
    </row>
    <row r="140" spans="1:14" x14ac:dyDescent="0.25">
      <c r="A140" s="12">
        <v>138</v>
      </c>
      <c r="B140" s="6" t="s">
        <v>215</v>
      </c>
      <c r="C140" s="7">
        <v>553960510014489</v>
      </c>
      <c r="D140" s="5">
        <v>1</v>
      </c>
      <c r="E140" s="5" t="s">
        <v>28</v>
      </c>
      <c r="F140" s="5">
        <v>2025</v>
      </c>
      <c r="G140" s="5" t="s">
        <v>18</v>
      </c>
      <c r="H140" s="5" t="s">
        <v>216</v>
      </c>
      <c r="I140" s="40" t="s">
        <v>220</v>
      </c>
      <c r="J140" s="5" t="s">
        <v>361</v>
      </c>
      <c r="K140" s="5"/>
      <c r="L140" s="9"/>
      <c r="M140" s="24">
        <v>-90</v>
      </c>
      <c r="N140" s="17">
        <f t="shared" si="6"/>
        <v>-4150.2899999999727</v>
      </c>
    </row>
    <row r="141" spans="1:14" x14ac:dyDescent="0.25">
      <c r="A141" s="12">
        <v>139</v>
      </c>
      <c r="B141" s="6" t="s">
        <v>173</v>
      </c>
      <c r="C141" s="7">
        <v>554439000006509</v>
      </c>
      <c r="D141" s="5">
        <v>1</v>
      </c>
      <c r="E141" s="5" t="s">
        <v>28</v>
      </c>
      <c r="F141" s="5">
        <v>2025</v>
      </c>
      <c r="G141" s="5" t="s">
        <v>11</v>
      </c>
      <c r="H141" s="5" t="s">
        <v>66</v>
      </c>
      <c r="I141" s="25" t="s">
        <v>219</v>
      </c>
      <c r="J141" s="5" t="s">
        <v>172</v>
      </c>
      <c r="K141" s="5"/>
      <c r="L141" s="30"/>
      <c r="M141" s="8">
        <v>-3520</v>
      </c>
      <c r="N141" s="17">
        <f t="shared" si="6"/>
        <v>-7670.2899999999727</v>
      </c>
    </row>
    <row r="142" spans="1:14" x14ac:dyDescent="0.25">
      <c r="A142" s="12">
        <v>140</v>
      </c>
      <c r="B142" s="6" t="s">
        <v>146</v>
      </c>
      <c r="C142" s="7">
        <v>554439000016291</v>
      </c>
      <c r="D142" s="5">
        <v>1</v>
      </c>
      <c r="E142" s="5" t="s">
        <v>28</v>
      </c>
      <c r="F142" s="5">
        <v>2025</v>
      </c>
      <c r="G142" s="5" t="s">
        <v>11</v>
      </c>
      <c r="H142" s="5" t="s">
        <v>127</v>
      </c>
      <c r="I142" s="5" t="s">
        <v>351</v>
      </c>
      <c r="J142" s="5" t="s">
        <v>172</v>
      </c>
      <c r="K142" s="5"/>
      <c r="L142" s="30"/>
      <c r="M142" s="8">
        <v>-2100</v>
      </c>
      <c r="N142" s="17">
        <f t="shared" si="6"/>
        <v>-9770.2899999999718</v>
      </c>
    </row>
    <row r="143" spans="1:14" x14ac:dyDescent="0.25">
      <c r="A143" s="12">
        <v>141</v>
      </c>
      <c r="B143" s="6" t="s">
        <v>77</v>
      </c>
      <c r="C143" s="7">
        <v>554732000131396</v>
      </c>
      <c r="D143" s="5">
        <v>1</v>
      </c>
      <c r="E143" s="5" t="s">
        <v>28</v>
      </c>
      <c r="F143" s="5">
        <v>2025</v>
      </c>
      <c r="G143" s="5" t="s">
        <v>11</v>
      </c>
      <c r="H143" s="5" t="s">
        <v>61</v>
      </c>
      <c r="I143" s="5" t="s">
        <v>78</v>
      </c>
      <c r="J143" s="5" t="s">
        <v>85</v>
      </c>
      <c r="K143" s="5"/>
      <c r="L143" s="30"/>
      <c r="M143" s="8">
        <v>-4832.97</v>
      </c>
      <c r="N143" s="17">
        <f t="shared" si="6"/>
        <v>-14603.259999999973</v>
      </c>
    </row>
    <row r="144" spans="1:14" x14ac:dyDescent="0.25">
      <c r="A144" s="12">
        <v>142</v>
      </c>
      <c r="B144" s="6" t="s">
        <v>146</v>
      </c>
      <c r="C144" s="7">
        <v>555101000005631</v>
      </c>
      <c r="D144" s="5">
        <v>1</v>
      </c>
      <c r="E144" s="5" t="s">
        <v>28</v>
      </c>
      <c r="F144" s="5">
        <v>2025</v>
      </c>
      <c r="G144" s="5" t="s">
        <v>11</v>
      </c>
      <c r="H144" s="5" t="s">
        <v>62</v>
      </c>
      <c r="I144" s="5" t="s">
        <v>76</v>
      </c>
      <c r="J144" s="5" t="s">
        <v>172</v>
      </c>
      <c r="K144" s="5"/>
      <c r="L144" s="9"/>
      <c r="M144" s="8">
        <v>-2100</v>
      </c>
      <c r="N144" s="17">
        <f t="shared" si="6"/>
        <v>-16703.259999999973</v>
      </c>
    </row>
    <row r="145" spans="1:14" x14ac:dyDescent="0.25">
      <c r="A145" s="12">
        <v>143</v>
      </c>
      <c r="B145" s="6" t="s">
        <v>146</v>
      </c>
      <c r="C145" s="7">
        <v>80101</v>
      </c>
      <c r="D145" s="5">
        <v>1</v>
      </c>
      <c r="E145" s="5" t="s">
        <v>28</v>
      </c>
      <c r="F145" s="5">
        <v>2025</v>
      </c>
      <c r="G145" s="5" t="s">
        <v>13</v>
      </c>
      <c r="H145" s="5" t="s">
        <v>140</v>
      </c>
      <c r="I145" s="5" t="s">
        <v>306</v>
      </c>
      <c r="J145" s="5" t="s">
        <v>172</v>
      </c>
      <c r="K145" s="5"/>
      <c r="L145" s="6"/>
      <c r="M145" s="24">
        <v>-756</v>
      </c>
      <c r="N145" s="17">
        <f t="shared" si="6"/>
        <v>-17459.259999999973</v>
      </c>
    </row>
    <row r="146" spans="1:14" x14ac:dyDescent="0.25">
      <c r="A146" s="12">
        <v>144</v>
      </c>
      <c r="B146" s="6" t="s">
        <v>146</v>
      </c>
      <c r="C146" s="7">
        <v>80102</v>
      </c>
      <c r="D146" s="5">
        <v>1</v>
      </c>
      <c r="E146" s="5" t="s">
        <v>28</v>
      </c>
      <c r="F146" s="5">
        <v>2025</v>
      </c>
      <c r="G146" s="5" t="s">
        <v>13</v>
      </c>
      <c r="H146" s="5" t="s">
        <v>130</v>
      </c>
      <c r="I146" s="5" t="s">
        <v>330</v>
      </c>
      <c r="J146" s="5" t="s">
        <v>172</v>
      </c>
      <c r="K146" s="5"/>
      <c r="L146" s="6"/>
      <c r="M146" s="8">
        <v>-1008</v>
      </c>
      <c r="N146" s="17">
        <f t="shared" si="6"/>
        <v>-18467.259999999973</v>
      </c>
    </row>
    <row r="147" spans="1:14" x14ac:dyDescent="0.25">
      <c r="A147" s="12">
        <v>145</v>
      </c>
      <c r="B147" s="6" t="s">
        <v>166</v>
      </c>
      <c r="C147" s="7">
        <v>80103</v>
      </c>
      <c r="D147" s="5">
        <v>1</v>
      </c>
      <c r="E147" s="5" t="s">
        <v>28</v>
      </c>
      <c r="F147" s="5">
        <v>2025</v>
      </c>
      <c r="G147" s="5" t="s">
        <v>13</v>
      </c>
      <c r="H147" s="5" t="s">
        <v>222</v>
      </c>
      <c r="I147" s="25" t="s">
        <v>221</v>
      </c>
      <c r="J147" s="5" t="s">
        <v>107</v>
      </c>
      <c r="K147" s="5"/>
      <c r="L147" s="6"/>
      <c r="M147" s="24">
        <v>-150</v>
      </c>
      <c r="N147" s="17">
        <f t="shared" si="6"/>
        <v>-18617.259999999973</v>
      </c>
    </row>
    <row r="148" spans="1:14" x14ac:dyDescent="0.25">
      <c r="A148" s="12">
        <v>146</v>
      </c>
      <c r="B148" s="6" t="s">
        <v>71</v>
      </c>
      <c r="C148" s="7">
        <v>98</v>
      </c>
      <c r="D148" s="5">
        <v>1</v>
      </c>
      <c r="E148" s="5" t="s">
        <v>28</v>
      </c>
      <c r="F148" s="5">
        <v>2025</v>
      </c>
      <c r="G148" s="5" t="s">
        <v>17</v>
      </c>
      <c r="H148" s="5" t="s">
        <v>55</v>
      </c>
      <c r="I148" s="4" t="s">
        <v>117</v>
      </c>
      <c r="J148" s="5" t="s">
        <v>40</v>
      </c>
      <c r="K148" s="5"/>
      <c r="L148" s="11">
        <v>19000</v>
      </c>
      <c r="M148" s="6"/>
      <c r="N148" s="17">
        <f>N147+L148</f>
        <v>382.74000000002707</v>
      </c>
    </row>
    <row r="149" spans="1:14" x14ac:dyDescent="0.25">
      <c r="A149" s="12">
        <v>147</v>
      </c>
      <c r="B149" s="6" t="s">
        <v>72</v>
      </c>
      <c r="C149" s="7">
        <v>2700979055654</v>
      </c>
      <c r="D149" s="5">
        <v>1</v>
      </c>
      <c r="E149" s="5" t="s">
        <v>28</v>
      </c>
      <c r="F149" s="5">
        <v>2025</v>
      </c>
      <c r="G149" s="5" t="s">
        <v>17</v>
      </c>
      <c r="H149" s="5" t="s">
        <v>55</v>
      </c>
      <c r="I149" s="4" t="s">
        <v>117</v>
      </c>
      <c r="J149" s="5" t="s">
        <v>40</v>
      </c>
      <c r="K149" s="5"/>
      <c r="L149" s="10">
        <v>732.26</v>
      </c>
      <c r="M149" s="6"/>
      <c r="N149" s="17">
        <f>N148+L149</f>
        <v>1115.0000000000271</v>
      </c>
    </row>
    <row r="150" spans="1:14" x14ac:dyDescent="0.25">
      <c r="A150" s="12">
        <v>148</v>
      </c>
      <c r="B150" s="6" t="s">
        <v>146</v>
      </c>
      <c r="C150" s="7">
        <v>850002</v>
      </c>
      <c r="D150" s="5">
        <v>4</v>
      </c>
      <c r="E150" s="5" t="s">
        <v>28</v>
      </c>
      <c r="F150" s="5">
        <v>2025</v>
      </c>
      <c r="G150" s="5" t="s">
        <v>14</v>
      </c>
      <c r="H150" s="5" t="s">
        <v>79</v>
      </c>
      <c r="I150" s="5" t="s">
        <v>80</v>
      </c>
      <c r="J150" s="5" t="s">
        <v>172</v>
      </c>
      <c r="K150" s="5"/>
      <c r="L150" s="6"/>
      <c r="M150" s="8">
        <v>-3406.54</v>
      </c>
      <c r="N150" s="17">
        <f>N149+M150</f>
        <v>-2291.5399999999727</v>
      </c>
    </row>
    <row r="151" spans="1:14" x14ac:dyDescent="0.25">
      <c r="A151" s="12">
        <v>149</v>
      </c>
      <c r="B151" s="6" t="s">
        <v>229</v>
      </c>
      <c r="C151" s="7">
        <v>554439000016291</v>
      </c>
      <c r="D151" s="5">
        <v>4</v>
      </c>
      <c r="E151" s="5" t="s">
        <v>28</v>
      </c>
      <c r="F151" s="5">
        <v>2025</v>
      </c>
      <c r="G151" s="5" t="s">
        <v>11</v>
      </c>
      <c r="H151" s="5" t="s">
        <v>226</v>
      </c>
      <c r="I151" s="5" t="s">
        <v>225</v>
      </c>
      <c r="J151" s="5" t="s">
        <v>107</v>
      </c>
      <c r="K151" s="5"/>
      <c r="L151" s="24"/>
      <c r="M151" s="24">
        <v>-599</v>
      </c>
      <c r="N151" s="17">
        <f t="shared" ref="N151:N154" si="7">N150+M151</f>
        <v>-2890.5399999999727</v>
      </c>
    </row>
    <row r="152" spans="1:14" x14ac:dyDescent="0.25">
      <c r="A152" s="12">
        <v>150</v>
      </c>
      <c r="B152" s="6" t="s">
        <v>99</v>
      </c>
      <c r="C152" s="7">
        <v>554439000016291</v>
      </c>
      <c r="D152" s="5">
        <v>4</v>
      </c>
      <c r="E152" s="5" t="s">
        <v>28</v>
      </c>
      <c r="F152" s="5">
        <v>2025</v>
      </c>
      <c r="G152" s="5" t="s">
        <v>11</v>
      </c>
      <c r="H152" s="48" t="s">
        <v>228</v>
      </c>
      <c r="I152" s="25" t="s">
        <v>227</v>
      </c>
      <c r="J152" s="5" t="s">
        <v>107</v>
      </c>
      <c r="K152" s="5"/>
      <c r="L152" s="24"/>
      <c r="M152" s="24">
        <v>-151</v>
      </c>
      <c r="N152" s="17">
        <f t="shared" si="7"/>
        <v>-3041.5399999999727</v>
      </c>
    </row>
    <row r="153" spans="1:14" x14ac:dyDescent="0.25">
      <c r="A153" s="12">
        <v>151</v>
      </c>
      <c r="B153" s="6" t="s">
        <v>99</v>
      </c>
      <c r="C153" s="7">
        <v>554439000016291</v>
      </c>
      <c r="D153" s="5">
        <v>4</v>
      </c>
      <c r="E153" s="5" t="s">
        <v>28</v>
      </c>
      <c r="F153" s="5">
        <v>2025</v>
      </c>
      <c r="G153" s="5" t="s">
        <v>11</v>
      </c>
      <c r="H153" s="5" t="s">
        <v>352</v>
      </c>
      <c r="I153" s="25" t="s">
        <v>218</v>
      </c>
      <c r="J153" s="5" t="s">
        <v>107</v>
      </c>
      <c r="K153" s="5"/>
      <c r="L153" s="24"/>
      <c r="M153" s="24">
        <v>-151.9</v>
      </c>
      <c r="N153" s="17">
        <f t="shared" si="7"/>
        <v>-3193.4399999999728</v>
      </c>
    </row>
    <row r="154" spans="1:14" x14ac:dyDescent="0.25">
      <c r="A154" s="12">
        <v>152</v>
      </c>
      <c r="B154" s="6" t="s">
        <v>98</v>
      </c>
      <c r="C154" s="7">
        <v>554439000016291</v>
      </c>
      <c r="D154" s="5">
        <v>4</v>
      </c>
      <c r="E154" s="5" t="s">
        <v>28</v>
      </c>
      <c r="F154" s="5">
        <v>2025</v>
      </c>
      <c r="G154" s="5" t="s">
        <v>11</v>
      </c>
      <c r="H154" s="5" t="s">
        <v>167</v>
      </c>
      <c r="I154" s="4" t="s">
        <v>261</v>
      </c>
      <c r="J154" s="5" t="s">
        <v>107</v>
      </c>
      <c r="K154" s="5"/>
      <c r="L154" s="9"/>
      <c r="M154" s="8">
        <v>-1168.28</v>
      </c>
      <c r="N154" s="17">
        <f t="shared" si="7"/>
        <v>-4361.719999999973</v>
      </c>
    </row>
    <row r="155" spans="1:14" x14ac:dyDescent="0.25">
      <c r="A155" s="12">
        <v>153</v>
      </c>
      <c r="B155" s="6" t="s">
        <v>71</v>
      </c>
      <c r="C155" s="7">
        <v>98</v>
      </c>
      <c r="D155" s="5">
        <v>4</v>
      </c>
      <c r="E155" s="5" t="s">
        <v>28</v>
      </c>
      <c r="F155" s="5">
        <v>2025</v>
      </c>
      <c r="G155" s="5" t="s">
        <v>17</v>
      </c>
      <c r="H155" s="5" t="s">
        <v>55</v>
      </c>
      <c r="I155" s="4" t="s">
        <v>117</v>
      </c>
      <c r="J155" s="5" t="s">
        <v>40</v>
      </c>
      <c r="K155" s="5"/>
      <c r="L155" s="11">
        <v>4500</v>
      </c>
      <c r="M155" s="6"/>
      <c r="N155" s="17">
        <f>N154+L155</f>
        <v>138.28000000002703</v>
      </c>
    </row>
    <row r="156" spans="1:14" x14ac:dyDescent="0.25">
      <c r="A156" s="12">
        <v>154</v>
      </c>
      <c r="B156" s="6" t="s">
        <v>72</v>
      </c>
      <c r="C156" s="7">
        <v>2700979055654</v>
      </c>
      <c r="D156" s="5">
        <v>4</v>
      </c>
      <c r="E156" s="5" t="s">
        <v>28</v>
      </c>
      <c r="F156" s="5">
        <v>2025</v>
      </c>
      <c r="G156" s="5" t="s">
        <v>17</v>
      </c>
      <c r="H156" s="5" t="s">
        <v>55</v>
      </c>
      <c r="I156" s="4" t="s">
        <v>117</v>
      </c>
      <c r="J156" s="5" t="s">
        <v>40</v>
      </c>
      <c r="K156" s="5"/>
      <c r="L156" s="10">
        <v>175.32</v>
      </c>
      <c r="M156" s="6"/>
      <c r="N156" s="17">
        <f t="shared" ref="N156:N157" si="8">N155+L156</f>
        <v>313.60000000002702</v>
      </c>
    </row>
    <row r="157" spans="1:14" x14ac:dyDescent="0.25">
      <c r="A157" s="12">
        <v>155</v>
      </c>
      <c r="B157" s="6" t="s">
        <v>231</v>
      </c>
      <c r="C157" s="7">
        <v>500020</v>
      </c>
      <c r="D157" s="5">
        <v>5</v>
      </c>
      <c r="E157" s="5" t="s">
        <v>28</v>
      </c>
      <c r="F157" s="5">
        <v>2025</v>
      </c>
      <c r="G157" s="5" t="s">
        <v>29</v>
      </c>
      <c r="H157" s="5" t="s">
        <v>55</v>
      </c>
      <c r="I157" s="4" t="s">
        <v>117</v>
      </c>
      <c r="J157" s="5" t="s">
        <v>40</v>
      </c>
      <c r="K157" s="5" t="s">
        <v>232</v>
      </c>
      <c r="L157" s="27">
        <v>600</v>
      </c>
      <c r="M157" s="6"/>
      <c r="N157" s="17">
        <f t="shared" si="8"/>
        <v>913.60000000002697</v>
      </c>
    </row>
    <row r="158" spans="1:14" x14ac:dyDescent="0.25">
      <c r="A158" s="12">
        <v>156</v>
      </c>
      <c r="B158" s="6" t="s">
        <v>82</v>
      </c>
      <c r="C158" s="7">
        <v>550094000070740</v>
      </c>
      <c r="D158" s="5">
        <v>5</v>
      </c>
      <c r="E158" s="5" t="s">
        <v>28</v>
      </c>
      <c r="F158" s="5">
        <v>2025</v>
      </c>
      <c r="G158" s="5" t="s">
        <v>11</v>
      </c>
      <c r="H158" s="5" t="s">
        <v>207</v>
      </c>
      <c r="I158" s="5" t="s">
        <v>353</v>
      </c>
      <c r="J158" s="5" t="s">
        <v>81</v>
      </c>
      <c r="K158" s="5"/>
      <c r="L158" s="6"/>
      <c r="M158" s="8">
        <v>-2520</v>
      </c>
      <c r="N158" s="17">
        <f>N157+M158</f>
        <v>-1606.399999999973</v>
      </c>
    </row>
    <row r="159" spans="1:14" x14ac:dyDescent="0.25">
      <c r="A159" s="12">
        <v>157</v>
      </c>
      <c r="B159" s="6" t="s">
        <v>82</v>
      </c>
      <c r="C159" s="7">
        <v>550765000015547</v>
      </c>
      <c r="D159" s="5">
        <v>5</v>
      </c>
      <c r="E159" s="5" t="s">
        <v>28</v>
      </c>
      <c r="F159" s="5">
        <v>2025</v>
      </c>
      <c r="G159" s="5" t="s">
        <v>11</v>
      </c>
      <c r="H159" s="5" t="s">
        <v>63</v>
      </c>
      <c r="I159" s="5" t="s">
        <v>86</v>
      </c>
      <c r="J159" s="5" t="s">
        <v>81</v>
      </c>
      <c r="K159" s="5"/>
      <c r="L159" s="6"/>
      <c r="M159" s="8">
        <v>-2520</v>
      </c>
      <c r="N159" s="17">
        <f t="shared" ref="N159:N167" si="9">N158+M159</f>
        <v>-4126.3999999999733</v>
      </c>
    </row>
    <row r="160" spans="1:14" x14ac:dyDescent="0.25">
      <c r="A160" s="12">
        <v>158</v>
      </c>
      <c r="B160" s="6" t="s">
        <v>82</v>
      </c>
      <c r="C160" s="7">
        <v>553613000106388</v>
      </c>
      <c r="D160" s="5">
        <v>5</v>
      </c>
      <c r="E160" s="5" t="s">
        <v>28</v>
      </c>
      <c r="F160" s="5">
        <v>2025</v>
      </c>
      <c r="G160" s="5" t="s">
        <v>11</v>
      </c>
      <c r="H160" s="5" t="s">
        <v>65</v>
      </c>
      <c r="I160" s="5" t="s">
        <v>94</v>
      </c>
      <c r="J160" s="5" t="s">
        <v>81</v>
      </c>
      <c r="K160" s="5"/>
      <c r="L160" s="6"/>
      <c r="M160" s="8">
        <v>-2520</v>
      </c>
      <c r="N160" s="17">
        <f t="shared" si="9"/>
        <v>-6646.3999999999733</v>
      </c>
    </row>
    <row r="161" spans="1:14" x14ac:dyDescent="0.25">
      <c r="A161" s="12">
        <v>159</v>
      </c>
      <c r="B161" s="6" t="s">
        <v>82</v>
      </c>
      <c r="C161" s="7">
        <v>553613000106388</v>
      </c>
      <c r="D161" s="5">
        <v>5</v>
      </c>
      <c r="E161" s="5" t="s">
        <v>28</v>
      </c>
      <c r="F161" s="5">
        <v>2025</v>
      </c>
      <c r="G161" s="5" t="s">
        <v>11</v>
      </c>
      <c r="H161" s="5" t="s">
        <v>65</v>
      </c>
      <c r="I161" s="5" t="s">
        <v>94</v>
      </c>
      <c r="J161" s="5" t="s">
        <v>81</v>
      </c>
      <c r="K161" s="5"/>
      <c r="L161" s="6"/>
      <c r="M161" s="8">
        <v>-1663.21</v>
      </c>
      <c r="N161" s="17">
        <f t="shared" si="9"/>
        <v>-8309.6099999999733</v>
      </c>
    </row>
    <row r="162" spans="1:14" x14ac:dyDescent="0.25">
      <c r="A162" s="12">
        <v>160</v>
      </c>
      <c r="B162" s="6" t="s">
        <v>82</v>
      </c>
      <c r="C162" s="7">
        <v>553653000015845</v>
      </c>
      <c r="D162" s="5">
        <v>5</v>
      </c>
      <c r="E162" s="5" t="s">
        <v>28</v>
      </c>
      <c r="F162" s="5">
        <v>2025</v>
      </c>
      <c r="G162" s="5" t="s">
        <v>11</v>
      </c>
      <c r="H162" s="5" t="s">
        <v>96</v>
      </c>
      <c r="I162" s="5" t="s">
        <v>91</v>
      </c>
      <c r="J162" s="5" t="s">
        <v>81</v>
      </c>
      <c r="K162" s="5"/>
      <c r="L162" s="6"/>
      <c r="M162" s="8">
        <v>-2520</v>
      </c>
      <c r="N162" s="17">
        <f t="shared" si="9"/>
        <v>-10829.609999999973</v>
      </c>
    </row>
    <row r="163" spans="1:14" x14ac:dyDescent="0.25">
      <c r="A163" s="12">
        <v>161</v>
      </c>
      <c r="B163" s="6" t="s">
        <v>82</v>
      </c>
      <c r="C163" s="7">
        <v>553653000019244</v>
      </c>
      <c r="D163" s="5">
        <v>5</v>
      </c>
      <c r="E163" s="5" t="s">
        <v>28</v>
      </c>
      <c r="F163" s="5">
        <v>2025</v>
      </c>
      <c r="G163" s="5" t="s">
        <v>11</v>
      </c>
      <c r="H163" s="5" t="s">
        <v>123</v>
      </c>
      <c r="I163" s="5" t="s">
        <v>350</v>
      </c>
      <c r="J163" s="5" t="s">
        <v>81</v>
      </c>
      <c r="K163" s="5"/>
      <c r="L163" s="6"/>
      <c r="M163" s="8">
        <v>-2520</v>
      </c>
      <c r="N163" s="17">
        <f t="shared" si="9"/>
        <v>-13349.609999999973</v>
      </c>
    </row>
    <row r="164" spans="1:14" x14ac:dyDescent="0.25">
      <c r="A164" s="12">
        <v>162</v>
      </c>
      <c r="B164" s="6" t="s">
        <v>82</v>
      </c>
      <c r="C164" s="7">
        <v>554439000006509</v>
      </c>
      <c r="D164" s="5">
        <v>5</v>
      </c>
      <c r="E164" s="5" t="s">
        <v>28</v>
      </c>
      <c r="F164" s="5">
        <v>2025</v>
      </c>
      <c r="G164" s="5" t="s">
        <v>11</v>
      </c>
      <c r="H164" s="5" t="s">
        <v>66</v>
      </c>
      <c r="I164" s="5" t="s">
        <v>90</v>
      </c>
      <c r="J164" s="5" t="s">
        <v>81</v>
      </c>
      <c r="K164" s="5"/>
      <c r="L164" s="6"/>
      <c r="M164" s="8">
        <v>-2520</v>
      </c>
      <c r="N164" s="17">
        <f t="shared" si="9"/>
        <v>-15869.609999999973</v>
      </c>
    </row>
    <row r="165" spans="1:14" x14ac:dyDescent="0.25">
      <c r="A165" s="12">
        <v>163</v>
      </c>
      <c r="B165" s="6" t="s">
        <v>233</v>
      </c>
      <c r="C165" s="7">
        <v>80501</v>
      </c>
      <c r="D165" s="5">
        <v>5</v>
      </c>
      <c r="E165" s="5" t="s">
        <v>28</v>
      </c>
      <c r="F165" s="5">
        <v>2025</v>
      </c>
      <c r="G165" s="5" t="s">
        <v>13</v>
      </c>
      <c r="H165" s="5" t="s">
        <v>149</v>
      </c>
      <c r="I165" s="5" t="s">
        <v>230</v>
      </c>
      <c r="J165" s="5" t="s">
        <v>333</v>
      </c>
      <c r="K165" s="5" t="s">
        <v>174</v>
      </c>
      <c r="L165" s="6"/>
      <c r="M165" s="24">
        <v>-600</v>
      </c>
      <c r="N165" s="17">
        <f t="shared" si="9"/>
        <v>-16469.609999999971</v>
      </c>
    </row>
    <row r="166" spans="1:14" x14ac:dyDescent="0.25">
      <c r="A166" s="12">
        <v>164</v>
      </c>
      <c r="B166" s="6" t="s">
        <v>82</v>
      </c>
      <c r="C166" s="7">
        <v>80502</v>
      </c>
      <c r="D166" s="5">
        <v>5</v>
      </c>
      <c r="E166" s="5" t="s">
        <v>28</v>
      </c>
      <c r="F166" s="5">
        <v>2025</v>
      </c>
      <c r="G166" s="5" t="s">
        <v>13</v>
      </c>
      <c r="H166" s="5" t="s">
        <v>129</v>
      </c>
      <c r="I166" s="5" t="s">
        <v>320</v>
      </c>
      <c r="J166" s="5" t="s">
        <v>81</v>
      </c>
      <c r="K166" s="5"/>
      <c r="L166" s="6"/>
      <c r="M166" s="8">
        <v>-2520</v>
      </c>
      <c r="N166" s="17">
        <f t="shared" si="9"/>
        <v>-18989.609999999971</v>
      </c>
    </row>
    <row r="167" spans="1:14" x14ac:dyDescent="0.25">
      <c r="A167" s="12">
        <v>165</v>
      </c>
      <c r="B167" s="6" t="s">
        <v>49</v>
      </c>
      <c r="C167" s="7">
        <v>812170700075956</v>
      </c>
      <c r="D167" s="5">
        <v>5</v>
      </c>
      <c r="E167" s="5" t="s">
        <v>28</v>
      </c>
      <c r="F167" s="5">
        <v>2025</v>
      </c>
      <c r="G167" s="5" t="s">
        <v>15</v>
      </c>
      <c r="H167" s="5" t="s">
        <v>52</v>
      </c>
      <c r="I167" s="5" t="s">
        <v>138</v>
      </c>
      <c r="J167" s="5" t="s">
        <v>39</v>
      </c>
      <c r="K167" s="5"/>
      <c r="L167" s="6"/>
      <c r="M167" s="24">
        <v>-17.7</v>
      </c>
      <c r="N167" s="17">
        <f t="shared" si="9"/>
        <v>-19007.309999999972</v>
      </c>
    </row>
    <row r="168" spans="1:14" x14ac:dyDescent="0.25">
      <c r="A168" s="12">
        <v>166</v>
      </c>
      <c r="B168" s="6" t="s">
        <v>71</v>
      </c>
      <c r="C168" s="7">
        <v>98</v>
      </c>
      <c r="D168" s="5">
        <v>5</v>
      </c>
      <c r="E168" s="5" t="s">
        <v>28</v>
      </c>
      <c r="F168" s="5">
        <v>2025</v>
      </c>
      <c r="G168" s="5" t="s">
        <v>17</v>
      </c>
      <c r="H168" s="5" t="s">
        <v>55</v>
      </c>
      <c r="I168" s="4" t="s">
        <v>117</v>
      </c>
      <c r="J168" s="5" t="s">
        <v>40</v>
      </c>
      <c r="K168" s="5"/>
      <c r="L168" s="11">
        <v>19500</v>
      </c>
      <c r="M168" s="6"/>
      <c r="N168" s="17">
        <f>N167+L168</f>
        <v>492.69000000002779</v>
      </c>
    </row>
    <row r="169" spans="1:14" x14ac:dyDescent="0.25">
      <c r="A169" s="12">
        <v>167</v>
      </c>
      <c r="B169" s="6" t="s">
        <v>72</v>
      </c>
      <c r="C169" s="7">
        <v>2700979055654</v>
      </c>
      <c r="D169" s="5">
        <v>5</v>
      </c>
      <c r="E169" s="5" t="s">
        <v>28</v>
      </c>
      <c r="F169" s="5">
        <v>2025</v>
      </c>
      <c r="G169" s="5" t="s">
        <v>17</v>
      </c>
      <c r="H169" s="5" t="s">
        <v>55</v>
      </c>
      <c r="I169" s="4" t="s">
        <v>117</v>
      </c>
      <c r="J169" s="5" t="s">
        <v>40</v>
      </c>
      <c r="K169" s="5"/>
      <c r="L169" s="27">
        <v>768.3</v>
      </c>
      <c r="M169" s="6"/>
      <c r="N169" s="17">
        <f>N168+L169</f>
        <v>1260.9900000000277</v>
      </c>
    </row>
    <row r="170" spans="1:14" x14ac:dyDescent="0.25">
      <c r="A170" s="12">
        <v>168</v>
      </c>
      <c r="B170" s="6" t="s">
        <v>82</v>
      </c>
      <c r="C170" s="7">
        <v>554732000131396</v>
      </c>
      <c r="D170" s="5">
        <v>6</v>
      </c>
      <c r="E170" s="5" t="s">
        <v>28</v>
      </c>
      <c r="F170" s="5">
        <v>2025</v>
      </c>
      <c r="G170" s="5" t="s">
        <v>11</v>
      </c>
      <c r="H170" s="5" t="s">
        <v>61</v>
      </c>
      <c r="I170" s="5" t="s">
        <v>78</v>
      </c>
      <c r="J170" s="5" t="s">
        <v>81</v>
      </c>
      <c r="K170" s="5"/>
      <c r="L170" s="6"/>
      <c r="M170" s="8">
        <v>-1900.22</v>
      </c>
      <c r="N170" s="17">
        <f>N169+M170</f>
        <v>-639.22999999997228</v>
      </c>
    </row>
    <row r="171" spans="1:14" x14ac:dyDescent="0.25">
      <c r="A171" s="12">
        <v>169</v>
      </c>
      <c r="B171" s="6" t="s">
        <v>71</v>
      </c>
      <c r="C171" s="7">
        <v>98</v>
      </c>
      <c r="D171" s="5">
        <v>6</v>
      </c>
      <c r="E171" s="5" t="s">
        <v>28</v>
      </c>
      <c r="F171" s="5">
        <v>2025</v>
      </c>
      <c r="G171" s="5" t="s">
        <v>17</v>
      </c>
      <c r="H171" s="5" t="s">
        <v>55</v>
      </c>
      <c r="I171" s="4" t="s">
        <v>117</v>
      </c>
      <c r="J171" s="5" t="s">
        <v>40</v>
      </c>
      <c r="K171" s="5"/>
      <c r="L171" s="11">
        <v>1000</v>
      </c>
      <c r="M171" s="6"/>
      <c r="N171" s="17">
        <f>N170+L171</f>
        <v>360.77000000002772</v>
      </c>
    </row>
    <row r="172" spans="1:14" x14ac:dyDescent="0.25">
      <c r="A172" s="12">
        <v>170</v>
      </c>
      <c r="B172" s="6" t="s">
        <v>72</v>
      </c>
      <c r="C172" s="7">
        <v>2700979055654</v>
      </c>
      <c r="D172" s="5">
        <v>6</v>
      </c>
      <c r="E172" s="5" t="s">
        <v>28</v>
      </c>
      <c r="F172" s="5">
        <v>2025</v>
      </c>
      <c r="G172" s="5" t="s">
        <v>17</v>
      </c>
      <c r="H172" s="5" t="s">
        <v>55</v>
      </c>
      <c r="I172" s="4" t="s">
        <v>117</v>
      </c>
      <c r="J172" s="5" t="s">
        <v>40</v>
      </c>
      <c r="K172" s="5"/>
      <c r="L172" s="10">
        <v>39.82</v>
      </c>
      <c r="M172" s="6"/>
      <c r="N172" s="17">
        <f>N171+L172</f>
        <v>400.59000000002771</v>
      </c>
    </row>
    <row r="173" spans="1:14" x14ac:dyDescent="0.25">
      <c r="A173" s="12">
        <v>171</v>
      </c>
      <c r="B173" s="6" t="s">
        <v>177</v>
      </c>
      <c r="C173" s="7">
        <v>553473000017377</v>
      </c>
      <c r="D173" s="5">
        <v>7</v>
      </c>
      <c r="E173" s="5" t="s">
        <v>28</v>
      </c>
      <c r="F173" s="5">
        <v>2025</v>
      </c>
      <c r="G173" s="5" t="s">
        <v>11</v>
      </c>
      <c r="H173" s="5" t="s">
        <v>178</v>
      </c>
      <c r="I173" s="5" t="s">
        <v>326</v>
      </c>
      <c r="J173" s="5" t="s">
        <v>176</v>
      </c>
      <c r="K173" s="5"/>
      <c r="L173" s="6"/>
      <c r="M173" s="8">
        <v>-5194.53</v>
      </c>
      <c r="N173" s="17">
        <f>N172+M173</f>
        <v>-4793.9399999999723</v>
      </c>
    </row>
    <row r="174" spans="1:14" x14ac:dyDescent="0.25">
      <c r="A174" s="12">
        <v>172</v>
      </c>
      <c r="B174" s="6" t="s">
        <v>177</v>
      </c>
      <c r="C174" s="7">
        <v>554732000131396</v>
      </c>
      <c r="D174" s="5">
        <v>7</v>
      </c>
      <c r="E174" s="5" t="s">
        <v>28</v>
      </c>
      <c r="F174" s="5">
        <v>2025</v>
      </c>
      <c r="G174" s="5" t="s">
        <v>11</v>
      </c>
      <c r="H174" s="5" t="s">
        <v>61</v>
      </c>
      <c r="I174" s="5" t="s">
        <v>78</v>
      </c>
      <c r="J174" s="5" t="s">
        <v>176</v>
      </c>
      <c r="K174" s="5"/>
      <c r="L174" s="6"/>
      <c r="M174" s="8">
        <v>-4860</v>
      </c>
      <c r="N174" s="17">
        <f t="shared" ref="N174:N175" si="10">N173+M174</f>
        <v>-9653.9399999999732</v>
      </c>
    </row>
    <row r="175" spans="1:14" x14ac:dyDescent="0.25">
      <c r="A175" s="12">
        <v>173</v>
      </c>
      <c r="B175" s="6" t="s">
        <v>538</v>
      </c>
      <c r="C175" s="7">
        <v>80701</v>
      </c>
      <c r="D175" s="5">
        <v>7</v>
      </c>
      <c r="E175" s="5" t="s">
        <v>28</v>
      </c>
      <c r="F175" s="5">
        <v>2025</v>
      </c>
      <c r="G175" s="5" t="s">
        <v>109</v>
      </c>
      <c r="H175" s="5" t="s">
        <v>21</v>
      </c>
      <c r="I175" s="25" t="s">
        <v>291</v>
      </c>
      <c r="J175" s="5" t="s">
        <v>131</v>
      </c>
      <c r="K175" s="5" t="s">
        <v>296</v>
      </c>
      <c r="L175" s="6"/>
      <c r="M175" s="8">
        <v>-3825</v>
      </c>
      <c r="N175" s="17">
        <f t="shared" si="10"/>
        <v>-13478.939999999973</v>
      </c>
    </row>
    <row r="176" spans="1:14" x14ac:dyDescent="0.25">
      <c r="A176" s="12">
        <v>174</v>
      </c>
      <c r="B176" s="6" t="s">
        <v>71</v>
      </c>
      <c r="C176" s="7">
        <v>98</v>
      </c>
      <c r="D176" s="5">
        <v>7</v>
      </c>
      <c r="E176" s="5" t="s">
        <v>28</v>
      </c>
      <c r="F176" s="5">
        <v>2025</v>
      </c>
      <c r="G176" s="5" t="s">
        <v>17</v>
      </c>
      <c r="H176" s="5" t="s">
        <v>55</v>
      </c>
      <c r="I176" s="4" t="s">
        <v>117</v>
      </c>
      <c r="J176" s="5" t="s">
        <v>40</v>
      </c>
      <c r="K176" s="5"/>
      <c r="L176" s="11">
        <v>13500</v>
      </c>
      <c r="M176" s="6"/>
      <c r="N176" s="17">
        <f>N175+L176</f>
        <v>21.060000000026776</v>
      </c>
    </row>
    <row r="177" spans="1:14" x14ac:dyDescent="0.25">
      <c r="A177" s="12">
        <v>175</v>
      </c>
      <c r="B177" s="6" t="s">
        <v>72</v>
      </c>
      <c r="C177" s="7">
        <v>2700979055654</v>
      </c>
      <c r="D177" s="5">
        <v>7</v>
      </c>
      <c r="E177" s="5" t="s">
        <v>28</v>
      </c>
      <c r="F177" s="5">
        <v>2025</v>
      </c>
      <c r="G177" s="5" t="s">
        <v>17</v>
      </c>
      <c r="H177" s="5" t="s">
        <v>55</v>
      </c>
      <c r="I177" s="4" t="s">
        <v>117</v>
      </c>
      <c r="J177" s="5" t="s">
        <v>40</v>
      </c>
      <c r="K177" s="5"/>
      <c r="L177" s="10">
        <v>543.24</v>
      </c>
      <c r="M177" s="6"/>
      <c r="N177" s="17">
        <f>N176+L177</f>
        <v>564.30000000002678</v>
      </c>
    </row>
    <row r="178" spans="1:14" x14ac:dyDescent="0.25">
      <c r="A178" s="12">
        <v>176</v>
      </c>
      <c r="B178" s="6" t="s">
        <v>41</v>
      </c>
      <c r="C178" s="7">
        <v>554439000039504</v>
      </c>
      <c r="D178" s="5">
        <v>11</v>
      </c>
      <c r="E178" s="5" t="s">
        <v>28</v>
      </c>
      <c r="F178" s="5">
        <v>2025</v>
      </c>
      <c r="G178" s="5" t="s">
        <v>11</v>
      </c>
      <c r="H178" s="5" t="s">
        <v>139</v>
      </c>
      <c r="I178" s="4" t="s">
        <v>117</v>
      </c>
      <c r="J178" s="5" t="s">
        <v>40</v>
      </c>
      <c r="K178" s="5"/>
      <c r="L178" s="6"/>
      <c r="M178" s="8">
        <v>-24925</v>
      </c>
      <c r="N178" s="17">
        <f>N177+M178</f>
        <v>-24360.699999999972</v>
      </c>
    </row>
    <row r="179" spans="1:14" x14ac:dyDescent="0.25">
      <c r="A179" s="12">
        <v>177</v>
      </c>
      <c r="B179" s="6" t="s">
        <v>71</v>
      </c>
      <c r="C179" s="7">
        <v>98</v>
      </c>
      <c r="D179" s="5">
        <v>11</v>
      </c>
      <c r="E179" s="5" t="s">
        <v>28</v>
      </c>
      <c r="F179" s="5">
        <v>2025</v>
      </c>
      <c r="G179" s="5" t="s">
        <v>17</v>
      </c>
      <c r="H179" s="5" t="s">
        <v>55</v>
      </c>
      <c r="I179" s="4" t="s">
        <v>117</v>
      </c>
      <c r="J179" s="5" t="s">
        <v>40</v>
      </c>
      <c r="K179" s="5"/>
      <c r="L179" s="11">
        <v>24500</v>
      </c>
      <c r="M179" s="6"/>
      <c r="N179" s="17">
        <f>N178+L179</f>
        <v>139.30000000002838</v>
      </c>
    </row>
    <row r="180" spans="1:14" x14ac:dyDescent="0.25">
      <c r="A180" s="12">
        <v>178</v>
      </c>
      <c r="B180" s="6" t="s">
        <v>72</v>
      </c>
      <c r="C180" s="7">
        <v>2700979055654</v>
      </c>
      <c r="D180" s="5">
        <v>11</v>
      </c>
      <c r="E180" s="5" t="s">
        <v>28</v>
      </c>
      <c r="F180" s="5">
        <v>2025</v>
      </c>
      <c r="G180" s="5" t="s">
        <v>17</v>
      </c>
      <c r="H180" s="5" t="s">
        <v>55</v>
      </c>
      <c r="I180" s="4" t="s">
        <v>117</v>
      </c>
      <c r="J180" s="5" t="s">
        <v>40</v>
      </c>
      <c r="K180" s="5"/>
      <c r="L180" s="11">
        <v>1006.95</v>
      </c>
      <c r="M180" s="6"/>
      <c r="N180" s="17">
        <f>N179+L180</f>
        <v>1146.2500000000284</v>
      </c>
    </row>
    <row r="181" spans="1:14" x14ac:dyDescent="0.25">
      <c r="A181" s="12">
        <v>179</v>
      </c>
      <c r="B181" s="6" t="s">
        <v>201</v>
      </c>
      <c r="C181" s="7">
        <v>554439000039504</v>
      </c>
      <c r="D181" s="5">
        <v>14</v>
      </c>
      <c r="E181" s="5" t="s">
        <v>28</v>
      </c>
      <c r="F181" s="5">
        <v>2025</v>
      </c>
      <c r="G181" s="5" t="s">
        <v>114</v>
      </c>
      <c r="H181" s="5" t="s">
        <v>113</v>
      </c>
      <c r="I181" s="25" t="s">
        <v>304</v>
      </c>
      <c r="J181" s="5" t="s">
        <v>131</v>
      </c>
      <c r="K181" s="5" t="s">
        <v>296</v>
      </c>
      <c r="L181" s="6"/>
      <c r="M181" s="8">
        <v>-5949.61</v>
      </c>
      <c r="N181" s="17">
        <f>N180+M181</f>
        <v>-4803.3599999999715</v>
      </c>
    </row>
    <row r="182" spans="1:14" x14ac:dyDescent="0.25">
      <c r="A182" s="12">
        <v>180</v>
      </c>
      <c r="B182" s="6" t="s">
        <v>202</v>
      </c>
      <c r="C182" s="7">
        <v>554439000039504</v>
      </c>
      <c r="D182" s="5">
        <v>14</v>
      </c>
      <c r="E182" s="5" t="s">
        <v>28</v>
      </c>
      <c r="F182" s="5">
        <v>2025</v>
      </c>
      <c r="G182" s="5" t="s">
        <v>114</v>
      </c>
      <c r="H182" s="5" t="s">
        <v>113</v>
      </c>
      <c r="I182" s="25" t="s">
        <v>304</v>
      </c>
      <c r="J182" s="5" t="s">
        <v>131</v>
      </c>
      <c r="K182" s="5" t="s">
        <v>296</v>
      </c>
      <c r="L182" s="6"/>
      <c r="M182" s="8">
        <v>-15300</v>
      </c>
      <c r="N182" s="17">
        <f t="shared" ref="N182:N183" si="11">N181+M182</f>
        <v>-20103.359999999971</v>
      </c>
    </row>
    <row r="183" spans="1:14" x14ac:dyDescent="0.25">
      <c r="A183" s="12">
        <v>181</v>
      </c>
      <c r="B183" s="6" t="s">
        <v>203</v>
      </c>
      <c r="C183" s="7">
        <v>554439000039504</v>
      </c>
      <c r="D183" s="5">
        <v>14</v>
      </c>
      <c r="E183" s="5" t="s">
        <v>28</v>
      </c>
      <c r="F183" s="5">
        <v>2025</v>
      </c>
      <c r="G183" s="5" t="s">
        <v>114</v>
      </c>
      <c r="H183" s="5" t="s">
        <v>113</v>
      </c>
      <c r="I183" s="25" t="s">
        <v>304</v>
      </c>
      <c r="J183" s="5" t="s">
        <v>131</v>
      </c>
      <c r="K183" s="5" t="s">
        <v>296</v>
      </c>
      <c r="L183" s="6"/>
      <c r="M183" s="8">
        <v>-7597.12</v>
      </c>
      <c r="N183" s="17">
        <f t="shared" si="11"/>
        <v>-27700.47999999997</v>
      </c>
    </row>
    <row r="184" spans="1:14" x14ac:dyDescent="0.25">
      <c r="A184" s="12">
        <v>182</v>
      </c>
      <c r="B184" s="6" t="s">
        <v>71</v>
      </c>
      <c r="C184" s="7">
        <v>98</v>
      </c>
      <c r="D184" s="5">
        <v>14</v>
      </c>
      <c r="E184" s="5" t="s">
        <v>28</v>
      </c>
      <c r="F184" s="5">
        <v>2025</v>
      </c>
      <c r="G184" s="5" t="s">
        <v>17</v>
      </c>
      <c r="H184" s="5" t="s">
        <v>55</v>
      </c>
      <c r="I184" s="4" t="s">
        <v>117</v>
      </c>
      <c r="J184" s="5" t="s">
        <v>40</v>
      </c>
      <c r="K184" s="5"/>
      <c r="L184" s="11">
        <v>28000</v>
      </c>
      <c r="M184" s="6"/>
      <c r="N184" s="17">
        <f>N183+L184</f>
        <v>299.52000000002954</v>
      </c>
    </row>
    <row r="185" spans="1:14" x14ac:dyDescent="0.25">
      <c r="A185" s="12">
        <v>183</v>
      </c>
      <c r="B185" s="6" t="s">
        <v>72</v>
      </c>
      <c r="C185" s="7">
        <v>2700979055654</v>
      </c>
      <c r="D185" s="5">
        <v>14</v>
      </c>
      <c r="E185" s="5" t="s">
        <v>28</v>
      </c>
      <c r="F185" s="5">
        <v>2025</v>
      </c>
      <c r="G185" s="5" t="s">
        <v>17</v>
      </c>
      <c r="H185" s="5" t="s">
        <v>55</v>
      </c>
      <c r="I185" s="4" t="s">
        <v>117</v>
      </c>
      <c r="J185" s="5" t="s">
        <v>40</v>
      </c>
      <c r="K185" s="5"/>
      <c r="L185" s="11">
        <v>1186.6400000000001</v>
      </c>
      <c r="M185" s="6"/>
      <c r="N185" s="17">
        <f>N184+L185</f>
        <v>1486.1600000000296</v>
      </c>
    </row>
    <row r="186" spans="1:14" x14ac:dyDescent="0.25">
      <c r="A186" s="12">
        <v>184</v>
      </c>
      <c r="B186" s="6" t="s">
        <v>179</v>
      </c>
      <c r="C186" s="7">
        <v>82501</v>
      </c>
      <c r="D186" s="5">
        <v>25</v>
      </c>
      <c r="E186" s="5" t="s">
        <v>28</v>
      </c>
      <c r="F186" s="5">
        <v>2025</v>
      </c>
      <c r="G186" s="5" t="s">
        <v>26</v>
      </c>
      <c r="H186" s="5" t="s">
        <v>30</v>
      </c>
      <c r="I186" s="12" t="s">
        <v>311</v>
      </c>
      <c r="J186" s="5" t="s">
        <v>107</v>
      </c>
      <c r="K186" s="5"/>
      <c r="L186" s="6"/>
      <c r="M186" s="8">
        <v>-3185.89</v>
      </c>
      <c r="N186" s="17">
        <f>N185+M186</f>
        <v>-1699.7299999999702</v>
      </c>
    </row>
    <row r="187" spans="1:14" x14ac:dyDescent="0.25">
      <c r="A187" s="12">
        <v>185</v>
      </c>
      <c r="B187" s="6" t="s">
        <v>71</v>
      </c>
      <c r="C187" s="7">
        <v>98</v>
      </c>
      <c r="D187" s="5">
        <v>25</v>
      </c>
      <c r="E187" s="5" t="s">
        <v>28</v>
      </c>
      <c r="F187" s="5">
        <v>2025</v>
      </c>
      <c r="G187" s="5" t="s">
        <v>17</v>
      </c>
      <c r="H187" s="5" t="s">
        <v>55</v>
      </c>
      <c r="I187" s="4" t="s">
        <v>117</v>
      </c>
      <c r="J187" s="5" t="s">
        <v>40</v>
      </c>
      <c r="K187" s="5"/>
      <c r="L187" s="11">
        <v>2000</v>
      </c>
      <c r="M187" s="6"/>
      <c r="N187" s="17">
        <f>N186+L187</f>
        <v>300.27000000002977</v>
      </c>
    </row>
    <row r="188" spans="1:14" x14ac:dyDescent="0.25">
      <c r="A188" s="12">
        <v>186</v>
      </c>
      <c r="B188" s="6" t="s">
        <v>72</v>
      </c>
      <c r="C188" s="7">
        <v>2700979055654</v>
      </c>
      <c r="D188" s="5">
        <v>25</v>
      </c>
      <c r="E188" s="5" t="s">
        <v>28</v>
      </c>
      <c r="F188" s="5">
        <v>2025</v>
      </c>
      <c r="G188" s="5" t="s">
        <v>17</v>
      </c>
      <c r="H188" s="5" t="s">
        <v>55</v>
      </c>
      <c r="I188" s="4" t="s">
        <v>117</v>
      </c>
      <c r="J188" s="5" t="s">
        <v>40</v>
      </c>
      <c r="K188" s="5"/>
      <c r="L188" s="27">
        <v>90.8</v>
      </c>
      <c r="M188" s="6"/>
      <c r="N188" s="53">
        <f>N187+L188</f>
        <v>391.07000000002978</v>
      </c>
    </row>
    <row r="189" spans="1:14" x14ac:dyDescent="0.25">
      <c r="A189" s="12">
        <v>187</v>
      </c>
      <c r="B189" s="6" t="s">
        <v>175</v>
      </c>
      <c r="C189" s="7">
        <v>90501</v>
      </c>
      <c r="D189" s="5">
        <v>5</v>
      </c>
      <c r="E189" s="5" t="s">
        <v>31</v>
      </c>
      <c r="F189" s="5">
        <v>2025</v>
      </c>
      <c r="G189" s="5" t="s">
        <v>23</v>
      </c>
      <c r="H189" s="5" t="s">
        <v>147</v>
      </c>
      <c r="I189" s="5" t="s">
        <v>234</v>
      </c>
      <c r="J189" s="5" t="s">
        <v>172</v>
      </c>
      <c r="K189" s="5" t="s">
        <v>180</v>
      </c>
      <c r="L189" s="6"/>
      <c r="M189" s="24">
        <v>-178</v>
      </c>
      <c r="N189" s="17">
        <f>N188+M189+L189</f>
        <v>213.07000000002978</v>
      </c>
    </row>
    <row r="190" spans="1:14" x14ac:dyDescent="0.25">
      <c r="A190" s="12">
        <v>188</v>
      </c>
      <c r="B190" s="6" t="s">
        <v>538</v>
      </c>
      <c r="C190" s="7">
        <v>90901</v>
      </c>
      <c r="D190" s="5">
        <v>9</v>
      </c>
      <c r="E190" s="5" t="s">
        <v>31</v>
      </c>
      <c r="F190" s="5">
        <v>2025</v>
      </c>
      <c r="G190" s="5" t="s">
        <v>109</v>
      </c>
      <c r="H190" s="5" t="s">
        <v>21</v>
      </c>
      <c r="I190" s="25" t="s">
        <v>291</v>
      </c>
      <c r="J190" s="5" t="s">
        <v>131</v>
      </c>
      <c r="K190" s="5" t="s">
        <v>297</v>
      </c>
      <c r="L190" s="6"/>
      <c r="M190" s="8">
        <v>-3227.03</v>
      </c>
      <c r="N190" s="17">
        <f t="shared" ref="N190:N253" si="12">N189+M190+L190</f>
        <v>-3013.9599999999705</v>
      </c>
    </row>
    <row r="191" spans="1:14" x14ac:dyDescent="0.25">
      <c r="A191" s="12">
        <v>189</v>
      </c>
      <c r="B191" s="6" t="s">
        <v>71</v>
      </c>
      <c r="C191" s="7">
        <v>98</v>
      </c>
      <c r="D191" s="5">
        <v>9</v>
      </c>
      <c r="E191" s="5" t="s">
        <v>31</v>
      </c>
      <c r="F191" s="5">
        <v>2025</v>
      </c>
      <c r="G191" s="5" t="s">
        <v>17</v>
      </c>
      <c r="H191" s="5" t="s">
        <v>55</v>
      </c>
      <c r="I191" s="4" t="s">
        <v>117</v>
      </c>
      <c r="J191" s="5" t="s">
        <v>40</v>
      </c>
      <c r="K191" s="5"/>
      <c r="L191" s="11">
        <v>3500</v>
      </c>
      <c r="M191" s="6"/>
      <c r="N191" s="17">
        <f t="shared" si="12"/>
        <v>486.04000000002952</v>
      </c>
    </row>
    <row r="192" spans="1:14" x14ac:dyDescent="0.25">
      <c r="A192" s="12">
        <v>190</v>
      </c>
      <c r="B192" s="6" t="s">
        <v>72</v>
      </c>
      <c r="C192" s="7">
        <v>2700979055654</v>
      </c>
      <c r="D192" s="5">
        <v>9</v>
      </c>
      <c r="E192" s="5" t="s">
        <v>31</v>
      </c>
      <c r="F192" s="5">
        <v>2025</v>
      </c>
      <c r="G192" s="5" t="s">
        <v>17</v>
      </c>
      <c r="H192" s="5" t="s">
        <v>55</v>
      </c>
      <c r="I192" s="4" t="s">
        <v>117</v>
      </c>
      <c r="J192" s="5" t="s">
        <v>40</v>
      </c>
      <c r="K192" s="5"/>
      <c r="L192" s="10">
        <v>175.42</v>
      </c>
      <c r="M192" s="6"/>
      <c r="N192" s="17">
        <f t="shared" si="12"/>
        <v>661.46000000002948</v>
      </c>
    </row>
    <row r="193" spans="1:14" x14ac:dyDescent="0.25">
      <c r="A193" s="12">
        <v>191</v>
      </c>
      <c r="B193" s="6" t="s">
        <v>535</v>
      </c>
      <c r="C193" s="7">
        <v>91001</v>
      </c>
      <c r="D193" s="5">
        <v>10</v>
      </c>
      <c r="E193" s="5" t="s">
        <v>31</v>
      </c>
      <c r="F193" s="5">
        <v>2025</v>
      </c>
      <c r="G193" s="5" t="s">
        <v>23</v>
      </c>
      <c r="H193" s="5" t="s">
        <v>148</v>
      </c>
      <c r="I193" s="5" t="s">
        <v>235</v>
      </c>
      <c r="J193" s="5" t="s">
        <v>107</v>
      </c>
      <c r="K193" s="5" t="s">
        <v>236</v>
      </c>
      <c r="L193" s="6"/>
      <c r="M193" s="8">
        <v>-5332.63</v>
      </c>
      <c r="N193" s="17">
        <f t="shared" si="12"/>
        <v>-4671.169999999971</v>
      </c>
    </row>
    <row r="194" spans="1:14" x14ac:dyDescent="0.25">
      <c r="A194" s="12">
        <v>192</v>
      </c>
      <c r="B194" s="6" t="s">
        <v>175</v>
      </c>
      <c r="C194" s="7">
        <v>91002</v>
      </c>
      <c r="D194" s="5">
        <v>10</v>
      </c>
      <c r="E194" s="5" t="s">
        <v>31</v>
      </c>
      <c r="F194" s="5">
        <v>2025</v>
      </c>
      <c r="G194" s="5" t="s">
        <v>23</v>
      </c>
      <c r="H194" s="5" t="s">
        <v>149</v>
      </c>
      <c r="I194" s="5" t="s">
        <v>230</v>
      </c>
      <c r="J194" s="5" t="s">
        <v>333</v>
      </c>
      <c r="K194" s="5" t="s">
        <v>174</v>
      </c>
      <c r="L194" s="6"/>
      <c r="M194" s="24">
        <v>-600</v>
      </c>
      <c r="N194" s="17">
        <f t="shared" si="12"/>
        <v>-5271.169999999971</v>
      </c>
    </row>
    <row r="195" spans="1:14" x14ac:dyDescent="0.25">
      <c r="A195" s="12">
        <v>193</v>
      </c>
      <c r="B195" s="6" t="s">
        <v>71</v>
      </c>
      <c r="C195" s="7">
        <v>98</v>
      </c>
      <c r="D195" s="5">
        <v>10</v>
      </c>
      <c r="E195" s="5" t="s">
        <v>31</v>
      </c>
      <c r="F195" s="5">
        <v>2025</v>
      </c>
      <c r="G195" s="5" t="s">
        <v>17</v>
      </c>
      <c r="H195" s="5" t="s">
        <v>55</v>
      </c>
      <c r="I195" s="4" t="s">
        <v>117</v>
      </c>
      <c r="J195" s="5" t="s">
        <v>40</v>
      </c>
      <c r="K195" s="5"/>
      <c r="L195" s="11">
        <v>5500</v>
      </c>
      <c r="M195" s="6"/>
      <c r="N195" s="17">
        <f t="shared" si="12"/>
        <v>228.83000000002903</v>
      </c>
    </row>
    <row r="196" spans="1:14" x14ac:dyDescent="0.25">
      <c r="A196" s="12">
        <v>194</v>
      </c>
      <c r="B196" s="6" t="s">
        <v>72</v>
      </c>
      <c r="C196" s="7">
        <v>2700979055654</v>
      </c>
      <c r="D196" s="5">
        <v>10</v>
      </c>
      <c r="E196" s="5" t="s">
        <v>31</v>
      </c>
      <c r="F196" s="5">
        <v>2025</v>
      </c>
      <c r="G196" s="5" t="s">
        <v>17</v>
      </c>
      <c r="H196" s="5" t="s">
        <v>55</v>
      </c>
      <c r="I196" s="4" t="s">
        <v>117</v>
      </c>
      <c r="J196" s="5" t="s">
        <v>40</v>
      </c>
      <c r="K196" s="5"/>
      <c r="L196" s="10">
        <v>278.08</v>
      </c>
      <c r="M196" s="6"/>
      <c r="N196" s="17">
        <f t="shared" si="12"/>
        <v>506.91000000002902</v>
      </c>
    </row>
    <row r="197" spans="1:14" x14ac:dyDescent="0.25">
      <c r="A197" s="12">
        <v>195</v>
      </c>
      <c r="B197" s="6" t="s">
        <v>99</v>
      </c>
      <c r="C197" s="7">
        <v>554439000028455</v>
      </c>
      <c r="D197" s="5">
        <v>15</v>
      </c>
      <c r="E197" s="5" t="s">
        <v>31</v>
      </c>
      <c r="F197" s="5">
        <v>2025</v>
      </c>
      <c r="G197" s="5" t="s">
        <v>11</v>
      </c>
      <c r="H197" s="49" t="s">
        <v>185</v>
      </c>
      <c r="I197" s="25" t="s">
        <v>184</v>
      </c>
      <c r="J197" s="5" t="s">
        <v>107</v>
      </c>
      <c r="K197" s="5"/>
      <c r="L197" s="8"/>
      <c r="M197" s="8">
        <v>-1177.6600000000001</v>
      </c>
      <c r="N197" s="17">
        <f t="shared" si="12"/>
        <v>-670.74999999997112</v>
      </c>
    </row>
    <row r="198" spans="1:14" x14ac:dyDescent="0.25">
      <c r="A198" s="12">
        <v>196</v>
      </c>
      <c r="B198" s="6" t="s">
        <v>166</v>
      </c>
      <c r="C198" s="7">
        <v>554439000028455</v>
      </c>
      <c r="D198" s="5">
        <v>15</v>
      </c>
      <c r="E198" s="5" t="s">
        <v>31</v>
      </c>
      <c r="F198" s="5">
        <v>2025</v>
      </c>
      <c r="G198" s="5" t="s">
        <v>11</v>
      </c>
      <c r="H198" s="5" t="s">
        <v>183</v>
      </c>
      <c r="I198" s="25" t="s">
        <v>255</v>
      </c>
      <c r="J198" s="5" t="s">
        <v>107</v>
      </c>
      <c r="K198" s="5"/>
      <c r="L198" s="9"/>
      <c r="M198" s="9">
        <v>-222.52</v>
      </c>
      <c r="N198" s="17">
        <f t="shared" si="12"/>
        <v>-893.26999999997111</v>
      </c>
    </row>
    <row r="199" spans="1:14" x14ac:dyDescent="0.25">
      <c r="A199" s="12">
        <v>197</v>
      </c>
      <c r="B199" s="6" t="s">
        <v>99</v>
      </c>
      <c r="C199" s="7">
        <v>91501</v>
      </c>
      <c r="D199" s="5">
        <v>15</v>
      </c>
      <c r="E199" s="5" t="s">
        <v>31</v>
      </c>
      <c r="F199" s="5">
        <v>2025</v>
      </c>
      <c r="G199" s="5" t="s">
        <v>26</v>
      </c>
      <c r="H199" s="5" t="s">
        <v>32</v>
      </c>
      <c r="I199" s="25" t="s">
        <v>342</v>
      </c>
      <c r="J199" s="5" t="s">
        <v>107</v>
      </c>
      <c r="K199" s="5"/>
      <c r="L199" s="30"/>
      <c r="M199" s="9">
        <v>-714.56</v>
      </c>
      <c r="N199" s="17">
        <f t="shared" si="12"/>
        <v>-1607.8299999999711</v>
      </c>
    </row>
    <row r="200" spans="1:14" x14ac:dyDescent="0.25">
      <c r="A200" s="12">
        <v>198</v>
      </c>
      <c r="B200" s="6" t="s">
        <v>182</v>
      </c>
      <c r="C200" s="7">
        <v>91502</v>
      </c>
      <c r="D200" s="5">
        <v>15</v>
      </c>
      <c r="E200" s="5" t="s">
        <v>31</v>
      </c>
      <c r="F200" s="5">
        <v>2025</v>
      </c>
      <c r="G200" s="5" t="s">
        <v>23</v>
      </c>
      <c r="H200" s="5" t="s">
        <v>181</v>
      </c>
      <c r="I200" s="5" t="s">
        <v>319</v>
      </c>
      <c r="J200" s="5" t="s">
        <v>107</v>
      </c>
      <c r="K200" s="5"/>
      <c r="L200" s="6"/>
      <c r="M200" s="24">
        <v>-800</v>
      </c>
      <c r="N200" s="17">
        <f t="shared" si="12"/>
        <v>-2407.8299999999708</v>
      </c>
    </row>
    <row r="201" spans="1:14" x14ac:dyDescent="0.25">
      <c r="A201" s="12">
        <v>199</v>
      </c>
      <c r="B201" s="6" t="s">
        <v>166</v>
      </c>
      <c r="C201" s="7">
        <v>91503</v>
      </c>
      <c r="D201" s="5">
        <v>15</v>
      </c>
      <c r="E201" s="5" t="s">
        <v>31</v>
      </c>
      <c r="F201" s="5">
        <v>2025</v>
      </c>
      <c r="G201" s="5" t="s">
        <v>23</v>
      </c>
      <c r="H201" s="5" t="s">
        <v>183</v>
      </c>
      <c r="I201" s="25" t="s">
        <v>255</v>
      </c>
      <c r="J201" s="5" t="s">
        <v>107</v>
      </c>
      <c r="K201" s="5"/>
      <c r="L201" s="6"/>
      <c r="M201" s="24">
        <v>-250</v>
      </c>
      <c r="N201" s="17">
        <f t="shared" si="12"/>
        <v>-2657.8299999999708</v>
      </c>
    </row>
    <row r="202" spans="1:14" x14ac:dyDescent="0.25">
      <c r="A202" s="12">
        <v>200</v>
      </c>
      <c r="B202" s="6" t="s">
        <v>71</v>
      </c>
      <c r="C202" s="7">
        <v>98</v>
      </c>
      <c r="D202" s="5">
        <v>15</v>
      </c>
      <c r="E202" s="5" t="s">
        <v>31</v>
      </c>
      <c r="F202" s="5">
        <v>2025</v>
      </c>
      <c r="G202" s="5" t="s">
        <v>17</v>
      </c>
      <c r="H202" s="5" t="s">
        <v>55</v>
      </c>
      <c r="I202" s="4" t="s">
        <v>117</v>
      </c>
      <c r="J202" s="5" t="s">
        <v>40</v>
      </c>
      <c r="K202" s="5"/>
      <c r="L202" s="11">
        <v>3000</v>
      </c>
      <c r="M202" s="6"/>
      <c r="N202" s="17">
        <f t="shared" si="12"/>
        <v>342.17000000002918</v>
      </c>
    </row>
    <row r="203" spans="1:14" x14ac:dyDescent="0.25">
      <c r="A203" s="12">
        <v>201</v>
      </c>
      <c r="B203" s="6" t="s">
        <v>72</v>
      </c>
      <c r="C203" s="7">
        <v>2700979055654</v>
      </c>
      <c r="D203" s="5">
        <v>15</v>
      </c>
      <c r="E203" s="5" t="s">
        <v>31</v>
      </c>
      <c r="F203" s="5">
        <v>2025</v>
      </c>
      <c r="G203" s="5" t="s">
        <v>17</v>
      </c>
      <c r="H203" s="5" t="s">
        <v>55</v>
      </c>
      <c r="I203" s="4" t="s">
        <v>117</v>
      </c>
      <c r="J203" s="5" t="s">
        <v>40</v>
      </c>
      <c r="K203" s="5"/>
      <c r="L203" s="10">
        <v>160.56</v>
      </c>
      <c r="M203" s="6"/>
      <c r="N203" s="17">
        <f t="shared" si="12"/>
        <v>502.73000000002918</v>
      </c>
    </row>
    <row r="204" spans="1:14" x14ac:dyDescent="0.25">
      <c r="A204" s="12">
        <v>202</v>
      </c>
      <c r="B204" s="6" t="s">
        <v>133</v>
      </c>
      <c r="C204" s="7">
        <v>91701</v>
      </c>
      <c r="D204" s="5">
        <v>17</v>
      </c>
      <c r="E204" s="5" t="s">
        <v>31</v>
      </c>
      <c r="F204" s="5">
        <v>2025</v>
      </c>
      <c r="G204" s="5" t="s">
        <v>134</v>
      </c>
      <c r="H204" s="5" t="s">
        <v>135</v>
      </c>
      <c r="I204" s="4" t="s">
        <v>136</v>
      </c>
      <c r="J204" s="5" t="s">
        <v>137</v>
      </c>
      <c r="K204" s="5"/>
      <c r="L204" s="6"/>
      <c r="M204" s="9">
        <v>-4.8499999999999996</v>
      </c>
      <c r="N204" s="17">
        <f t="shared" si="12"/>
        <v>497.88000000002916</v>
      </c>
    </row>
    <row r="205" spans="1:14" x14ac:dyDescent="0.25">
      <c r="A205" s="12">
        <v>203</v>
      </c>
      <c r="B205" s="6" t="s">
        <v>133</v>
      </c>
      <c r="C205" s="7">
        <v>91702</v>
      </c>
      <c r="D205" s="5">
        <v>17</v>
      </c>
      <c r="E205" s="5" t="s">
        <v>31</v>
      </c>
      <c r="F205" s="5">
        <v>2025</v>
      </c>
      <c r="G205" s="5" t="s">
        <v>134</v>
      </c>
      <c r="H205" s="5" t="s">
        <v>135</v>
      </c>
      <c r="I205" s="4" t="s">
        <v>136</v>
      </c>
      <c r="J205" s="5" t="s">
        <v>137</v>
      </c>
      <c r="K205" s="5"/>
      <c r="L205" s="6"/>
      <c r="M205" s="9">
        <v>-4.95</v>
      </c>
      <c r="N205" s="17">
        <f t="shared" si="12"/>
        <v>492.93000000002917</v>
      </c>
    </row>
    <row r="206" spans="1:14" x14ac:dyDescent="0.25">
      <c r="A206" s="12">
        <v>204</v>
      </c>
      <c r="B206" s="6" t="s">
        <v>133</v>
      </c>
      <c r="C206" s="7">
        <v>91703</v>
      </c>
      <c r="D206" s="5">
        <v>17</v>
      </c>
      <c r="E206" s="5" t="s">
        <v>31</v>
      </c>
      <c r="F206" s="5">
        <v>2025</v>
      </c>
      <c r="G206" s="5" t="s">
        <v>134</v>
      </c>
      <c r="H206" s="5" t="s">
        <v>135</v>
      </c>
      <c r="I206" s="4" t="s">
        <v>136</v>
      </c>
      <c r="J206" s="5" t="s">
        <v>137</v>
      </c>
      <c r="K206" s="5"/>
      <c r="L206" s="6"/>
      <c r="M206" s="9">
        <v>-3.72</v>
      </c>
      <c r="N206" s="17">
        <f t="shared" si="12"/>
        <v>489.21000000002914</v>
      </c>
    </row>
    <row r="207" spans="1:14" x14ac:dyDescent="0.25">
      <c r="A207" s="12">
        <v>205</v>
      </c>
      <c r="B207" s="6" t="s">
        <v>133</v>
      </c>
      <c r="C207" s="7">
        <v>91704</v>
      </c>
      <c r="D207" s="5">
        <v>17</v>
      </c>
      <c r="E207" s="5" t="s">
        <v>31</v>
      </c>
      <c r="F207" s="5">
        <v>2025</v>
      </c>
      <c r="G207" s="5" t="s">
        <v>134</v>
      </c>
      <c r="H207" s="5" t="s">
        <v>135</v>
      </c>
      <c r="I207" s="4" t="s">
        <v>136</v>
      </c>
      <c r="J207" s="5" t="s">
        <v>137</v>
      </c>
      <c r="K207" s="5"/>
      <c r="L207" s="6"/>
      <c r="M207" s="8">
        <v>-3456.12</v>
      </c>
      <c r="N207" s="17">
        <f t="shared" si="12"/>
        <v>-2966.9099999999708</v>
      </c>
    </row>
    <row r="208" spans="1:14" x14ac:dyDescent="0.25">
      <c r="A208" s="12">
        <v>206</v>
      </c>
      <c r="B208" s="6" t="s">
        <v>133</v>
      </c>
      <c r="C208" s="7">
        <v>91705</v>
      </c>
      <c r="D208" s="5">
        <v>17</v>
      </c>
      <c r="E208" s="5" t="s">
        <v>31</v>
      </c>
      <c r="F208" s="5">
        <v>2025</v>
      </c>
      <c r="G208" s="5" t="s">
        <v>134</v>
      </c>
      <c r="H208" s="5" t="s">
        <v>135</v>
      </c>
      <c r="I208" s="4" t="s">
        <v>136</v>
      </c>
      <c r="J208" s="5" t="s">
        <v>137</v>
      </c>
      <c r="K208" s="5"/>
      <c r="L208" s="6"/>
      <c r="M208" s="8">
        <v>-2651.28</v>
      </c>
      <c r="N208" s="17">
        <f t="shared" si="12"/>
        <v>-5618.1899999999714</v>
      </c>
    </row>
    <row r="209" spans="1:14" x14ac:dyDescent="0.25">
      <c r="A209" s="12">
        <v>207</v>
      </c>
      <c r="B209" s="6" t="s">
        <v>133</v>
      </c>
      <c r="C209" s="7">
        <v>91706</v>
      </c>
      <c r="D209" s="5">
        <v>17</v>
      </c>
      <c r="E209" s="5" t="s">
        <v>31</v>
      </c>
      <c r="F209" s="5">
        <v>2025</v>
      </c>
      <c r="G209" s="5" t="s">
        <v>134</v>
      </c>
      <c r="H209" s="5" t="s">
        <v>135</v>
      </c>
      <c r="I209" s="4" t="s">
        <v>136</v>
      </c>
      <c r="J209" s="5" t="s">
        <v>137</v>
      </c>
      <c r="K209" s="5"/>
      <c r="L209" s="6"/>
      <c r="M209" s="8">
        <v>-3743.75</v>
      </c>
      <c r="N209" s="17">
        <f t="shared" si="12"/>
        <v>-9361.9399999999714</v>
      </c>
    </row>
    <row r="210" spans="1:14" x14ac:dyDescent="0.25">
      <c r="A210" s="12">
        <v>208</v>
      </c>
      <c r="B210" s="6" t="s">
        <v>133</v>
      </c>
      <c r="C210" s="7">
        <v>91707</v>
      </c>
      <c r="D210" s="5">
        <v>17</v>
      </c>
      <c r="E210" s="5" t="s">
        <v>31</v>
      </c>
      <c r="F210" s="5">
        <v>2025</v>
      </c>
      <c r="G210" s="5" t="s">
        <v>134</v>
      </c>
      <c r="H210" s="5" t="s">
        <v>135</v>
      </c>
      <c r="I210" s="4" t="s">
        <v>136</v>
      </c>
      <c r="J210" s="5" t="s">
        <v>137</v>
      </c>
      <c r="K210" s="5"/>
      <c r="L210" s="6"/>
      <c r="M210" s="8">
        <v>-4634.1499999999996</v>
      </c>
      <c r="N210" s="17">
        <f t="shared" si="12"/>
        <v>-13996.089999999971</v>
      </c>
    </row>
    <row r="211" spans="1:14" x14ac:dyDescent="0.25">
      <c r="A211" s="12">
        <v>209</v>
      </c>
      <c r="B211" s="6" t="s">
        <v>71</v>
      </c>
      <c r="C211" s="7">
        <v>98</v>
      </c>
      <c r="D211" s="5">
        <v>17</v>
      </c>
      <c r="E211" s="5" t="s">
        <v>31</v>
      </c>
      <c r="F211" s="5">
        <v>2025</v>
      </c>
      <c r="G211" s="5" t="s">
        <v>17</v>
      </c>
      <c r="H211" s="5" t="s">
        <v>55</v>
      </c>
      <c r="I211" s="4" t="s">
        <v>117</v>
      </c>
      <c r="J211" s="5" t="s">
        <v>40</v>
      </c>
      <c r="K211" s="5"/>
      <c r="L211" s="11">
        <v>14000</v>
      </c>
      <c r="M211" s="6"/>
      <c r="N211" s="17">
        <f t="shared" si="12"/>
        <v>3.9100000000289583</v>
      </c>
    </row>
    <row r="212" spans="1:14" x14ac:dyDescent="0.25">
      <c r="A212" s="12">
        <v>210</v>
      </c>
      <c r="B212" s="6" t="s">
        <v>72</v>
      </c>
      <c r="C212" s="7">
        <v>2700979055654</v>
      </c>
      <c r="D212" s="5">
        <v>17</v>
      </c>
      <c r="E212" s="5" t="s">
        <v>31</v>
      </c>
      <c r="F212" s="5">
        <v>2025</v>
      </c>
      <c r="G212" s="5" t="s">
        <v>17</v>
      </c>
      <c r="H212" s="5" t="s">
        <v>55</v>
      </c>
      <c r="I212" s="4" t="s">
        <v>117</v>
      </c>
      <c r="J212" s="5" t="s">
        <v>40</v>
      </c>
      <c r="K212" s="5"/>
      <c r="L212" s="10">
        <v>761.88</v>
      </c>
      <c r="M212" s="6"/>
      <c r="N212" s="17">
        <f t="shared" si="12"/>
        <v>765.79000000002895</v>
      </c>
    </row>
    <row r="213" spans="1:14" x14ac:dyDescent="0.25">
      <c r="A213" s="12">
        <v>211</v>
      </c>
      <c r="B213" s="6" t="s">
        <v>201</v>
      </c>
      <c r="C213" s="7">
        <v>554439000039504</v>
      </c>
      <c r="D213" s="5">
        <v>19</v>
      </c>
      <c r="E213" s="5" t="s">
        <v>31</v>
      </c>
      <c r="F213" s="5">
        <v>2025</v>
      </c>
      <c r="G213" s="5" t="s">
        <v>114</v>
      </c>
      <c r="H213" s="5" t="s">
        <v>113</v>
      </c>
      <c r="I213" s="25" t="s">
        <v>304</v>
      </c>
      <c r="J213" s="5" t="s">
        <v>131</v>
      </c>
      <c r="K213" s="5" t="s">
        <v>297</v>
      </c>
      <c r="L213" s="6"/>
      <c r="M213" s="8">
        <v>-4902.55</v>
      </c>
      <c r="N213" s="17">
        <f t="shared" si="12"/>
        <v>-4136.7599999999711</v>
      </c>
    </row>
    <row r="214" spans="1:14" x14ac:dyDescent="0.25">
      <c r="A214" s="12">
        <v>212</v>
      </c>
      <c r="B214" s="6" t="s">
        <v>202</v>
      </c>
      <c r="C214" s="7">
        <v>554439000039504</v>
      </c>
      <c r="D214" s="5">
        <v>19</v>
      </c>
      <c r="E214" s="5" t="s">
        <v>31</v>
      </c>
      <c r="F214" s="5">
        <v>2025</v>
      </c>
      <c r="G214" s="5" t="s">
        <v>114</v>
      </c>
      <c r="H214" s="5" t="s">
        <v>113</v>
      </c>
      <c r="I214" s="25" t="s">
        <v>304</v>
      </c>
      <c r="J214" s="5" t="s">
        <v>131</v>
      </c>
      <c r="K214" s="5" t="s">
        <v>297</v>
      </c>
      <c r="L214" s="6"/>
      <c r="M214" s="8">
        <v>-12908.13</v>
      </c>
      <c r="N214" s="17">
        <f t="shared" si="12"/>
        <v>-17044.88999999997</v>
      </c>
    </row>
    <row r="215" spans="1:14" x14ac:dyDescent="0.25">
      <c r="A215" s="12">
        <v>213</v>
      </c>
      <c r="B215" s="6" t="s">
        <v>203</v>
      </c>
      <c r="C215" s="7">
        <v>554439000039504</v>
      </c>
      <c r="D215" s="5">
        <v>19</v>
      </c>
      <c r="E215" s="5" t="s">
        <v>31</v>
      </c>
      <c r="F215" s="5">
        <v>2025</v>
      </c>
      <c r="G215" s="5" t="s">
        <v>114</v>
      </c>
      <c r="H215" s="5" t="s">
        <v>113</v>
      </c>
      <c r="I215" s="25" t="s">
        <v>304</v>
      </c>
      <c r="J215" s="5" t="s">
        <v>131</v>
      </c>
      <c r="K215" s="5" t="s">
        <v>297</v>
      </c>
      <c r="L215" s="6"/>
      <c r="M215" s="8">
        <v>-6149.59</v>
      </c>
      <c r="N215" s="17">
        <f t="shared" si="12"/>
        <v>-23194.47999999997</v>
      </c>
    </row>
    <row r="216" spans="1:14" x14ac:dyDescent="0.25">
      <c r="A216" s="12">
        <v>214</v>
      </c>
      <c r="B216" s="6" t="s">
        <v>71</v>
      </c>
      <c r="C216" s="7">
        <v>98</v>
      </c>
      <c r="D216" s="5">
        <v>19</v>
      </c>
      <c r="E216" s="5" t="s">
        <v>31</v>
      </c>
      <c r="F216" s="5">
        <v>2025</v>
      </c>
      <c r="G216" s="5" t="s">
        <v>17</v>
      </c>
      <c r="H216" s="5" t="s">
        <v>55</v>
      </c>
      <c r="I216" s="4" t="s">
        <v>117</v>
      </c>
      <c r="J216" s="5" t="s">
        <v>40</v>
      </c>
      <c r="K216" s="5"/>
      <c r="L216" s="11">
        <v>23500</v>
      </c>
      <c r="M216" s="6"/>
      <c r="N216" s="17">
        <f t="shared" si="12"/>
        <v>305.52000000002954</v>
      </c>
    </row>
    <row r="217" spans="1:14" x14ac:dyDescent="0.25">
      <c r="A217" s="12">
        <v>215</v>
      </c>
      <c r="B217" s="6" t="s">
        <v>72</v>
      </c>
      <c r="C217" s="7">
        <v>2700979055654</v>
      </c>
      <c r="D217" s="5">
        <v>19</v>
      </c>
      <c r="E217" s="5" t="s">
        <v>31</v>
      </c>
      <c r="F217" s="5">
        <v>2025</v>
      </c>
      <c r="G217" s="5" t="s">
        <v>17</v>
      </c>
      <c r="H217" s="5" t="s">
        <v>55</v>
      </c>
      <c r="I217" s="4" t="s">
        <v>117</v>
      </c>
      <c r="J217" s="5" t="s">
        <v>40</v>
      </c>
      <c r="K217" s="5"/>
      <c r="L217" s="11">
        <v>1300.02</v>
      </c>
      <c r="M217" s="6"/>
      <c r="N217" s="17">
        <f t="shared" si="12"/>
        <v>1605.5400000000295</v>
      </c>
    </row>
    <row r="218" spans="1:14" x14ac:dyDescent="0.25">
      <c r="A218" s="12">
        <v>216</v>
      </c>
      <c r="B218" s="6" t="s">
        <v>175</v>
      </c>
      <c r="C218" s="7">
        <v>92201</v>
      </c>
      <c r="D218" s="5">
        <v>22</v>
      </c>
      <c r="E218" s="5" t="s">
        <v>31</v>
      </c>
      <c r="F218" s="5">
        <v>2025</v>
      </c>
      <c r="G218" s="5" t="s">
        <v>23</v>
      </c>
      <c r="H218" s="5" t="s">
        <v>147</v>
      </c>
      <c r="I218" s="5" t="s">
        <v>234</v>
      </c>
      <c r="J218" s="5" t="s">
        <v>172</v>
      </c>
      <c r="K218" s="5"/>
      <c r="L218" s="6"/>
      <c r="M218" s="9">
        <v>-178</v>
      </c>
      <c r="N218" s="17">
        <f t="shared" si="12"/>
        <v>1427.5400000000295</v>
      </c>
    </row>
    <row r="219" spans="1:14" x14ac:dyDescent="0.25">
      <c r="A219" s="12">
        <v>217</v>
      </c>
      <c r="B219" s="6" t="s">
        <v>99</v>
      </c>
      <c r="C219" s="7">
        <v>92301</v>
      </c>
      <c r="D219" s="5">
        <v>23</v>
      </c>
      <c r="E219" s="5" t="s">
        <v>31</v>
      </c>
      <c r="F219" s="5">
        <v>2025</v>
      </c>
      <c r="G219" s="5" t="s">
        <v>23</v>
      </c>
      <c r="H219" s="5" t="s">
        <v>27</v>
      </c>
      <c r="I219" s="25" t="s">
        <v>307</v>
      </c>
      <c r="J219" s="5" t="s">
        <v>107</v>
      </c>
      <c r="K219" s="5"/>
      <c r="L219" s="6"/>
      <c r="M219" s="8">
        <v>-2560</v>
      </c>
      <c r="N219" s="17">
        <f t="shared" si="12"/>
        <v>-1132.4599999999705</v>
      </c>
    </row>
    <row r="220" spans="1:14" x14ac:dyDescent="0.25">
      <c r="A220" s="12">
        <v>218</v>
      </c>
      <c r="B220" s="6" t="s">
        <v>71</v>
      </c>
      <c r="C220" s="7">
        <v>98</v>
      </c>
      <c r="D220" s="5">
        <v>23</v>
      </c>
      <c r="E220" s="5" t="s">
        <v>31</v>
      </c>
      <c r="F220" s="5">
        <v>2025</v>
      </c>
      <c r="G220" s="5" t="s">
        <v>17</v>
      </c>
      <c r="H220" s="5" t="s">
        <v>55</v>
      </c>
      <c r="I220" s="4" t="s">
        <v>117</v>
      </c>
      <c r="J220" s="5" t="s">
        <v>40</v>
      </c>
      <c r="K220" s="5"/>
      <c r="L220" s="11">
        <v>1500</v>
      </c>
      <c r="M220" s="6"/>
      <c r="N220" s="17">
        <f t="shared" si="12"/>
        <v>367.54000000002952</v>
      </c>
    </row>
    <row r="221" spans="1:14" x14ac:dyDescent="0.25">
      <c r="A221" s="12">
        <v>219</v>
      </c>
      <c r="B221" s="6" t="s">
        <v>72</v>
      </c>
      <c r="C221" s="7">
        <v>2700979055654</v>
      </c>
      <c r="D221" s="5">
        <v>23</v>
      </c>
      <c r="E221" s="5" t="s">
        <v>31</v>
      </c>
      <c r="F221" s="5">
        <v>2025</v>
      </c>
      <c r="G221" s="5" t="s">
        <v>17</v>
      </c>
      <c r="H221" s="5" t="s">
        <v>55</v>
      </c>
      <c r="I221" s="4" t="s">
        <v>117</v>
      </c>
      <c r="J221" s="5" t="s">
        <v>40</v>
      </c>
      <c r="K221" s="5"/>
      <c r="L221" s="10">
        <v>84.33</v>
      </c>
      <c r="M221" s="6"/>
      <c r="N221" s="53">
        <f t="shared" si="12"/>
        <v>451.87000000002951</v>
      </c>
    </row>
    <row r="222" spans="1:14" x14ac:dyDescent="0.25">
      <c r="A222" s="12">
        <v>220</v>
      </c>
      <c r="B222" s="6" t="s">
        <v>186</v>
      </c>
      <c r="C222" s="7">
        <v>554439000028455</v>
      </c>
      <c r="D222" s="5">
        <v>1</v>
      </c>
      <c r="E222" s="5" t="s">
        <v>34</v>
      </c>
      <c r="F222" s="5">
        <v>2025</v>
      </c>
      <c r="G222" s="5" t="s">
        <v>11</v>
      </c>
      <c r="H222" s="5" t="s">
        <v>150</v>
      </c>
      <c r="I222" s="5" t="s">
        <v>354</v>
      </c>
      <c r="J222" s="5" t="s">
        <v>355</v>
      </c>
      <c r="K222" s="5"/>
      <c r="L222" s="6"/>
      <c r="M222" s="8">
        <v>-5431.46</v>
      </c>
      <c r="N222" s="17">
        <f t="shared" si="12"/>
        <v>-4979.5899999999701</v>
      </c>
    </row>
    <row r="223" spans="1:14" x14ac:dyDescent="0.25">
      <c r="A223" s="12">
        <v>221</v>
      </c>
      <c r="B223" s="6" t="s">
        <v>186</v>
      </c>
      <c r="C223" s="7">
        <v>100101</v>
      </c>
      <c r="D223" s="5">
        <v>1</v>
      </c>
      <c r="E223" s="5" t="s">
        <v>34</v>
      </c>
      <c r="F223" s="5">
        <v>2025</v>
      </c>
      <c r="G223" s="5" t="s">
        <v>23</v>
      </c>
      <c r="H223" s="5" t="s">
        <v>151</v>
      </c>
      <c r="I223" s="5" t="s">
        <v>334</v>
      </c>
      <c r="J223" s="5" t="s">
        <v>111</v>
      </c>
      <c r="K223" s="5"/>
      <c r="L223" s="6"/>
      <c r="M223" s="8">
        <v>-1688.16</v>
      </c>
      <c r="N223" s="17">
        <f t="shared" si="12"/>
        <v>-6667.74999999997</v>
      </c>
    </row>
    <row r="224" spans="1:14" x14ac:dyDescent="0.25">
      <c r="A224" s="12">
        <v>222</v>
      </c>
      <c r="B224" s="6" t="s">
        <v>71</v>
      </c>
      <c r="C224" s="7">
        <v>98</v>
      </c>
      <c r="D224" s="5">
        <v>1</v>
      </c>
      <c r="E224" s="5" t="s">
        <v>34</v>
      </c>
      <c r="F224" s="5">
        <v>2025</v>
      </c>
      <c r="G224" s="5" t="s">
        <v>17</v>
      </c>
      <c r="H224" s="5" t="s">
        <v>55</v>
      </c>
      <c r="I224" s="4" t="s">
        <v>117</v>
      </c>
      <c r="J224" s="5" t="s">
        <v>40</v>
      </c>
      <c r="K224" s="5"/>
      <c r="L224" s="11">
        <v>7000</v>
      </c>
      <c r="M224" s="6"/>
      <c r="N224" s="17">
        <f t="shared" si="12"/>
        <v>332.25000000003001</v>
      </c>
    </row>
    <row r="225" spans="1:14" x14ac:dyDescent="0.25">
      <c r="A225" s="12">
        <v>223</v>
      </c>
      <c r="B225" s="6" t="s">
        <v>72</v>
      </c>
      <c r="C225" s="7">
        <v>2700979055654</v>
      </c>
      <c r="D225" s="5">
        <v>1</v>
      </c>
      <c r="E225" s="5" t="s">
        <v>34</v>
      </c>
      <c r="F225" s="5">
        <v>2025</v>
      </c>
      <c r="G225" s="5" t="s">
        <v>17</v>
      </c>
      <c r="H225" s="5" t="s">
        <v>55</v>
      </c>
      <c r="I225" s="4" t="s">
        <v>117</v>
      </c>
      <c r="J225" s="5" t="s">
        <v>40</v>
      </c>
      <c r="K225" s="5"/>
      <c r="L225" s="27">
        <v>412.3</v>
      </c>
      <c r="M225" s="6"/>
      <c r="N225" s="17">
        <f t="shared" si="12"/>
        <v>744.55000000002997</v>
      </c>
    </row>
    <row r="226" spans="1:14" x14ac:dyDescent="0.25">
      <c r="A226" s="12">
        <v>224</v>
      </c>
      <c r="B226" s="6" t="s">
        <v>99</v>
      </c>
      <c r="C226" s="7">
        <v>100301</v>
      </c>
      <c r="D226" s="5">
        <v>3</v>
      </c>
      <c r="E226" s="5" t="s">
        <v>34</v>
      </c>
      <c r="F226" s="5">
        <v>2025</v>
      </c>
      <c r="G226" s="5" t="s">
        <v>23</v>
      </c>
      <c r="H226" s="49" t="s">
        <v>244</v>
      </c>
      <c r="I226" s="25" t="s">
        <v>152</v>
      </c>
      <c r="J226" s="5" t="s">
        <v>107</v>
      </c>
      <c r="K226" s="5" t="s">
        <v>187</v>
      </c>
      <c r="L226" s="6"/>
      <c r="M226" s="8">
        <v>-7200</v>
      </c>
      <c r="N226" s="17">
        <f t="shared" si="12"/>
        <v>-6455.4499999999698</v>
      </c>
    </row>
    <row r="227" spans="1:14" x14ac:dyDescent="0.25">
      <c r="A227" s="12">
        <v>225</v>
      </c>
      <c r="B227" s="6" t="s">
        <v>188</v>
      </c>
      <c r="C227" s="7">
        <v>100302</v>
      </c>
      <c r="D227" s="5">
        <v>3</v>
      </c>
      <c r="E227" s="5" t="s">
        <v>34</v>
      </c>
      <c r="F227" s="5">
        <v>2025</v>
      </c>
      <c r="G227" s="5" t="s">
        <v>23</v>
      </c>
      <c r="H227" s="5" t="s">
        <v>35</v>
      </c>
      <c r="I227" s="25" t="s">
        <v>238</v>
      </c>
      <c r="J227" s="5" t="s">
        <v>107</v>
      </c>
      <c r="K227" s="5"/>
      <c r="L227" s="6"/>
      <c r="M227" s="24">
        <v>-600</v>
      </c>
      <c r="N227" s="17">
        <f t="shared" si="12"/>
        <v>-7055.4499999999698</v>
      </c>
    </row>
    <row r="228" spans="1:14" x14ac:dyDescent="0.25">
      <c r="A228" s="12">
        <v>226</v>
      </c>
      <c r="B228" s="6" t="s">
        <v>188</v>
      </c>
      <c r="C228" s="7">
        <v>100303</v>
      </c>
      <c r="D228" s="5">
        <v>3</v>
      </c>
      <c r="E228" s="5" t="s">
        <v>34</v>
      </c>
      <c r="F228" s="5">
        <v>2025</v>
      </c>
      <c r="G228" s="5" t="s">
        <v>23</v>
      </c>
      <c r="H228" s="47" t="s">
        <v>340</v>
      </c>
      <c r="I228" s="25" t="s">
        <v>239</v>
      </c>
      <c r="J228" s="5" t="s">
        <v>107</v>
      </c>
      <c r="K228" s="5"/>
      <c r="L228" s="6"/>
      <c r="M228" s="24">
        <v>-311</v>
      </c>
      <c r="N228" s="17">
        <f t="shared" si="12"/>
        <v>-7366.4499999999698</v>
      </c>
    </row>
    <row r="229" spans="1:14" x14ac:dyDescent="0.25">
      <c r="A229" s="12">
        <v>227</v>
      </c>
      <c r="B229" s="6" t="s">
        <v>71</v>
      </c>
      <c r="C229" s="7">
        <v>98</v>
      </c>
      <c r="D229" s="5">
        <v>3</v>
      </c>
      <c r="E229" s="5" t="s">
        <v>34</v>
      </c>
      <c r="F229" s="5">
        <v>2025</v>
      </c>
      <c r="G229" s="5" t="s">
        <v>17</v>
      </c>
      <c r="H229" s="5" t="s">
        <v>55</v>
      </c>
      <c r="I229" s="4" t="s">
        <v>117</v>
      </c>
      <c r="J229" s="5" t="s">
        <v>40</v>
      </c>
      <c r="K229" s="5"/>
      <c r="L229" s="11">
        <v>7500</v>
      </c>
      <c r="M229" s="6"/>
      <c r="N229" s="17">
        <f t="shared" si="12"/>
        <v>133.5500000000302</v>
      </c>
    </row>
    <row r="230" spans="1:14" x14ac:dyDescent="0.25">
      <c r="A230" s="12">
        <v>228</v>
      </c>
      <c r="B230" s="6" t="s">
        <v>72</v>
      </c>
      <c r="C230" s="7">
        <v>2700979055654</v>
      </c>
      <c r="D230" s="5">
        <v>3</v>
      </c>
      <c r="E230" s="5" t="s">
        <v>34</v>
      </c>
      <c r="F230" s="5">
        <v>2025</v>
      </c>
      <c r="G230" s="5" t="s">
        <v>17</v>
      </c>
      <c r="H230" s="5" t="s">
        <v>55</v>
      </c>
      <c r="I230" s="4" t="s">
        <v>117</v>
      </c>
      <c r="J230" s="5" t="s">
        <v>40</v>
      </c>
      <c r="K230" s="5"/>
      <c r="L230" s="27">
        <v>448.5</v>
      </c>
      <c r="M230" s="6"/>
      <c r="N230" s="17">
        <f t="shared" si="12"/>
        <v>582.0500000000302</v>
      </c>
    </row>
    <row r="231" spans="1:14" x14ac:dyDescent="0.25">
      <c r="A231" s="12">
        <v>229</v>
      </c>
      <c r="B231" s="6" t="s">
        <v>191</v>
      </c>
      <c r="C231" s="7">
        <v>554439000028455</v>
      </c>
      <c r="D231" s="5">
        <v>6</v>
      </c>
      <c r="E231" s="5" t="s">
        <v>34</v>
      </c>
      <c r="F231" s="5">
        <v>2025</v>
      </c>
      <c r="G231" s="5" t="s">
        <v>11</v>
      </c>
      <c r="H231" s="6" t="s">
        <v>242</v>
      </c>
      <c r="I231" s="25" t="s">
        <v>241</v>
      </c>
      <c r="J231" s="5" t="s">
        <v>107</v>
      </c>
      <c r="K231" s="5"/>
      <c r="L231" s="6"/>
      <c r="M231" s="24">
        <v>-300</v>
      </c>
      <c r="N231" s="17">
        <f t="shared" si="12"/>
        <v>282.0500000000302</v>
      </c>
    </row>
    <row r="232" spans="1:14" x14ac:dyDescent="0.25">
      <c r="A232" s="12">
        <v>230</v>
      </c>
      <c r="B232" s="6" t="s">
        <v>175</v>
      </c>
      <c r="C232" s="7">
        <v>100701</v>
      </c>
      <c r="D232" s="5">
        <v>7</v>
      </c>
      <c r="E232" s="5" t="s">
        <v>34</v>
      </c>
      <c r="F232" s="5">
        <v>2025</v>
      </c>
      <c r="G232" s="5" t="s">
        <v>13</v>
      </c>
      <c r="H232" s="5" t="s">
        <v>190</v>
      </c>
      <c r="I232" s="5" t="s">
        <v>240</v>
      </c>
      <c r="J232" s="5" t="s">
        <v>360</v>
      </c>
      <c r="K232" s="5" t="s">
        <v>237</v>
      </c>
      <c r="L232" s="6"/>
      <c r="M232" s="8">
        <v>-2016</v>
      </c>
      <c r="N232" s="17">
        <f t="shared" si="12"/>
        <v>-1733.9499999999698</v>
      </c>
    </row>
    <row r="233" spans="1:14" x14ac:dyDescent="0.25">
      <c r="A233" s="12">
        <v>231</v>
      </c>
      <c r="B233" s="6" t="s">
        <v>71</v>
      </c>
      <c r="C233" s="7">
        <v>98</v>
      </c>
      <c r="D233" s="5">
        <v>7</v>
      </c>
      <c r="E233" s="5" t="s">
        <v>34</v>
      </c>
      <c r="F233" s="5">
        <v>2025</v>
      </c>
      <c r="G233" s="5" t="s">
        <v>17</v>
      </c>
      <c r="H233" s="5" t="s">
        <v>55</v>
      </c>
      <c r="I233" s="4" t="s">
        <v>117</v>
      </c>
      <c r="J233" s="5" t="s">
        <v>40</v>
      </c>
      <c r="K233" s="5"/>
      <c r="L233" s="11">
        <v>2000</v>
      </c>
      <c r="M233" s="6"/>
      <c r="N233" s="17">
        <f t="shared" si="12"/>
        <v>266.0500000000302</v>
      </c>
    </row>
    <row r="234" spans="1:14" x14ac:dyDescent="0.25">
      <c r="A234" s="12">
        <v>232</v>
      </c>
      <c r="B234" s="6" t="s">
        <v>72</v>
      </c>
      <c r="C234" s="7">
        <v>2700979055654</v>
      </c>
      <c r="D234" s="5">
        <v>7</v>
      </c>
      <c r="E234" s="5" t="s">
        <v>34</v>
      </c>
      <c r="F234" s="5">
        <v>2025</v>
      </c>
      <c r="G234" s="5" t="s">
        <v>17</v>
      </c>
      <c r="H234" s="5" t="s">
        <v>55</v>
      </c>
      <c r="I234" s="4" t="s">
        <v>117</v>
      </c>
      <c r="J234" s="5" t="s">
        <v>40</v>
      </c>
      <c r="K234" s="5"/>
      <c r="L234" s="10">
        <v>121.44</v>
      </c>
      <c r="M234" s="6"/>
      <c r="N234" s="17">
        <f t="shared" si="12"/>
        <v>387.49000000003019</v>
      </c>
    </row>
    <row r="235" spans="1:14" x14ac:dyDescent="0.25">
      <c r="A235" s="12">
        <v>233</v>
      </c>
      <c r="B235" s="6" t="s">
        <v>191</v>
      </c>
      <c r="C235" s="7">
        <v>554439000028455</v>
      </c>
      <c r="D235" s="5">
        <v>13</v>
      </c>
      <c r="E235" s="5" t="s">
        <v>34</v>
      </c>
      <c r="F235" s="5">
        <v>2025</v>
      </c>
      <c r="G235" s="5" t="s">
        <v>11</v>
      </c>
      <c r="H235" s="6" t="s">
        <v>242</v>
      </c>
      <c r="I235" s="25" t="s">
        <v>241</v>
      </c>
      <c r="J235" s="5" t="s">
        <v>107</v>
      </c>
      <c r="K235" s="5"/>
      <c r="L235" s="6"/>
      <c r="M235" s="8">
        <v>-1770</v>
      </c>
      <c r="N235" s="17">
        <f t="shared" si="12"/>
        <v>-1382.5099999999698</v>
      </c>
    </row>
    <row r="236" spans="1:14" x14ac:dyDescent="0.25">
      <c r="A236" s="12">
        <v>234</v>
      </c>
      <c r="B236" s="6" t="s">
        <v>99</v>
      </c>
      <c r="C236" s="7">
        <v>101301</v>
      </c>
      <c r="D236" s="5">
        <v>13</v>
      </c>
      <c r="E236" s="5" t="s">
        <v>34</v>
      </c>
      <c r="F236" s="5">
        <v>2025</v>
      </c>
      <c r="G236" s="5" t="s">
        <v>23</v>
      </c>
      <c r="H236" s="5" t="s">
        <v>192</v>
      </c>
      <c r="I236" s="25" t="s">
        <v>324</v>
      </c>
      <c r="J236" s="5" t="s">
        <v>107</v>
      </c>
      <c r="K236" s="5"/>
      <c r="L236" s="6"/>
      <c r="M236" s="24">
        <v>-788.7</v>
      </c>
      <c r="N236" s="17">
        <f t="shared" si="12"/>
        <v>-2171.20999999997</v>
      </c>
    </row>
    <row r="237" spans="1:14" x14ac:dyDescent="0.25">
      <c r="A237" s="12">
        <v>235</v>
      </c>
      <c r="B237" s="6" t="s">
        <v>71</v>
      </c>
      <c r="C237" s="7">
        <v>98</v>
      </c>
      <c r="D237" s="5">
        <v>13</v>
      </c>
      <c r="E237" s="5" t="s">
        <v>34</v>
      </c>
      <c r="F237" s="5">
        <v>2025</v>
      </c>
      <c r="G237" s="5" t="s">
        <v>17</v>
      </c>
      <c r="H237" s="5" t="s">
        <v>55</v>
      </c>
      <c r="I237" s="4" t="s">
        <v>117</v>
      </c>
      <c r="J237" s="5" t="s">
        <v>40</v>
      </c>
      <c r="K237" s="5"/>
      <c r="L237" s="11">
        <v>2500</v>
      </c>
      <c r="M237" s="6"/>
      <c r="N237" s="17">
        <f t="shared" si="12"/>
        <v>328.79000000002998</v>
      </c>
    </row>
    <row r="238" spans="1:14" x14ac:dyDescent="0.25">
      <c r="A238" s="12">
        <v>236</v>
      </c>
      <c r="B238" s="6" t="s">
        <v>72</v>
      </c>
      <c r="C238" s="7">
        <v>2700979055654</v>
      </c>
      <c r="D238" s="5">
        <v>13</v>
      </c>
      <c r="E238" s="5" t="s">
        <v>34</v>
      </c>
      <c r="F238" s="5">
        <v>2025</v>
      </c>
      <c r="G238" s="5" t="s">
        <v>17</v>
      </c>
      <c r="H238" s="5" t="s">
        <v>55</v>
      </c>
      <c r="I238" s="4" t="s">
        <v>117</v>
      </c>
      <c r="J238" s="5" t="s">
        <v>40</v>
      </c>
      <c r="K238" s="5"/>
      <c r="L238" s="10">
        <v>156.25</v>
      </c>
      <c r="M238" s="6"/>
      <c r="N238" s="17">
        <f t="shared" si="12"/>
        <v>485.04000000002998</v>
      </c>
    </row>
    <row r="239" spans="1:14" x14ac:dyDescent="0.25">
      <c r="A239" s="12">
        <v>237</v>
      </c>
      <c r="B239" s="6" t="s">
        <v>175</v>
      </c>
      <c r="C239" s="7">
        <v>101401</v>
      </c>
      <c r="D239" s="5">
        <v>14</v>
      </c>
      <c r="E239" s="5" t="s">
        <v>34</v>
      </c>
      <c r="F239" s="5">
        <v>2025</v>
      </c>
      <c r="G239" s="5" t="s">
        <v>13</v>
      </c>
      <c r="H239" s="5" t="s">
        <v>190</v>
      </c>
      <c r="I239" s="5" t="s">
        <v>240</v>
      </c>
      <c r="J239" s="5" t="s">
        <v>360</v>
      </c>
      <c r="K239" s="5" t="s">
        <v>189</v>
      </c>
      <c r="L239" s="6"/>
      <c r="M239" s="24">
        <v>-243.6</v>
      </c>
      <c r="N239" s="17">
        <f t="shared" si="12"/>
        <v>241.44000000002998</v>
      </c>
    </row>
    <row r="240" spans="1:14" ht="27" x14ac:dyDescent="0.25">
      <c r="A240" s="12">
        <v>238</v>
      </c>
      <c r="B240" s="6" t="s">
        <v>243</v>
      </c>
      <c r="C240" s="7">
        <v>150106011405361</v>
      </c>
      <c r="D240" s="5">
        <v>15</v>
      </c>
      <c r="E240" s="5" t="s">
        <v>34</v>
      </c>
      <c r="F240" s="5">
        <v>2025</v>
      </c>
      <c r="G240" s="5" t="s">
        <v>36</v>
      </c>
      <c r="H240" s="49" t="s">
        <v>244</v>
      </c>
      <c r="I240" s="5" t="s">
        <v>152</v>
      </c>
      <c r="J240" s="5" t="s">
        <v>107</v>
      </c>
      <c r="K240" s="43" t="s">
        <v>245</v>
      </c>
      <c r="L240" s="11">
        <v>4108</v>
      </c>
      <c r="M240" s="6"/>
      <c r="N240" s="17">
        <f t="shared" si="12"/>
        <v>4349.4400000000296</v>
      </c>
    </row>
    <row r="241" spans="1:14" x14ac:dyDescent="0.25">
      <c r="A241" s="12">
        <v>239</v>
      </c>
      <c r="B241" s="6" t="s">
        <v>202</v>
      </c>
      <c r="C241" s="7">
        <v>554439000039504</v>
      </c>
      <c r="D241" s="5">
        <v>21</v>
      </c>
      <c r="E241" s="5" t="s">
        <v>34</v>
      </c>
      <c r="F241" s="5">
        <v>2025</v>
      </c>
      <c r="G241" s="5" t="s">
        <v>114</v>
      </c>
      <c r="H241" s="5" t="s">
        <v>113</v>
      </c>
      <c r="I241" s="25" t="s">
        <v>304</v>
      </c>
      <c r="J241" s="5" t="s">
        <v>131</v>
      </c>
      <c r="K241" s="5" t="s">
        <v>348</v>
      </c>
      <c r="L241" s="11"/>
      <c r="M241" s="24">
        <v>-80</v>
      </c>
      <c r="N241" s="17">
        <f t="shared" si="12"/>
        <v>4269.4400000000296</v>
      </c>
    </row>
    <row r="242" spans="1:14" x14ac:dyDescent="0.25">
      <c r="A242" s="12">
        <v>240</v>
      </c>
      <c r="B242" s="6" t="s">
        <v>203</v>
      </c>
      <c r="C242" s="7">
        <v>554439000039504</v>
      </c>
      <c r="D242" s="5">
        <v>21</v>
      </c>
      <c r="E242" s="5" t="s">
        <v>34</v>
      </c>
      <c r="F242" s="5">
        <v>2025</v>
      </c>
      <c r="G242" s="5" t="s">
        <v>114</v>
      </c>
      <c r="H242" s="5" t="s">
        <v>113</v>
      </c>
      <c r="I242" s="25" t="s">
        <v>304</v>
      </c>
      <c r="J242" s="5" t="s">
        <v>131</v>
      </c>
      <c r="K242" s="5" t="s">
        <v>348</v>
      </c>
      <c r="L242" s="11"/>
      <c r="M242" s="24">
        <v>-44</v>
      </c>
      <c r="N242" s="17">
        <f t="shared" si="12"/>
        <v>4225.4400000000296</v>
      </c>
    </row>
    <row r="243" spans="1:14" x14ac:dyDescent="0.25">
      <c r="A243" s="12">
        <v>241</v>
      </c>
      <c r="B243" s="6" t="s">
        <v>99</v>
      </c>
      <c r="C243" s="7">
        <v>102301</v>
      </c>
      <c r="D243" s="5">
        <v>23</v>
      </c>
      <c r="E243" s="5" t="s">
        <v>34</v>
      </c>
      <c r="F243" s="5">
        <v>2025</v>
      </c>
      <c r="G243" s="5" t="s">
        <v>26</v>
      </c>
      <c r="H243" s="5" t="s">
        <v>32</v>
      </c>
      <c r="I243" s="25" t="s">
        <v>342</v>
      </c>
      <c r="J243" s="5" t="s">
        <v>107</v>
      </c>
      <c r="K243" s="5"/>
      <c r="L243" s="11"/>
      <c r="M243" s="24">
        <v>-870.44</v>
      </c>
      <c r="N243" s="17">
        <f t="shared" si="12"/>
        <v>3355.0000000000296</v>
      </c>
    </row>
    <row r="244" spans="1:14" x14ac:dyDescent="0.25">
      <c r="A244" s="12">
        <v>242</v>
      </c>
      <c r="B244" s="6" t="s">
        <v>193</v>
      </c>
      <c r="C244" s="7">
        <v>102801</v>
      </c>
      <c r="D244" s="5">
        <v>28</v>
      </c>
      <c r="E244" s="5" t="s">
        <v>34</v>
      </c>
      <c r="F244" s="5">
        <v>2025</v>
      </c>
      <c r="G244" s="5" t="s">
        <v>23</v>
      </c>
      <c r="H244" s="5" t="s">
        <v>194</v>
      </c>
      <c r="I244" s="25" t="s">
        <v>328</v>
      </c>
      <c r="J244" s="5" t="s">
        <v>107</v>
      </c>
      <c r="K244" s="5" t="s">
        <v>195</v>
      </c>
      <c r="L244" s="11"/>
      <c r="M244" s="24">
        <v>-715</v>
      </c>
      <c r="N244" s="53">
        <f t="shared" si="12"/>
        <v>2640.0000000000296</v>
      </c>
    </row>
    <row r="245" spans="1:14" x14ac:dyDescent="0.25">
      <c r="A245" s="12">
        <v>243</v>
      </c>
      <c r="B245" s="6" t="s">
        <v>186</v>
      </c>
      <c r="C245" s="7">
        <v>554439000028455</v>
      </c>
      <c r="D245" s="5">
        <v>3</v>
      </c>
      <c r="E245" s="5" t="s">
        <v>37</v>
      </c>
      <c r="F245" s="5">
        <v>2025</v>
      </c>
      <c r="G245" s="5" t="s">
        <v>11</v>
      </c>
      <c r="H245" s="5" t="s">
        <v>150</v>
      </c>
      <c r="I245" s="5" t="s">
        <v>354</v>
      </c>
      <c r="J245" s="5" t="s">
        <v>355</v>
      </c>
      <c r="K245" s="5"/>
      <c r="L245" s="11"/>
      <c r="M245" s="33">
        <v>-5431.46</v>
      </c>
      <c r="N245" s="17">
        <f t="shared" si="12"/>
        <v>-2791.4599999999705</v>
      </c>
    </row>
    <row r="246" spans="1:14" x14ac:dyDescent="0.25">
      <c r="A246" s="12">
        <v>244</v>
      </c>
      <c r="B246" s="6" t="s">
        <v>186</v>
      </c>
      <c r="C246" s="7">
        <v>110301</v>
      </c>
      <c r="D246" s="5">
        <v>3</v>
      </c>
      <c r="E246" s="5" t="s">
        <v>37</v>
      </c>
      <c r="F246" s="5">
        <v>2025</v>
      </c>
      <c r="G246" s="5" t="s">
        <v>23</v>
      </c>
      <c r="H246" s="5" t="s">
        <v>151</v>
      </c>
      <c r="I246" s="5" t="s">
        <v>334</v>
      </c>
      <c r="J246" s="5" t="s">
        <v>111</v>
      </c>
      <c r="K246" s="5"/>
      <c r="L246" s="11"/>
      <c r="M246" s="33">
        <v>-3096.58</v>
      </c>
      <c r="N246" s="17">
        <f t="shared" si="12"/>
        <v>-5888.03999999997</v>
      </c>
    </row>
    <row r="247" spans="1:14" x14ac:dyDescent="0.25">
      <c r="A247" s="12">
        <v>245</v>
      </c>
      <c r="B247" s="6" t="s">
        <v>146</v>
      </c>
      <c r="C247" s="7">
        <v>110302</v>
      </c>
      <c r="D247" s="5">
        <v>3</v>
      </c>
      <c r="E247" s="5" t="s">
        <v>37</v>
      </c>
      <c r="F247" s="5">
        <v>2025</v>
      </c>
      <c r="G247" s="5" t="s">
        <v>13</v>
      </c>
      <c r="H247" s="5" t="s">
        <v>79</v>
      </c>
      <c r="I247" s="5" t="s">
        <v>80</v>
      </c>
      <c r="J247" s="5" t="s">
        <v>172</v>
      </c>
      <c r="K247" s="5"/>
      <c r="L247" s="11"/>
      <c r="M247" s="33">
        <v>-2520</v>
      </c>
      <c r="N247" s="17">
        <f t="shared" si="12"/>
        <v>-8408.03999999997</v>
      </c>
    </row>
    <row r="248" spans="1:14" x14ac:dyDescent="0.25">
      <c r="A248" s="12">
        <v>246</v>
      </c>
      <c r="B248" s="6" t="s">
        <v>71</v>
      </c>
      <c r="C248" s="7">
        <v>98</v>
      </c>
      <c r="D248" s="5">
        <v>3</v>
      </c>
      <c r="E248" s="5" t="s">
        <v>37</v>
      </c>
      <c r="F248" s="5">
        <v>2025</v>
      </c>
      <c r="G248" s="5" t="s">
        <v>17</v>
      </c>
      <c r="H248" s="5" t="s">
        <v>55</v>
      </c>
      <c r="I248" s="4" t="s">
        <v>117</v>
      </c>
      <c r="J248" s="5" t="s">
        <v>40</v>
      </c>
      <c r="K248" s="5"/>
      <c r="L248" s="11">
        <v>8500</v>
      </c>
      <c r="M248" s="24"/>
      <c r="N248" s="17">
        <f t="shared" si="12"/>
        <v>91.96000000003005</v>
      </c>
    </row>
    <row r="249" spans="1:14" x14ac:dyDescent="0.25">
      <c r="A249" s="12">
        <v>247</v>
      </c>
      <c r="B249" s="6" t="s">
        <v>72</v>
      </c>
      <c r="C249" s="7">
        <v>2700979055564</v>
      </c>
      <c r="D249" s="5">
        <v>3</v>
      </c>
      <c r="E249" s="5" t="s">
        <v>37</v>
      </c>
      <c r="F249" s="5">
        <v>2025</v>
      </c>
      <c r="G249" s="5" t="s">
        <v>17</v>
      </c>
      <c r="H249" s="5" t="s">
        <v>55</v>
      </c>
      <c r="I249" s="4" t="s">
        <v>117</v>
      </c>
      <c r="J249" s="5" t="s">
        <v>40</v>
      </c>
      <c r="K249" s="5"/>
      <c r="L249" s="11">
        <v>589.22</v>
      </c>
      <c r="M249" s="24"/>
      <c r="N249" s="17">
        <f t="shared" si="12"/>
        <v>681.18000000003008</v>
      </c>
    </row>
    <row r="250" spans="1:14" x14ac:dyDescent="0.25">
      <c r="A250" s="12">
        <v>248</v>
      </c>
      <c r="B250" s="6" t="s">
        <v>177</v>
      </c>
      <c r="C250" s="7">
        <v>553473000017377</v>
      </c>
      <c r="D250" s="5">
        <v>4</v>
      </c>
      <c r="E250" s="5" t="s">
        <v>37</v>
      </c>
      <c r="F250" s="5">
        <v>2025</v>
      </c>
      <c r="G250" s="5" t="s">
        <v>11</v>
      </c>
      <c r="H250" s="5" t="s">
        <v>178</v>
      </c>
      <c r="I250" s="5" t="s">
        <v>326</v>
      </c>
      <c r="J250" s="5" t="s">
        <v>176</v>
      </c>
      <c r="K250" s="5"/>
      <c r="L250" s="11"/>
      <c r="M250" s="33">
        <v>-5194.53</v>
      </c>
      <c r="N250" s="17">
        <f t="shared" si="12"/>
        <v>-4513.3499999999694</v>
      </c>
    </row>
    <row r="251" spans="1:14" x14ac:dyDescent="0.25">
      <c r="A251" s="12">
        <v>249</v>
      </c>
      <c r="B251" s="6" t="s">
        <v>71</v>
      </c>
      <c r="C251" s="7">
        <v>98</v>
      </c>
      <c r="D251" s="5">
        <v>5</v>
      </c>
      <c r="E251" s="5" t="s">
        <v>37</v>
      </c>
      <c r="F251" s="5">
        <v>2025</v>
      </c>
      <c r="G251" s="5" t="s">
        <v>17</v>
      </c>
      <c r="H251" s="5" t="s">
        <v>55</v>
      </c>
      <c r="I251" s="4" t="s">
        <v>117</v>
      </c>
      <c r="J251" s="5" t="s">
        <v>40</v>
      </c>
      <c r="K251" s="5"/>
      <c r="L251" s="11">
        <v>5000</v>
      </c>
      <c r="M251" s="24"/>
      <c r="N251" s="17">
        <f t="shared" si="12"/>
        <v>486.65000000003056</v>
      </c>
    </row>
    <row r="252" spans="1:14" x14ac:dyDescent="0.25">
      <c r="A252" s="12">
        <v>250</v>
      </c>
      <c r="B252" s="6" t="s">
        <v>72</v>
      </c>
      <c r="C252" s="7">
        <v>2700979055564</v>
      </c>
      <c r="D252" s="5">
        <v>5</v>
      </c>
      <c r="E252" s="5" t="s">
        <v>37</v>
      </c>
      <c r="F252" s="5">
        <v>2025</v>
      </c>
      <c r="G252" s="5" t="s">
        <v>17</v>
      </c>
      <c r="H252" s="5" t="s">
        <v>55</v>
      </c>
      <c r="I252" s="4" t="s">
        <v>117</v>
      </c>
      <c r="J252" s="5" t="s">
        <v>40</v>
      </c>
      <c r="K252" s="5"/>
      <c r="L252" s="11">
        <v>348.8</v>
      </c>
      <c r="M252" s="24"/>
      <c r="N252" s="17">
        <f t="shared" si="12"/>
        <v>835.45000000003051</v>
      </c>
    </row>
    <row r="253" spans="1:14" x14ac:dyDescent="0.25">
      <c r="A253" s="12">
        <v>251</v>
      </c>
      <c r="B253" s="6" t="s">
        <v>177</v>
      </c>
      <c r="C253" s="7">
        <v>551218000040988</v>
      </c>
      <c r="D253" s="5">
        <v>5</v>
      </c>
      <c r="E253" s="5" t="s">
        <v>37</v>
      </c>
      <c r="F253" s="5">
        <v>2025</v>
      </c>
      <c r="G253" s="5" t="s">
        <v>11</v>
      </c>
      <c r="H253" s="5" t="s">
        <v>64</v>
      </c>
      <c r="I253" s="5" t="s">
        <v>83</v>
      </c>
      <c r="J253" s="5" t="s">
        <v>176</v>
      </c>
      <c r="K253" s="5"/>
      <c r="L253" s="11"/>
      <c r="M253" s="33">
        <v>-3764.11</v>
      </c>
      <c r="N253" s="17">
        <f t="shared" si="12"/>
        <v>-2928.6599999999698</v>
      </c>
    </row>
    <row r="254" spans="1:14" x14ac:dyDescent="0.25">
      <c r="A254" s="12">
        <v>252</v>
      </c>
      <c r="B254" s="6" t="s">
        <v>177</v>
      </c>
      <c r="C254" s="7">
        <v>110501</v>
      </c>
      <c r="D254" s="5">
        <v>5</v>
      </c>
      <c r="E254" s="5" t="s">
        <v>37</v>
      </c>
      <c r="F254" s="5">
        <v>2025</v>
      </c>
      <c r="G254" s="5" t="s">
        <v>13</v>
      </c>
      <c r="H254" s="5" t="s">
        <v>157</v>
      </c>
      <c r="I254" s="5" t="s">
        <v>321</v>
      </c>
      <c r="J254" s="5" t="s">
        <v>176</v>
      </c>
      <c r="K254" s="5"/>
      <c r="L254" s="11"/>
      <c r="M254" s="33">
        <v>-4480.2299999999996</v>
      </c>
      <c r="N254" s="17">
        <f t="shared" ref="N254:N317" si="13">N253+M254+L254</f>
        <v>-7408.8899999999694</v>
      </c>
    </row>
    <row r="255" spans="1:14" x14ac:dyDescent="0.25">
      <c r="A255" s="12">
        <v>253</v>
      </c>
      <c r="B255" s="6" t="s">
        <v>177</v>
      </c>
      <c r="C255" s="7">
        <v>110502</v>
      </c>
      <c r="D255" s="5">
        <v>5</v>
      </c>
      <c r="E255" s="5" t="s">
        <v>37</v>
      </c>
      <c r="F255" s="5">
        <v>2025</v>
      </c>
      <c r="G255" s="5" t="s">
        <v>13</v>
      </c>
      <c r="H255" s="5" t="s">
        <v>79</v>
      </c>
      <c r="I255" s="5" t="s">
        <v>80</v>
      </c>
      <c r="J255" s="5" t="s">
        <v>176</v>
      </c>
      <c r="K255" s="5"/>
      <c r="L255" s="11"/>
      <c r="M255" s="33">
        <v>-3031.68</v>
      </c>
      <c r="N255" s="17">
        <f t="shared" si="13"/>
        <v>-10440.569999999969</v>
      </c>
    </row>
    <row r="256" spans="1:14" x14ac:dyDescent="0.25">
      <c r="A256" s="12">
        <v>254</v>
      </c>
      <c r="B256" s="6" t="s">
        <v>71</v>
      </c>
      <c r="C256" s="7">
        <v>98</v>
      </c>
      <c r="D256" s="5">
        <v>5</v>
      </c>
      <c r="E256" s="5" t="s">
        <v>37</v>
      </c>
      <c r="F256" s="5">
        <v>2025</v>
      </c>
      <c r="G256" s="5" t="s">
        <v>17</v>
      </c>
      <c r="H256" s="5" t="s">
        <v>55</v>
      </c>
      <c r="I256" s="4" t="s">
        <v>117</v>
      </c>
      <c r="J256" s="5" t="s">
        <v>40</v>
      </c>
      <c r="K256" s="5"/>
      <c r="L256" s="11">
        <v>10500</v>
      </c>
      <c r="M256" s="24"/>
      <c r="N256" s="17">
        <f t="shared" si="13"/>
        <v>59.430000000031214</v>
      </c>
    </row>
    <row r="257" spans="1:14" x14ac:dyDescent="0.25">
      <c r="A257" s="12">
        <v>255</v>
      </c>
      <c r="B257" s="6" t="s">
        <v>72</v>
      </c>
      <c r="C257" s="7">
        <v>2700979055564</v>
      </c>
      <c r="D257" s="5">
        <v>5</v>
      </c>
      <c r="E257" s="5" t="s">
        <v>37</v>
      </c>
      <c r="F257" s="5">
        <v>2025</v>
      </c>
      <c r="G257" s="5" t="s">
        <v>17</v>
      </c>
      <c r="H257" s="5" t="s">
        <v>55</v>
      </c>
      <c r="I257" s="4" t="s">
        <v>117</v>
      </c>
      <c r="J257" s="5" t="s">
        <v>40</v>
      </c>
      <c r="K257" s="5"/>
      <c r="L257" s="11">
        <v>737.31</v>
      </c>
      <c r="M257" s="24"/>
      <c r="N257" s="17">
        <f t="shared" si="13"/>
        <v>796.74000000003116</v>
      </c>
    </row>
    <row r="258" spans="1:14" x14ac:dyDescent="0.25">
      <c r="A258" s="12">
        <v>256</v>
      </c>
      <c r="B258" s="6" t="s">
        <v>538</v>
      </c>
      <c r="C258" s="7">
        <v>110601</v>
      </c>
      <c r="D258" s="5">
        <v>6</v>
      </c>
      <c r="E258" s="5" t="s">
        <v>37</v>
      </c>
      <c r="F258" s="5">
        <v>2025</v>
      </c>
      <c r="G258" s="5" t="s">
        <v>109</v>
      </c>
      <c r="H258" s="5" t="s">
        <v>21</v>
      </c>
      <c r="I258" s="25" t="s">
        <v>291</v>
      </c>
      <c r="J258" s="5" t="s">
        <v>131</v>
      </c>
      <c r="K258" s="5" t="s">
        <v>298</v>
      </c>
      <c r="L258" s="11"/>
      <c r="M258" s="24">
        <v>-134.5</v>
      </c>
      <c r="N258" s="17">
        <f t="shared" si="13"/>
        <v>662.24000000003116</v>
      </c>
    </row>
    <row r="259" spans="1:14" x14ac:dyDescent="0.25">
      <c r="A259" s="12">
        <v>257</v>
      </c>
      <c r="B259" s="6" t="s">
        <v>99</v>
      </c>
      <c r="C259" s="7">
        <v>111201</v>
      </c>
      <c r="D259" s="5">
        <v>12</v>
      </c>
      <c r="E259" s="5" t="s">
        <v>37</v>
      </c>
      <c r="F259" s="5">
        <v>2025</v>
      </c>
      <c r="G259" s="5" t="s">
        <v>23</v>
      </c>
      <c r="H259" s="5" t="s">
        <v>341</v>
      </c>
      <c r="I259" s="25" t="s">
        <v>307</v>
      </c>
      <c r="J259" s="5" t="s">
        <v>107</v>
      </c>
      <c r="K259" s="5"/>
      <c r="L259" s="11"/>
      <c r="M259" s="33">
        <v>-3520</v>
      </c>
      <c r="N259" s="17">
        <f t="shared" si="13"/>
        <v>-2857.7599999999688</v>
      </c>
    </row>
    <row r="260" spans="1:14" x14ac:dyDescent="0.25">
      <c r="A260" s="12">
        <v>258</v>
      </c>
      <c r="B260" s="6" t="s">
        <v>71</v>
      </c>
      <c r="C260" s="7">
        <v>98</v>
      </c>
      <c r="D260" s="5">
        <v>12</v>
      </c>
      <c r="E260" s="5" t="s">
        <v>37</v>
      </c>
      <c r="F260" s="5">
        <v>2025</v>
      </c>
      <c r="G260" s="5" t="s">
        <v>17</v>
      </c>
      <c r="H260" s="5" t="s">
        <v>55</v>
      </c>
      <c r="I260" s="4" t="s">
        <v>117</v>
      </c>
      <c r="J260" s="5" t="s">
        <v>40</v>
      </c>
      <c r="K260" s="5"/>
      <c r="L260" s="11">
        <v>3000</v>
      </c>
      <c r="M260" s="24"/>
      <c r="N260" s="17">
        <f t="shared" si="13"/>
        <v>142.24000000003116</v>
      </c>
    </row>
    <row r="261" spans="1:14" x14ac:dyDescent="0.25">
      <c r="A261" s="12">
        <v>259</v>
      </c>
      <c r="B261" s="6" t="s">
        <v>72</v>
      </c>
      <c r="C261" s="7">
        <v>2700979055564</v>
      </c>
      <c r="D261" s="5">
        <v>12</v>
      </c>
      <c r="E261" s="5" t="s">
        <v>37</v>
      </c>
      <c r="F261" s="5">
        <v>2025</v>
      </c>
      <c r="G261" s="5" t="s">
        <v>17</v>
      </c>
      <c r="H261" s="5" t="s">
        <v>55</v>
      </c>
      <c r="I261" s="4" t="s">
        <v>117</v>
      </c>
      <c r="J261" s="5" t="s">
        <v>40</v>
      </c>
      <c r="K261" s="5"/>
      <c r="L261" s="11">
        <v>217.5</v>
      </c>
      <c r="M261" s="24"/>
      <c r="N261" s="17">
        <f t="shared" si="13"/>
        <v>359.74000000003116</v>
      </c>
    </row>
    <row r="262" spans="1:14" x14ac:dyDescent="0.25">
      <c r="A262" s="12">
        <v>260</v>
      </c>
      <c r="B262" s="6" t="s">
        <v>160</v>
      </c>
      <c r="C262" s="7">
        <v>111301</v>
      </c>
      <c r="D262" s="5">
        <v>13</v>
      </c>
      <c r="E262" s="5" t="s">
        <v>37</v>
      </c>
      <c r="F262" s="5">
        <v>2025</v>
      </c>
      <c r="G262" s="5" t="s">
        <v>23</v>
      </c>
      <c r="H262" s="5" t="s">
        <v>116</v>
      </c>
      <c r="I262" s="25" t="s">
        <v>115</v>
      </c>
      <c r="J262" s="5" t="s">
        <v>107</v>
      </c>
      <c r="K262" s="5"/>
      <c r="L262" s="11"/>
      <c r="M262" s="33">
        <v>-10745</v>
      </c>
      <c r="N262" s="17">
        <f t="shared" si="13"/>
        <v>-10385.259999999969</v>
      </c>
    </row>
    <row r="263" spans="1:14" x14ac:dyDescent="0.25">
      <c r="A263" s="12">
        <v>261</v>
      </c>
      <c r="B263" s="6" t="s">
        <v>71</v>
      </c>
      <c r="C263" s="7">
        <v>98</v>
      </c>
      <c r="D263" s="5">
        <v>13</v>
      </c>
      <c r="E263" s="5" t="s">
        <v>37</v>
      </c>
      <c r="F263" s="5">
        <v>2025</v>
      </c>
      <c r="G263" s="5" t="s">
        <v>17</v>
      </c>
      <c r="H263" s="5" t="s">
        <v>55</v>
      </c>
      <c r="I263" s="4" t="s">
        <v>117</v>
      </c>
      <c r="J263" s="5" t="s">
        <v>40</v>
      </c>
      <c r="K263" s="5"/>
      <c r="L263" s="11">
        <v>10500</v>
      </c>
      <c r="M263" s="24"/>
      <c r="N263" s="17">
        <f t="shared" si="13"/>
        <v>114.7400000000307</v>
      </c>
    </row>
    <row r="264" spans="1:14" x14ac:dyDescent="0.25">
      <c r="A264" s="12">
        <v>262</v>
      </c>
      <c r="B264" s="6" t="s">
        <v>72</v>
      </c>
      <c r="C264" s="7">
        <v>2700979055564</v>
      </c>
      <c r="D264" s="5">
        <v>13</v>
      </c>
      <c r="E264" s="5" t="s">
        <v>37</v>
      </c>
      <c r="F264" s="5">
        <v>2025</v>
      </c>
      <c r="G264" s="5" t="s">
        <v>17</v>
      </c>
      <c r="H264" s="5" t="s">
        <v>55</v>
      </c>
      <c r="I264" s="4" t="s">
        <v>117</v>
      </c>
      <c r="J264" s="5" t="s">
        <v>40</v>
      </c>
      <c r="K264" s="5"/>
      <c r="L264" s="11">
        <v>766.08</v>
      </c>
      <c r="M264" s="24"/>
      <c r="N264" s="17">
        <f t="shared" si="13"/>
        <v>880.82000000003075</v>
      </c>
    </row>
    <row r="265" spans="1:14" x14ac:dyDescent="0.25">
      <c r="A265" s="12">
        <v>263</v>
      </c>
      <c r="B265" s="6" t="s">
        <v>203</v>
      </c>
      <c r="C265" s="7">
        <v>554439000039504</v>
      </c>
      <c r="D265" s="5">
        <v>17</v>
      </c>
      <c r="E265" s="5" t="s">
        <v>37</v>
      </c>
      <c r="F265" s="5">
        <v>2025</v>
      </c>
      <c r="G265" s="5" t="s">
        <v>114</v>
      </c>
      <c r="H265" s="5" t="s">
        <v>113</v>
      </c>
      <c r="I265" s="25" t="s">
        <v>304</v>
      </c>
      <c r="J265" s="5" t="s">
        <v>131</v>
      </c>
      <c r="K265" s="5" t="s">
        <v>298</v>
      </c>
      <c r="L265" s="11"/>
      <c r="M265" s="24">
        <v>-295.89999999999998</v>
      </c>
      <c r="N265" s="17">
        <f t="shared" si="13"/>
        <v>584.92000000003077</v>
      </c>
    </row>
    <row r="266" spans="1:14" x14ac:dyDescent="0.25">
      <c r="A266" s="12">
        <v>264</v>
      </c>
      <c r="B266" s="6" t="s">
        <v>202</v>
      </c>
      <c r="C266" s="7">
        <v>554439000039504</v>
      </c>
      <c r="D266" s="5">
        <v>17</v>
      </c>
      <c r="E266" s="5" t="s">
        <v>37</v>
      </c>
      <c r="F266" s="5">
        <v>2025</v>
      </c>
      <c r="G266" s="5" t="s">
        <v>114</v>
      </c>
      <c r="H266" s="5" t="s">
        <v>113</v>
      </c>
      <c r="I266" s="25" t="s">
        <v>304</v>
      </c>
      <c r="J266" s="5" t="s">
        <v>131</v>
      </c>
      <c r="K266" s="5" t="s">
        <v>298</v>
      </c>
      <c r="L266" s="11"/>
      <c r="M266" s="24">
        <v>-538</v>
      </c>
      <c r="N266" s="17">
        <f t="shared" si="13"/>
        <v>46.920000000030768</v>
      </c>
    </row>
    <row r="267" spans="1:14" x14ac:dyDescent="0.25">
      <c r="A267" s="12">
        <v>265</v>
      </c>
      <c r="B267" s="6" t="s">
        <v>208</v>
      </c>
      <c r="C267" s="7">
        <v>554439000039504</v>
      </c>
      <c r="D267" s="5">
        <v>17</v>
      </c>
      <c r="E267" s="5" t="s">
        <v>37</v>
      </c>
      <c r="F267" s="5">
        <v>2025</v>
      </c>
      <c r="G267" s="5" t="s">
        <v>114</v>
      </c>
      <c r="H267" s="5" t="s">
        <v>113</v>
      </c>
      <c r="I267" s="25" t="s">
        <v>304</v>
      </c>
      <c r="J267" s="5" t="s">
        <v>131</v>
      </c>
      <c r="K267" s="5" t="s">
        <v>298</v>
      </c>
      <c r="L267" s="11"/>
      <c r="M267" s="33">
        <v>-2668.26</v>
      </c>
      <c r="N267" s="17">
        <f t="shared" si="13"/>
        <v>-2621.3399999999692</v>
      </c>
    </row>
    <row r="268" spans="1:14" x14ac:dyDescent="0.25">
      <c r="A268" s="12">
        <v>266</v>
      </c>
      <c r="B268" s="6" t="s">
        <v>210</v>
      </c>
      <c r="C268" s="7">
        <v>554439000039504</v>
      </c>
      <c r="D268" s="5">
        <v>17</v>
      </c>
      <c r="E268" s="5" t="s">
        <v>37</v>
      </c>
      <c r="F268" s="5">
        <v>2025</v>
      </c>
      <c r="G268" s="5" t="s">
        <v>114</v>
      </c>
      <c r="H268" s="5" t="s">
        <v>113</v>
      </c>
      <c r="I268" s="25" t="s">
        <v>304</v>
      </c>
      <c r="J268" s="5" t="s">
        <v>131</v>
      </c>
      <c r="K268" s="5" t="s">
        <v>298</v>
      </c>
      <c r="L268" s="11"/>
      <c r="M268" s="24">
        <v>-806.79</v>
      </c>
      <c r="N268" s="17">
        <f t="shared" si="13"/>
        <v>-3428.1299999999692</v>
      </c>
    </row>
    <row r="269" spans="1:14" x14ac:dyDescent="0.25">
      <c r="A269" s="12">
        <v>267</v>
      </c>
      <c r="B269" s="6" t="s">
        <v>209</v>
      </c>
      <c r="C269" s="7">
        <v>554439000039504</v>
      </c>
      <c r="D269" s="5">
        <v>17</v>
      </c>
      <c r="E269" s="5" t="s">
        <v>37</v>
      </c>
      <c r="F269" s="5">
        <v>2025</v>
      </c>
      <c r="G269" s="5" t="s">
        <v>114</v>
      </c>
      <c r="H269" s="5" t="s">
        <v>113</v>
      </c>
      <c r="I269" s="25" t="s">
        <v>304</v>
      </c>
      <c r="J269" s="5" t="s">
        <v>131</v>
      </c>
      <c r="K269" s="5" t="s">
        <v>298</v>
      </c>
      <c r="L269" s="11"/>
      <c r="M269" s="24">
        <v>-104.64</v>
      </c>
      <c r="N269" s="17">
        <f t="shared" si="13"/>
        <v>-3532.7699999999691</v>
      </c>
    </row>
    <row r="270" spans="1:14" x14ac:dyDescent="0.25">
      <c r="A270" s="12">
        <v>268</v>
      </c>
      <c r="B270" s="6" t="s">
        <v>246</v>
      </c>
      <c r="C270" s="7">
        <v>554439000039504</v>
      </c>
      <c r="D270" s="5">
        <v>17</v>
      </c>
      <c r="E270" s="5" t="s">
        <v>37</v>
      </c>
      <c r="F270" s="5">
        <v>2025</v>
      </c>
      <c r="G270" s="5" t="s">
        <v>114</v>
      </c>
      <c r="H270" s="5" t="s">
        <v>113</v>
      </c>
      <c r="I270" s="25" t="s">
        <v>304</v>
      </c>
      <c r="J270" s="5" t="s">
        <v>131</v>
      </c>
      <c r="K270" s="5" t="s">
        <v>298</v>
      </c>
      <c r="L270" s="11"/>
      <c r="M270" s="24">
        <v>-837.09</v>
      </c>
      <c r="N270" s="17">
        <f t="shared" si="13"/>
        <v>-4369.8599999999687</v>
      </c>
    </row>
    <row r="271" spans="1:14" x14ac:dyDescent="0.25">
      <c r="A271" s="12">
        <v>269</v>
      </c>
      <c r="B271" s="6" t="s">
        <v>247</v>
      </c>
      <c r="C271" s="7">
        <v>554439000039504</v>
      </c>
      <c r="D271" s="5">
        <v>17</v>
      </c>
      <c r="E271" s="5" t="s">
        <v>37</v>
      </c>
      <c r="F271" s="5">
        <v>2025</v>
      </c>
      <c r="G271" s="5" t="s">
        <v>114</v>
      </c>
      <c r="H271" s="5" t="s">
        <v>113</v>
      </c>
      <c r="I271" s="25" t="s">
        <v>304</v>
      </c>
      <c r="J271" s="5" t="s">
        <v>131</v>
      </c>
      <c r="K271" s="5" t="s">
        <v>298</v>
      </c>
      <c r="L271" s="11"/>
      <c r="M271" s="41">
        <v>-1099.28</v>
      </c>
      <c r="N271" s="17">
        <f t="shared" si="13"/>
        <v>-5469.1399999999685</v>
      </c>
    </row>
    <row r="272" spans="1:14" x14ac:dyDescent="0.25">
      <c r="A272" s="12">
        <v>270</v>
      </c>
      <c r="B272" s="6" t="s">
        <v>71</v>
      </c>
      <c r="C272" s="7">
        <v>98</v>
      </c>
      <c r="D272" s="5">
        <v>17</v>
      </c>
      <c r="E272" s="5" t="s">
        <v>37</v>
      </c>
      <c r="F272" s="5">
        <v>2025</v>
      </c>
      <c r="G272" s="5" t="s">
        <v>17</v>
      </c>
      <c r="H272" s="5" t="s">
        <v>55</v>
      </c>
      <c r="I272" s="4" t="s">
        <v>117</v>
      </c>
      <c r="J272" s="5" t="s">
        <v>40</v>
      </c>
      <c r="K272" s="5"/>
      <c r="L272" s="11">
        <v>5500</v>
      </c>
      <c r="M272" s="24"/>
      <c r="N272" s="17">
        <f t="shared" si="13"/>
        <v>30.860000000031505</v>
      </c>
    </row>
    <row r="273" spans="1:14" x14ac:dyDescent="0.25">
      <c r="A273" s="12">
        <v>271</v>
      </c>
      <c r="B273" s="6" t="s">
        <v>72</v>
      </c>
      <c r="C273" s="7">
        <v>2700979055564</v>
      </c>
      <c r="D273" s="5">
        <v>17</v>
      </c>
      <c r="E273" s="5" t="s">
        <v>37</v>
      </c>
      <c r="F273" s="5">
        <v>2025</v>
      </c>
      <c r="G273" s="5" t="s">
        <v>17</v>
      </c>
      <c r="H273" s="5" t="s">
        <v>55</v>
      </c>
      <c r="I273" s="4" t="s">
        <v>117</v>
      </c>
      <c r="J273" s="5" t="s">
        <v>40</v>
      </c>
      <c r="K273" s="5"/>
      <c r="L273" s="11">
        <v>406.34</v>
      </c>
      <c r="M273" s="24"/>
      <c r="N273" s="17">
        <f t="shared" si="13"/>
        <v>437.20000000003148</v>
      </c>
    </row>
    <row r="274" spans="1:14" x14ac:dyDescent="0.25">
      <c r="A274" s="12">
        <v>272</v>
      </c>
      <c r="B274" s="6" t="s">
        <v>196</v>
      </c>
      <c r="C274" s="7">
        <v>554439000028455</v>
      </c>
      <c r="D274" s="5">
        <v>19</v>
      </c>
      <c r="E274" s="5" t="s">
        <v>37</v>
      </c>
      <c r="F274" s="5">
        <v>2025</v>
      </c>
      <c r="G274" s="5" t="s">
        <v>11</v>
      </c>
      <c r="H274" s="5" t="s">
        <v>150</v>
      </c>
      <c r="I274" s="5" t="s">
        <v>354</v>
      </c>
      <c r="J274" s="5" t="s">
        <v>355</v>
      </c>
      <c r="K274" s="5"/>
      <c r="L274" s="6"/>
      <c r="M274" s="8">
        <v>-1172.06</v>
      </c>
      <c r="N274" s="17">
        <f t="shared" si="13"/>
        <v>-734.85999999996852</v>
      </c>
    </row>
    <row r="275" spans="1:14" x14ac:dyDescent="0.25">
      <c r="A275" s="12">
        <v>273</v>
      </c>
      <c r="B275" s="6" t="s">
        <v>99</v>
      </c>
      <c r="C275" s="7">
        <v>111901</v>
      </c>
      <c r="D275" s="5">
        <v>19</v>
      </c>
      <c r="E275" s="5" t="s">
        <v>37</v>
      </c>
      <c r="F275" s="5">
        <v>2025</v>
      </c>
      <c r="G275" s="5" t="s">
        <v>23</v>
      </c>
      <c r="H275" s="5" t="s">
        <v>27</v>
      </c>
      <c r="I275" s="25" t="s">
        <v>307</v>
      </c>
      <c r="J275" s="5" t="s">
        <v>107</v>
      </c>
      <c r="K275" s="5"/>
      <c r="L275" s="6"/>
      <c r="M275" s="8">
        <v>-3520</v>
      </c>
      <c r="N275" s="17">
        <f t="shared" si="13"/>
        <v>-4254.8599999999687</v>
      </c>
    </row>
    <row r="276" spans="1:14" x14ac:dyDescent="0.25">
      <c r="A276" s="12">
        <v>274</v>
      </c>
      <c r="B276" s="6" t="s">
        <v>196</v>
      </c>
      <c r="C276" s="7">
        <v>111902</v>
      </c>
      <c r="D276" s="5">
        <v>19</v>
      </c>
      <c r="E276" s="5" t="s">
        <v>37</v>
      </c>
      <c r="F276" s="5">
        <v>2025</v>
      </c>
      <c r="G276" s="5" t="s">
        <v>23</v>
      </c>
      <c r="H276" s="5" t="s">
        <v>151</v>
      </c>
      <c r="I276" s="5" t="s">
        <v>334</v>
      </c>
      <c r="J276" s="5" t="s">
        <v>111</v>
      </c>
      <c r="K276" s="5"/>
      <c r="L276" s="6"/>
      <c r="M276" s="24">
        <v>-571.9</v>
      </c>
      <c r="N276" s="17">
        <f t="shared" si="13"/>
        <v>-4826.7599999999684</v>
      </c>
    </row>
    <row r="277" spans="1:14" x14ac:dyDescent="0.25">
      <c r="A277" s="12">
        <v>275</v>
      </c>
      <c r="B277" s="6" t="s">
        <v>71</v>
      </c>
      <c r="C277" s="7">
        <v>98</v>
      </c>
      <c r="D277" s="5">
        <v>19</v>
      </c>
      <c r="E277" s="5" t="s">
        <v>37</v>
      </c>
      <c r="F277" s="5">
        <v>2025</v>
      </c>
      <c r="G277" s="5" t="s">
        <v>17</v>
      </c>
      <c r="H277" s="5" t="s">
        <v>55</v>
      </c>
      <c r="I277" s="4" t="s">
        <v>117</v>
      </c>
      <c r="J277" s="5" t="s">
        <v>40</v>
      </c>
      <c r="K277" s="5"/>
      <c r="L277" s="11">
        <v>5000</v>
      </c>
      <c r="M277" s="6"/>
      <c r="N277" s="17">
        <f t="shared" si="13"/>
        <v>173.24000000003161</v>
      </c>
    </row>
    <row r="278" spans="1:14" x14ac:dyDescent="0.25">
      <c r="A278" s="12">
        <v>276</v>
      </c>
      <c r="B278" s="6" t="s">
        <v>72</v>
      </c>
      <c r="C278" s="7">
        <v>2700979055654</v>
      </c>
      <c r="D278" s="5">
        <v>19</v>
      </c>
      <c r="E278" s="5" t="s">
        <v>37</v>
      </c>
      <c r="F278" s="5">
        <v>2025</v>
      </c>
      <c r="G278" s="5" t="s">
        <v>17</v>
      </c>
      <c r="H278" s="5" t="s">
        <v>55</v>
      </c>
      <c r="I278" s="4" t="s">
        <v>117</v>
      </c>
      <c r="J278" s="5" t="s">
        <v>40</v>
      </c>
      <c r="K278" s="5"/>
      <c r="L278" s="27">
        <v>374</v>
      </c>
      <c r="M278" s="6"/>
      <c r="N278" s="17">
        <f t="shared" si="13"/>
        <v>547.24000000003161</v>
      </c>
    </row>
    <row r="279" spans="1:14" x14ac:dyDescent="0.25">
      <c r="A279" s="12">
        <v>277</v>
      </c>
      <c r="B279" s="6" t="s">
        <v>99</v>
      </c>
      <c r="C279" s="7">
        <v>112501</v>
      </c>
      <c r="D279" s="5">
        <v>25</v>
      </c>
      <c r="E279" s="5" t="s">
        <v>37</v>
      </c>
      <c r="F279" s="5">
        <v>2025</v>
      </c>
      <c r="G279" s="5" t="s">
        <v>26</v>
      </c>
      <c r="H279" s="5" t="s">
        <v>32</v>
      </c>
      <c r="I279" s="25" t="s">
        <v>342</v>
      </c>
      <c r="J279" s="5" t="s">
        <v>107</v>
      </c>
      <c r="K279" s="5"/>
      <c r="L279" s="6"/>
      <c r="M279" s="9">
        <v>-870.44</v>
      </c>
      <c r="N279" s="17">
        <f t="shared" si="13"/>
        <v>-323.19999999996844</v>
      </c>
    </row>
    <row r="280" spans="1:14" x14ac:dyDescent="0.25">
      <c r="A280" s="12">
        <v>278</v>
      </c>
      <c r="B280" s="6" t="s">
        <v>71</v>
      </c>
      <c r="C280" s="7">
        <v>98</v>
      </c>
      <c r="D280" s="5">
        <v>25</v>
      </c>
      <c r="E280" s="5" t="s">
        <v>37</v>
      </c>
      <c r="F280" s="5">
        <v>2025</v>
      </c>
      <c r="G280" s="5" t="s">
        <v>17</v>
      </c>
      <c r="H280" s="5" t="s">
        <v>55</v>
      </c>
      <c r="I280" s="4" t="s">
        <v>117</v>
      </c>
      <c r="J280" s="5" t="s">
        <v>40</v>
      </c>
      <c r="K280" s="5"/>
      <c r="L280" s="27">
        <v>500</v>
      </c>
      <c r="M280" s="6"/>
      <c r="N280" s="17">
        <f t="shared" si="13"/>
        <v>176.80000000003156</v>
      </c>
    </row>
    <row r="281" spans="1:14" x14ac:dyDescent="0.25">
      <c r="A281" s="12">
        <v>279</v>
      </c>
      <c r="B281" s="6" t="s">
        <v>72</v>
      </c>
      <c r="C281" s="7">
        <v>2700979055654</v>
      </c>
      <c r="D281" s="5">
        <v>25</v>
      </c>
      <c r="E281" s="5" t="s">
        <v>37</v>
      </c>
      <c r="F281" s="5">
        <v>2025</v>
      </c>
      <c r="G281" s="5" t="s">
        <v>17</v>
      </c>
      <c r="H281" s="5" t="s">
        <v>55</v>
      </c>
      <c r="I281" s="4" t="s">
        <v>117</v>
      </c>
      <c r="J281" s="5" t="s">
        <v>40</v>
      </c>
      <c r="K281" s="5"/>
      <c r="L281" s="10">
        <v>38.08</v>
      </c>
      <c r="M281" s="6"/>
      <c r="N281" s="17">
        <f t="shared" si="13"/>
        <v>214.88000000003154</v>
      </c>
    </row>
    <row r="282" spans="1:14" x14ac:dyDescent="0.25">
      <c r="A282" s="12">
        <v>280</v>
      </c>
      <c r="B282" s="6" t="s">
        <v>82</v>
      </c>
      <c r="C282" s="7">
        <v>550765000015547</v>
      </c>
      <c r="D282" s="5">
        <v>27</v>
      </c>
      <c r="E282" s="5" t="s">
        <v>37</v>
      </c>
      <c r="F282" s="5">
        <v>2025</v>
      </c>
      <c r="G282" s="5" t="s">
        <v>11</v>
      </c>
      <c r="H282" s="5" t="s">
        <v>63</v>
      </c>
      <c r="I282" s="5" t="s">
        <v>86</v>
      </c>
      <c r="J282" s="5" t="s">
        <v>81</v>
      </c>
      <c r="K282" s="5"/>
      <c r="L282" s="6"/>
      <c r="M282" s="8">
        <v>-3245.24</v>
      </c>
      <c r="N282" s="17">
        <f t="shared" si="13"/>
        <v>-3030.3599999999683</v>
      </c>
    </row>
    <row r="283" spans="1:14" x14ac:dyDescent="0.25">
      <c r="A283" s="12">
        <v>281</v>
      </c>
      <c r="B283" s="6" t="s">
        <v>82</v>
      </c>
      <c r="C283" s="7">
        <v>553610000024640</v>
      </c>
      <c r="D283" s="5">
        <v>27</v>
      </c>
      <c r="E283" s="5" t="s">
        <v>37</v>
      </c>
      <c r="F283" s="5">
        <v>2025</v>
      </c>
      <c r="G283" s="5" t="s">
        <v>11</v>
      </c>
      <c r="H283" s="5" t="s">
        <v>197</v>
      </c>
      <c r="I283" s="5" t="s">
        <v>97</v>
      </c>
      <c r="J283" s="5" t="s">
        <v>81</v>
      </c>
      <c r="K283" s="5"/>
      <c r="L283" s="6"/>
      <c r="M283" s="8">
        <v>-3245.24</v>
      </c>
      <c r="N283" s="17">
        <f t="shared" si="13"/>
        <v>-6275.5999999999676</v>
      </c>
    </row>
    <row r="284" spans="1:14" x14ac:dyDescent="0.25">
      <c r="A284" s="12">
        <v>282</v>
      </c>
      <c r="B284" s="6" t="s">
        <v>82</v>
      </c>
      <c r="C284" s="7">
        <v>553610000024640</v>
      </c>
      <c r="D284" s="5">
        <v>27</v>
      </c>
      <c r="E284" s="5" t="s">
        <v>37</v>
      </c>
      <c r="F284" s="5">
        <v>2025</v>
      </c>
      <c r="G284" s="5" t="s">
        <v>11</v>
      </c>
      <c r="H284" s="5" t="s">
        <v>197</v>
      </c>
      <c r="I284" s="5" t="s">
        <v>97</v>
      </c>
      <c r="J284" s="5" t="s">
        <v>81</v>
      </c>
      <c r="K284" s="5"/>
      <c r="L284" s="6"/>
      <c r="M284" s="8">
        <v>-2700</v>
      </c>
      <c r="N284" s="17">
        <f t="shared" si="13"/>
        <v>-8975.5999999999676</v>
      </c>
    </row>
    <row r="285" spans="1:14" x14ac:dyDescent="0.25">
      <c r="A285" s="12">
        <v>283</v>
      </c>
      <c r="B285" s="6" t="s">
        <v>82</v>
      </c>
      <c r="C285" s="7">
        <v>553653000015845</v>
      </c>
      <c r="D285" s="5">
        <v>27</v>
      </c>
      <c r="E285" s="5" t="s">
        <v>37</v>
      </c>
      <c r="F285" s="5">
        <v>2025</v>
      </c>
      <c r="G285" s="5" t="s">
        <v>11</v>
      </c>
      <c r="H285" s="5" t="s">
        <v>96</v>
      </c>
      <c r="I285" s="5" t="s">
        <v>91</v>
      </c>
      <c r="J285" s="5" t="s">
        <v>81</v>
      </c>
      <c r="K285" s="5"/>
      <c r="L285" s="6"/>
      <c r="M285" s="8">
        <v>-3245.24</v>
      </c>
      <c r="N285" s="17">
        <f t="shared" si="13"/>
        <v>-12220.839999999967</v>
      </c>
    </row>
    <row r="286" spans="1:14" x14ac:dyDescent="0.25">
      <c r="A286" s="12">
        <v>284</v>
      </c>
      <c r="B286" s="6" t="s">
        <v>82</v>
      </c>
      <c r="C286" s="7">
        <v>554439000006509</v>
      </c>
      <c r="D286" s="5">
        <v>27</v>
      </c>
      <c r="E286" s="5" t="s">
        <v>37</v>
      </c>
      <c r="F286" s="5">
        <v>2025</v>
      </c>
      <c r="G286" s="5" t="s">
        <v>11</v>
      </c>
      <c r="H286" s="5" t="s">
        <v>66</v>
      </c>
      <c r="I286" s="5" t="s">
        <v>90</v>
      </c>
      <c r="J286" s="5" t="s">
        <v>81</v>
      </c>
      <c r="K286" s="5"/>
      <c r="L286" s="6"/>
      <c r="M286" s="8">
        <v>-3245.24</v>
      </c>
      <c r="N286" s="17">
        <f t="shared" si="13"/>
        <v>-15466.079999999967</v>
      </c>
    </row>
    <row r="287" spans="1:14" x14ac:dyDescent="0.25">
      <c r="A287" s="12">
        <v>285</v>
      </c>
      <c r="B287" s="6" t="s">
        <v>166</v>
      </c>
      <c r="C287" s="7">
        <v>554439000028455</v>
      </c>
      <c r="D287" s="5">
        <v>27</v>
      </c>
      <c r="E287" s="5" t="s">
        <v>37</v>
      </c>
      <c r="F287" s="5">
        <v>2025</v>
      </c>
      <c r="G287" s="5" t="s">
        <v>11</v>
      </c>
      <c r="H287" s="5" t="s">
        <v>248</v>
      </c>
      <c r="I287" s="5" t="s">
        <v>249</v>
      </c>
      <c r="J287" s="5" t="s">
        <v>107</v>
      </c>
      <c r="K287" s="5"/>
      <c r="L287" s="42"/>
      <c r="M287" s="42">
        <v>-228.64</v>
      </c>
      <c r="N287" s="17">
        <f t="shared" si="13"/>
        <v>-15694.719999999967</v>
      </c>
    </row>
    <row r="288" spans="1:14" x14ac:dyDescent="0.25">
      <c r="A288" s="12">
        <v>286</v>
      </c>
      <c r="B288" s="6" t="s">
        <v>166</v>
      </c>
      <c r="C288" s="7">
        <v>554439000028455</v>
      </c>
      <c r="D288" s="5">
        <v>27</v>
      </c>
      <c r="E288" s="5" t="s">
        <v>37</v>
      </c>
      <c r="F288" s="5">
        <v>2025</v>
      </c>
      <c r="G288" s="5" t="s">
        <v>11</v>
      </c>
      <c r="H288" s="5" t="s">
        <v>248</v>
      </c>
      <c r="I288" s="5" t="s">
        <v>249</v>
      </c>
      <c r="J288" s="5" t="s">
        <v>107</v>
      </c>
      <c r="K288" s="5"/>
      <c r="L288" s="41"/>
      <c r="M288" s="41">
        <v>-100</v>
      </c>
      <c r="N288" s="17">
        <f t="shared" si="13"/>
        <v>-15794.719999999967</v>
      </c>
    </row>
    <row r="289" spans="1:14" x14ac:dyDescent="0.25">
      <c r="A289" s="12">
        <v>287</v>
      </c>
      <c r="B289" s="6" t="s">
        <v>250</v>
      </c>
      <c r="C289" s="7">
        <v>554439000028455</v>
      </c>
      <c r="D289" s="5">
        <v>27</v>
      </c>
      <c r="E289" s="5" t="s">
        <v>37</v>
      </c>
      <c r="F289" s="5">
        <v>2025</v>
      </c>
      <c r="G289" s="5" t="s">
        <v>11</v>
      </c>
      <c r="H289" s="5" t="s">
        <v>55</v>
      </c>
      <c r="I289" s="4" t="s">
        <v>117</v>
      </c>
      <c r="J289" s="5" t="s">
        <v>40</v>
      </c>
      <c r="K289" s="5" t="s">
        <v>251</v>
      </c>
      <c r="L289" s="10">
        <v>0.64</v>
      </c>
      <c r="M289" s="24"/>
      <c r="N289" s="17">
        <f t="shared" si="13"/>
        <v>-15794.079999999967</v>
      </c>
    </row>
    <row r="290" spans="1:14" x14ac:dyDescent="0.25">
      <c r="A290" s="12">
        <v>288</v>
      </c>
      <c r="B290" s="6" t="s">
        <v>247</v>
      </c>
      <c r="C290" s="7">
        <v>554439000039504</v>
      </c>
      <c r="D290" s="5">
        <v>27</v>
      </c>
      <c r="E290" s="5" t="s">
        <v>37</v>
      </c>
      <c r="F290" s="5">
        <v>2025</v>
      </c>
      <c r="G290" s="5" t="s">
        <v>114</v>
      </c>
      <c r="H290" s="5" t="s">
        <v>113</v>
      </c>
      <c r="I290" s="25" t="s">
        <v>304</v>
      </c>
      <c r="J290" s="5" t="s">
        <v>131</v>
      </c>
      <c r="K290" s="5" t="s">
        <v>298</v>
      </c>
      <c r="L290" s="9"/>
      <c r="M290" s="9">
        <v>-936.04</v>
      </c>
      <c r="N290" s="17">
        <f t="shared" si="13"/>
        <v>-16730.119999999966</v>
      </c>
    </row>
    <row r="291" spans="1:14" x14ac:dyDescent="0.25">
      <c r="A291" s="12">
        <v>289</v>
      </c>
      <c r="B291" s="30" t="s">
        <v>208</v>
      </c>
      <c r="C291" s="7">
        <v>554439000039504</v>
      </c>
      <c r="D291" s="5">
        <v>27</v>
      </c>
      <c r="E291" s="5" t="s">
        <v>37</v>
      </c>
      <c r="F291" s="5">
        <v>2025</v>
      </c>
      <c r="G291" s="5" t="s">
        <v>114</v>
      </c>
      <c r="H291" s="5" t="s">
        <v>113</v>
      </c>
      <c r="I291" s="25" t="s">
        <v>304</v>
      </c>
      <c r="J291" s="5" t="s">
        <v>131</v>
      </c>
      <c r="K291" s="5" t="s">
        <v>298</v>
      </c>
      <c r="L291" s="9"/>
      <c r="M291" s="9">
        <v>-2259.92</v>
      </c>
      <c r="N291" s="17">
        <f t="shared" si="13"/>
        <v>-18990.039999999964</v>
      </c>
    </row>
    <row r="292" spans="1:14" x14ac:dyDescent="0.25">
      <c r="A292" s="12">
        <v>290</v>
      </c>
      <c r="B292" s="6" t="s">
        <v>209</v>
      </c>
      <c r="C292" s="7">
        <v>554439000039504</v>
      </c>
      <c r="D292" s="5">
        <v>27</v>
      </c>
      <c r="E292" s="5" t="s">
        <v>37</v>
      </c>
      <c r="F292" s="5">
        <v>2025</v>
      </c>
      <c r="G292" s="5" t="s">
        <v>114</v>
      </c>
      <c r="H292" s="5" t="s">
        <v>113</v>
      </c>
      <c r="I292" s="25" t="s">
        <v>304</v>
      </c>
      <c r="J292" s="5" t="s">
        <v>131</v>
      </c>
      <c r="K292" s="5" t="s">
        <v>298</v>
      </c>
      <c r="L292" s="9"/>
      <c r="M292" s="9">
        <v>-88.62</v>
      </c>
      <c r="N292" s="17">
        <f t="shared" si="13"/>
        <v>-19078.659999999963</v>
      </c>
    </row>
    <row r="293" spans="1:14" x14ac:dyDescent="0.25">
      <c r="A293" s="12">
        <v>291</v>
      </c>
      <c r="B293" s="6" t="s">
        <v>246</v>
      </c>
      <c r="C293" s="7">
        <v>554439000039504</v>
      </c>
      <c r="D293" s="5">
        <v>27</v>
      </c>
      <c r="E293" s="5" t="s">
        <v>37</v>
      </c>
      <c r="F293" s="5">
        <v>2025</v>
      </c>
      <c r="G293" s="5" t="s">
        <v>114</v>
      </c>
      <c r="H293" s="5" t="s">
        <v>113</v>
      </c>
      <c r="I293" s="25" t="s">
        <v>304</v>
      </c>
      <c r="J293" s="5" t="s">
        <v>131</v>
      </c>
      <c r="K293" s="5" t="s">
        <v>298</v>
      </c>
      <c r="L293" s="9"/>
      <c r="M293" s="9">
        <v>-708.98</v>
      </c>
      <c r="N293" s="17">
        <f t="shared" si="13"/>
        <v>-19787.639999999963</v>
      </c>
    </row>
    <row r="294" spans="1:14" x14ac:dyDescent="0.25">
      <c r="A294" s="12">
        <v>292</v>
      </c>
      <c r="B294" s="6" t="s">
        <v>166</v>
      </c>
      <c r="C294" s="7">
        <v>554732000131396</v>
      </c>
      <c r="D294" s="5">
        <v>27</v>
      </c>
      <c r="E294" s="5" t="s">
        <v>37</v>
      </c>
      <c r="F294" s="5">
        <v>2025</v>
      </c>
      <c r="G294" s="5" t="s">
        <v>11</v>
      </c>
      <c r="H294" s="5" t="s">
        <v>253</v>
      </c>
      <c r="I294" s="5" t="s">
        <v>252</v>
      </c>
      <c r="J294" s="5" t="s">
        <v>107</v>
      </c>
      <c r="K294" s="5"/>
      <c r="L294" s="30"/>
      <c r="M294" s="24">
        <v>-290</v>
      </c>
      <c r="N294" s="17">
        <f t="shared" si="13"/>
        <v>-20077.639999999963</v>
      </c>
    </row>
    <row r="295" spans="1:14" x14ac:dyDescent="0.25">
      <c r="A295" s="12">
        <v>293</v>
      </c>
      <c r="B295" s="6" t="s">
        <v>166</v>
      </c>
      <c r="C295" s="7">
        <v>554732000131396</v>
      </c>
      <c r="D295" s="5">
        <v>27</v>
      </c>
      <c r="E295" s="5" t="s">
        <v>37</v>
      </c>
      <c r="F295" s="5">
        <v>2025</v>
      </c>
      <c r="G295" s="5" t="s">
        <v>11</v>
      </c>
      <c r="H295" s="5" t="s">
        <v>254</v>
      </c>
      <c r="I295" s="25" t="s">
        <v>255</v>
      </c>
      <c r="J295" s="5" t="s">
        <v>107</v>
      </c>
      <c r="K295" s="5"/>
      <c r="L295" s="30"/>
      <c r="M295" s="9">
        <v>-211.42</v>
      </c>
      <c r="N295" s="17">
        <f t="shared" si="13"/>
        <v>-20289.059999999961</v>
      </c>
    </row>
    <row r="296" spans="1:14" x14ac:dyDescent="0.25">
      <c r="A296" s="12">
        <v>294</v>
      </c>
      <c r="B296" s="6" t="s">
        <v>82</v>
      </c>
      <c r="C296" s="7">
        <v>555101000011327</v>
      </c>
      <c r="D296" s="5">
        <v>27</v>
      </c>
      <c r="E296" s="5" t="s">
        <v>37</v>
      </c>
      <c r="F296" s="5">
        <v>2025</v>
      </c>
      <c r="G296" s="5" t="s">
        <v>11</v>
      </c>
      <c r="H296" s="5" t="s">
        <v>67</v>
      </c>
      <c r="I296" s="5" t="s">
        <v>89</v>
      </c>
      <c r="J296" s="5" t="s">
        <v>81</v>
      </c>
      <c r="K296" s="5"/>
      <c r="L296" s="6"/>
      <c r="M296" s="8">
        <v>-2700</v>
      </c>
      <c r="N296" s="17">
        <f t="shared" si="13"/>
        <v>-22989.059999999961</v>
      </c>
    </row>
    <row r="297" spans="1:14" x14ac:dyDescent="0.25">
      <c r="A297" s="12">
        <v>295</v>
      </c>
      <c r="B297" s="6" t="s">
        <v>82</v>
      </c>
      <c r="C297" s="7">
        <v>555101000011327</v>
      </c>
      <c r="D297" s="5">
        <v>27</v>
      </c>
      <c r="E297" s="5" t="s">
        <v>37</v>
      </c>
      <c r="F297" s="5">
        <v>2025</v>
      </c>
      <c r="G297" s="5" t="s">
        <v>11</v>
      </c>
      <c r="H297" s="5" t="s">
        <v>67</v>
      </c>
      <c r="I297" s="5" t="s">
        <v>89</v>
      </c>
      <c r="J297" s="5" t="s">
        <v>81</v>
      </c>
      <c r="K297" s="5"/>
      <c r="L297" s="6"/>
      <c r="M297" s="8">
        <v>-2700</v>
      </c>
      <c r="N297" s="17">
        <f t="shared" si="13"/>
        <v>-25689.059999999961</v>
      </c>
    </row>
    <row r="298" spans="1:14" x14ac:dyDescent="0.25">
      <c r="A298" s="12">
        <v>296</v>
      </c>
      <c r="B298" s="6" t="s">
        <v>82</v>
      </c>
      <c r="C298" s="7">
        <v>112701</v>
      </c>
      <c r="D298" s="5">
        <v>27</v>
      </c>
      <c r="E298" s="5" t="s">
        <v>37</v>
      </c>
      <c r="F298" s="5">
        <v>2025</v>
      </c>
      <c r="G298" s="5" t="s">
        <v>13</v>
      </c>
      <c r="H298" s="5" t="s">
        <v>198</v>
      </c>
      <c r="I298" s="5" t="s">
        <v>335</v>
      </c>
      <c r="J298" s="5" t="s">
        <v>81</v>
      </c>
      <c r="K298" s="5"/>
      <c r="L298" s="6"/>
      <c r="M298" s="8">
        <v>-3245.24</v>
      </c>
      <c r="N298" s="17">
        <f t="shared" si="13"/>
        <v>-28934.299999999959</v>
      </c>
    </row>
    <row r="299" spans="1:14" x14ac:dyDescent="0.25">
      <c r="A299" s="12">
        <v>297</v>
      </c>
      <c r="B299" s="6" t="s">
        <v>71</v>
      </c>
      <c r="C299" s="7">
        <v>98</v>
      </c>
      <c r="D299" s="5">
        <v>27</v>
      </c>
      <c r="E299" s="5" t="s">
        <v>37</v>
      </c>
      <c r="F299" s="5">
        <v>2025</v>
      </c>
      <c r="G299" s="5" t="s">
        <v>17</v>
      </c>
      <c r="H299" s="5" t="s">
        <v>55</v>
      </c>
      <c r="I299" s="4" t="s">
        <v>117</v>
      </c>
      <c r="J299" s="5" t="s">
        <v>40</v>
      </c>
      <c r="K299" s="5"/>
      <c r="L299" s="11">
        <v>29000</v>
      </c>
      <c r="M299" s="6"/>
      <c r="N299" s="17">
        <f t="shared" si="13"/>
        <v>65.700000000040745</v>
      </c>
    </row>
    <row r="300" spans="1:14" x14ac:dyDescent="0.25">
      <c r="A300" s="12">
        <v>298</v>
      </c>
      <c r="B300" s="6" t="s">
        <v>72</v>
      </c>
      <c r="C300" s="7">
        <v>2700979055654</v>
      </c>
      <c r="D300" s="5">
        <v>27</v>
      </c>
      <c r="E300" s="5" t="s">
        <v>37</v>
      </c>
      <c r="F300" s="5">
        <v>2025</v>
      </c>
      <c r="G300" s="5" t="s">
        <v>17</v>
      </c>
      <c r="H300" s="5" t="s">
        <v>55</v>
      </c>
      <c r="I300" s="4" t="s">
        <v>117</v>
      </c>
      <c r="J300" s="5" t="s">
        <v>40</v>
      </c>
      <c r="K300" s="5"/>
      <c r="L300" s="11">
        <v>2235.3200000000002</v>
      </c>
      <c r="M300" s="6"/>
      <c r="N300" s="53">
        <f t="shared" si="13"/>
        <v>2301.0200000000409</v>
      </c>
    </row>
    <row r="301" spans="1:14" x14ac:dyDescent="0.25">
      <c r="A301" s="12">
        <v>299</v>
      </c>
      <c r="B301" s="6" t="s">
        <v>186</v>
      </c>
      <c r="C301" s="7">
        <v>554439000028455</v>
      </c>
      <c r="D301" s="5">
        <v>1</v>
      </c>
      <c r="E301" s="5" t="s">
        <v>38</v>
      </c>
      <c r="F301" s="5">
        <v>2025</v>
      </c>
      <c r="G301" s="5" t="s">
        <v>11</v>
      </c>
      <c r="H301" s="5" t="s">
        <v>150</v>
      </c>
      <c r="I301" s="5" t="s">
        <v>354</v>
      </c>
      <c r="J301" s="5" t="s">
        <v>355</v>
      </c>
      <c r="K301" s="5"/>
      <c r="L301" s="6"/>
      <c r="M301" s="8">
        <v>-5431.46</v>
      </c>
      <c r="N301" s="17">
        <f t="shared" si="13"/>
        <v>-3130.4399999999591</v>
      </c>
    </row>
    <row r="302" spans="1:14" x14ac:dyDescent="0.25">
      <c r="A302" s="12">
        <v>300</v>
      </c>
      <c r="B302" s="6" t="s">
        <v>186</v>
      </c>
      <c r="C302" s="7">
        <v>120101</v>
      </c>
      <c r="D302" s="5">
        <v>1</v>
      </c>
      <c r="E302" s="5" t="s">
        <v>38</v>
      </c>
      <c r="F302" s="5">
        <v>2025</v>
      </c>
      <c r="G302" s="5" t="s">
        <v>23</v>
      </c>
      <c r="H302" s="5" t="s">
        <v>151</v>
      </c>
      <c r="I302" s="5" t="s">
        <v>334</v>
      </c>
      <c r="J302" s="5" t="s">
        <v>111</v>
      </c>
      <c r="K302" s="5"/>
      <c r="L302" s="6"/>
      <c r="M302" s="8">
        <v>-3096.58</v>
      </c>
      <c r="N302" s="17">
        <f t="shared" si="13"/>
        <v>-6227.0199999999586</v>
      </c>
    </row>
    <row r="303" spans="1:14" x14ac:dyDescent="0.25">
      <c r="A303" s="12">
        <v>301</v>
      </c>
      <c r="B303" s="6" t="s">
        <v>71</v>
      </c>
      <c r="C303" s="7">
        <v>98</v>
      </c>
      <c r="D303" s="5">
        <v>1</v>
      </c>
      <c r="E303" s="5" t="s">
        <v>38</v>
      </c>
      <c r="F303" s="5">
        <v>2025</v>
      </c>
      <c r="G303" s="5" t="s">
        <v>17</v>
      </c>
      <c r="H303" s="5" t="s">
        <v>55</v>
      </c>
      <c r="I303" s="4" t="s">
        <v>117</v>
      </c>
      <c r="J303" s="5" t="s">
        <v>40</v>
      </c>
      <c r="K303" s="5"/>
      <c r="L303" s="11">
        <v>6500</v>
      </c>
      <c r="M303" s="6"/>
      <c r="N303" s="17">
        <f t="shared" si="13"/>
        <v>272.9800000000414</v>
      </c>
    </row>
    <row r="304" spans="1:14" x14ac:dyDescent="0.25">
      <c r="A304" s="12">
        <v>302</v>
      </c>
      <c r="B304" s="6" t="s">
        <v>72</v>
      </c>
      <c r="C304" s="7">
        <v>2700979055654</v>
      </c>
      <c r="D304" s="5">
        <v>1</v>
      </c>
      <c r="E304" s="5" t="s">
        <v>38</v>
      </c>
      <c r="F304" s="5">
        <v>2025</v>
      </c>
      <c r="G304" s="5" t="s">
        <v>17</v>
      </c>
      <c r="H304" s="5" t="s">
        <v>55</v>
      </c>
      <c r="I304" s="4" t="s">
        <v>117</v>
      </c>
      <c r="J304" s="5" t="s">
        <v>40</v>
      </c>
      <c r="K304" s="5"/>
      <c r="L304" s="27">
        <v>507</v>
      </c>
      <c r="M304" s="6"/>
      <c r="N304" s="17">
        <f t="shared" si="13"/>
        <v>779.9800000000414</v>
      </c>
    </row>
    <row r="305" spans="1:14" x14ac:dyDescent="0.25">
      <c r="A305" s="12">
        <v>303</v>
      </c>
      <c r="B305" s="6" t="s">
        <v>82</v>
      </c>
      <c r="C305" s="7">
        <v>550094000070740</v>
      </c>
      <c r="D305" s="5">
        <v>4</v>
      </c>
      <c r="E305" s="5" t="s">
        <v>38</v>
      </c>
      <c r="F305" s="5">
        <v>2025</v>
      </c>
      <c r="G305" s="5" t="s">
        <v>11</v>
      </c>
      <c r="H305" s="5" t="s">
        <v>207</v>
      </c>
      <c r="I305" s="5" t="s">
        <v>353</v>
      </c>
      <c r="J305" s="5" t="s">
        <v>81</v>
      </c>
      <c r="K305" s="5"/>
      <c r="L305" s="10"/>
      <c r="M305" s="33">
        <v>-3245.24</v>
      </c>
      <c r="N305" s="17">
        <f t="shared" si="13"/>
        <v>-2465.2599999999584</v>
      </c>
    </row>
    <row r="306" spans="1:14" x14ac:dyDescent="0.25">
      <c r="A306" s="12">
        <v>304</v>
      </c>
      <c r="B306" s="6" t="s">
        <v>82</v>
      </c>
      <c r="C306" s="7">
        <v>551218000040988</v>
      </c>
      <c r="D306" s="5">
        <v>4</v>
      </c>
      <c r="E306" s="5" t="s">
        <v>38</v>
      </c>
      <c r="F306" s="5">
        <v>2025</v>
      </c>
      <c r="G306" s="5" t="s">
        <v>11</v>
      </c>
      <c r="H306" s="5" t="s">
        <v>64</v>
      </c>
      <c r="I306" s="5" t="s">
        <v>83</v>
      </c>
      <c r="J306" s="5" t="s">
        <v>81</v>
      </c>
      <c r="K306" s="5"/>
      <c r="L306" s="10"/>
      <c r="M306" s="33">
        <v>-3245.24</v>
      </c>
      <c r="N306" s="17">
        <f t="shared" si="13"/>
        <v>-5710.4999999999582</v>
      </c>
    </row>
    <row r="307" spans="1:14" x14ac:dyDescent="0.25">
      <c r="A307" s="12">
        <v>305</v>
      </c>
      <c r="B307" s="6" t="s">
        <v>82</v>
      </c>
      <c r="C307" s="7">
        <v>551218000040988</v>
      </c>
      <c r="D307" s="5">
        <v>4</v>
      </c>
      <c r="E307" s="5" t="s">
        <v>38</v>
      </c>
      <c r="F307" s="5">
        <v>2025</v>
      </c>
      <c r="G307" s="5" t="s">
        <v>11</v>
      </c>
      <c r="H307" s="5" t="s">
        <v>64</v>
      </c>
      <c r="I307" s="5" t="s">
        <v>83</v>
      </c>
      <c r="J307" s="5" t="s">
        <v>81</v>
      </c>
      <c r="K307" s="5"/>
      <c r="L307" s="10"/>
      <c r="M307" s="33">
        <v>-2424.4899999999998</v>
      </c>
      <c r="N307" s="17">
        <f t="shared" si="13"/>
        <v>-8134.9899999999579</v>
      </c>
    </row>
    <row r="308" spans="1:14" x14ac:dyDescent="0.25">
      <c r="A308" s="12">
        <v>306</v>
      </c>
      <c r="B308" s="6" t="s">
        <v>82</v>
      </c>
      <c r="C308" s="7">
        <v>553613000106388</v>
      </c>
      <c r="D308" s="5">
        <v>4</v>
      </c>
      <c r="E308" s="5" t="s">
        <v>38</v>
      </c>
      <c r="F308" s="5">
        <v>2025</v>
      </c>
      <c r="G308" s="5" t="s">
        <v>11</v>
      </c>
      <c r="H308" s="5" t="s">
        <v>65</v>
      </c>
      <c r="I308" s="5" t="s">
        <v>94</v>
      </c>
      <c r="J308" s="5" t="s">
        <v>81</v>
      </c>
      <c r="K308" s="5"/>
      <c r="L308" s="10"/>
      <c r="M308" s="33">
        <v>-3245.24</v>
      </c>
      <c r="N308" s="17">
        <f t="shared" si="13"/>
        <v>-11380.229999999958</v>
      </c>
    </row>
    <row r="309" spans="1:14" x14ac:dyDescent="0.25">
      <c r="A309" s="12">
        <v>307</v>
      </c>
      <c r="B309" s="6" t="s">
        <v>82</v>
      </c>
      <c r="C309" s="7">
        <v>553653000137496</v>
      </c>
      <c r="D309" s="5">
        <v>4</v>
      </c>
      <c r="E309" s="5" t="s">
        <v>38</v>
      </c>
      <c r="F309" s="5">
        <v>2025</v>
      </c>
      <c r="G309" s="5" t="s">
        <v>11</v>
      </c>
      <c r="H309" s="5" t="s">
        <v>124</v>
      </c>
      <c r="I309" s="5" t="s">
        <v>325</v>
      </c>
      <c r="J309" s="5" t="s">
        <v>81</v>
      </c>
      <c r="K309" s="5"/>
      <c r="L309" s="10"/>
      <c r="M309" s="33">
        <v>-3245.24</v>
      </c>
      <c r="N309" s="17">
        <f t="shared" si="13"/>
        <v>-14625.469999999958</v>
      </c>
    </row>
    <row r="310" spans="1:14" x14ac:dyDescent="0.25">
      <c r="A310" s="12">
        <v>308</v>
      </c>
      <c r="B310" s="6" t="s">
        <v>82</v>
      </c>
      <c r="C310" s="7">
        <v>554439000006509</v>
      </c>
      <c r="D310" s="5">
        <v>4</v>
      </c>
      <c r="E310" s="5" t="s">
        <v>38</v>
      </c>
      <c r="F310" s="5">
        <v>2025</v>
      </c>
      <c r="G310" s="5" t="s">
        <v>11</v>
      </c>
      <c r="H310" s="5" t="s">
        <v>66</v>
      </c>
      <c r="I310" s="5" t="s">
        <v>90</v>
      </c>
      <c r="J310" s="5" t="s">
        <v>81</v>
      </c>
      <c r="K310" s="5"/>
      <c r="L310" s="10"/>
      <c r="M310" s="33">
        <v>-2470.9699999999998</v>
      </c>
      <c r="N310" s="17">
        <f t="shared" si="13"/>
        <v>-17096.439999999959</v>
      </c>
    </row>
    <row r="311" spans="1:14" x14ac:dyDescent="0.25">
      <c r="A311" s="12">
        <v>309</v>
      </c>
      <c r="B311" s="6" t="s">
        <v>82</v>
      </c>
      <c r="C311" s="7">
        <v>554732000133075</v>
      </c>
      <c r="D311" s="5">
        <v>4</v>
      </c>
      <c r="E311" s="5" t="s">
        <v>38</v>
      </c>
      <c r="F311" s="5">
        <v>2025</v>
      </c>
      <c r="G311" s="5" t="s">
        <v>11</v>
      </c>
      <c r="H311" s="5" t="s">
        <v>128</v>
      </c>
      <c r="I311" s="5" t="s">
        <v>323</v>
      </c>
      <c r="J311" s="5" t="s">
        <v>81</v>
      </c>
      <c r="K311" s="5"/>
      <c r="L311" s="10"/>
      <c r="M311" s="33">
        <v>-3245.24</v>
      </c>
      <c r="N311" s="17">
        <f t="shared" si="13"/>
        <v>-20341.679999999957</v>
      </c>
    </row>
    <row r="312" spans="1:14" x14ac:dyDescent="0.25">
      <c r="A312" s="12">
        <v>310</v>
      </c>
      <c r="B312" s="6" t="s">
        <v>82</v>
      </c>
      <c r="C312" s="7">
        <v>554732000140701</v>
      </c>
      <c r="D312" s="5">
        <v>4</v>
      </c>
      <c r="E312" s="5" t="s">
        <v>38</v>
      </c>
      <c r="F312" s="5">
        <v>2025</v>
      </c>
      <c r="G312" s="5" t="s">
        <v>11</v>
      </c>
      <c r="H312" s="5" t="s">
        <v>126</v>
      </c>
      <c r="I312" s="5" t="s">
        <v>329</v>
      </c>
      <c r="J312" s="5" t="s">
        <v>81</v>
      </c>
      <c r="K312" s="5"/>
      <c r="L312" s="10"/>
      <c r="M312" s="33">
        <v>-3245.24</v>
      </c>
      <c r="N312" s="17">
        <f t="shared" si="13"/>
        <v>-23586.919999999955</v>
      </c>
    </row>
    <row r="313" spans="1:14" x14ac:dyDescent="0.25">
      <c r="A313" s="12">
        <v>311</v>
      </c>
      <c r="B313" s="6" t="s">
        <v>82</v>
      </c>
      <c r="C313" s="7">
        <v>554732000140701</v>
      </c>
      <c r="D313" s="5">
        <v>4</v>
      </c>
      <c r="E313" s="5" t="s">
        <v>38</v>
      </c>
      <c r="F313" s="5">
        <v>2025</v>
      </c>
      <c r="G313" s="5" t="s">
        <v>11</v>
      </c>
      <c r="H313" s="5" t="s">
        <v>126</v>
      </c>
      <c r="I313" s="5" t="s">
        <v>329</v>
      </c>
      <c r="J313" s="5" t="s">
        <v>81</v>
      </c>
      <c r="K313" s="5"/>
      <c r="L313" s="10"/>
      <c r="M313" s="33">
        <v>-2425.4899999999998</v>
      </c>
      <c r="N313" s="17">
        <f t="shared" si="13"/>
        <v>-26012.409999999953</v>
      </c>
    </row>
    <row r="314" spans="1:14" x14ac:dyDescent="0.25">
      <c r="A314" s="12">
        <v>312</v>
      </c>
      <c r="B314" s="6" t="s">
        <v>82</v>
      </c>
      <c r="C314" s="7">
        <v>120401</v>
      </c>
      <c r="D314" s="5">
        <v>4</v>
      </c>
      <c r="E314" s="5" t="s">
        <v>38</v>
      </c>
      <c r="F314" s="5">
        <v>2025</v>
      </c>
      <c r="G314" s="5" t="s">
        <v>13</v>
      </c>
      <c r="H314" s="5" t="s">
        <v>70</v>
      </c>
      <c r="I314" s="4" t="s">
        <v>95</v>
      </c>
      <c r="J314" s="5" t="s">
        <v>81</v>
      </c>
      <c r="K314" s="5"/>
      <c r="L314" s="10"/>
      <c r="M314" s="33">
        <v>-3245.24</v>
      </c>
      <c r="N314" s="17">
        <f t="shared" si="13"/>
        <v>-29257.649999999951</v>
      </c>
    </row>
    <row r="315" spans="1:14" x14ac:dyDescent="0.25">
      <c r="A315" s="12">
        <v>313</v>
      </c>
      <c r="B315" s="6" t="s">
        <v>82</v>
      </c>
      <c r="C315" s="7">
        <v>120402</v>
      </c>
      <c r="D315" s="5">
        <v>4</v>
      </c>
      <c r="E315" s="5" t="s">
        <v>38</v>
      </c>
      <c r="F315" s="5">
        <v>2025</v>
      </c>
      <c r="G315" s="5" t="s">
        <v>13</v>
      </c>
      <c r="H315" s="5" t="s">
        <v>199</v>
      </c>
      <c r="I315" s="4" t="s">
        <v>356</v>
      </c>
      <c r="J315" s="5" t="s">
        <v>81</v>
      </c>
      <c r="K315" s="5"/>
      <c r="L315" s="10"/>
      <c r="M315" s="33">
        <v>-3245.24</v>
      </c>
      <c r="N315" s="17">
        <f t="shared" si="13"/>
        <v>-32502.889999999948</v>
      </c>
    </row>
    <row r="316" spans="1:14" x14ac:dyDescent="0.25">
      <c r="A316" s="12">
        <v>314</v>
      </c>
      <c r="B316" s="6" t="s">
        <v>82</v>
      </c>
      <c r="C316" s="7">
        <v>120403</v>
      </c>
      <c r="D316" s="5">
        <v>4</v>
      </c>
      <c r="E316" s="5" t="s">
        <v>38</v>
      </c>
      <c r="F316" s="5">
        <v>2025</v>
      </c>
      <c r="G316" s="5" t="s">
        <v>13</v>
      </c>
      <c r="H316" s="5" t="s">
        <v>206</v>
      </c>
      <c r="I316" s="5" t="s">
        <v>322</v>
      </c>
      <c r="J316" s="5" t="s">
        <v>81</v>
      </c>
      <c r="K316" s="5"/>
      <c r="L316" s="10"/>
      <c r="M316" s="33">
        <v>-3245.24</v>
      </c>
      <c r="N316" s="17">
        <f t="shared" si="13"/>
        <v>-35748.129999999946</v>
      </c>
    </row>
    <row r="317" spans="1:14" x14ac:dyDescent="0.25">
      <c r="A317" s="12">
        <v>315</v>
      </c>
      <c r="B317" s="6" t="s">
        <v>82</v>
      </c>
      <c r="C317" s="7">
        <v>120404</v>
      </c>
      <c r="D317" s="5">
        <v>4</v>
      </c>
      <c r="E317" s="5" t="s">
        <v>38</v>
      </c>
      <c r="F317" s="5">
        <v>2025</v>
      </c>
      <c r="G317" s="5" t="s">
        <v>13</v>
      </c>
      <c r="H317" s="5" t="s">
        <v>129</v>
      </c>
      <c r="I317" s="5" t="s">
        <v>320</v>
      </c>
      <c r="J317" s="5" t="s">
        <v>81</v>
      </c>
      <c r="K317" s="5"/>
      <c r="L317" s="10"/>
      <c r="M317" s="33">
        <v>-3245.24</v>
      </c>
      <c r="N317" s="17">
        <f t="shared" si="13"/>
        <v>-38993.369999999944</v>
      </c>
    </row>
    <row r="318" spans="1:14" x14ac:dyDescent="0.25">
      <c r="A318" s="12">
        <v>316</v>
      </c>
      <c r="B318" s="6" t="s">
        <v>71</v>
      </c>
      <c r="C318" s="7">
        <v>98</v>
      </c>
      <c r="D318" s="5">
        <v>4</v>
      </c>
      <c r="E318" s="5" t="s">
        <v>38</v>
      </c>
      <c r="F318" s="5">
        <v>2025</v>
      </c>
      <c r="G318" s="5" t="s">
        <v>17</v>
      </c>
      <c r="H318" s="5" t="s">
        <v>55</v>
      </c>
      <c r="I318" s="4" t="s">
        <v>117</v>
      </c>
      <c r="J318" s="5" t="s">
        <v>40</v>
      </c>
      <c r="K318" s="5"/>
      <c r="L318" s="37">
        <v>39000</v>
      </c>
      <c r="M318" s="6"/>
      <c r="N318" s="17">
        <f t="shared" ref="N318:N381" si="14">N317+M318+L318</f>
        <v>6.6300000000555883</v>
      </c>
    </row>
    <row r="319" spans="1:14" x14ac:dyDescent="0.25">
      <c r="A319" s="12">
        <v>317</v>
      </c>
      <c r="B319" s="6" t="s">
        <v>72</v>
      </c>
      <c r="C319" s="7">
        <v>2700979055654</v>
      </c>
      <c r="D319" s="5">
        <v>4</v>
      </c>
      <c r="E319" s="5" t="s">
        <v>38</v>
      </c>
      <c r="F319" s="5">
        <v>2025</v>
      </c>
      <c r="G319" s="5" t="s">
        <v>17</v>
      </c>
      <c r="H319" s="5" t="s">
        <v>55</v>
      </c>
      <c r="I319" s="4" t="s">
        <v>117</v>
      </c>
      <c r="J319" s="5" t="s">
        <v>40</v>
      </c>
      <c r="K319" s="5"/>
      <c r="L319" s="37">
        <v>3095.82</v>
      </c>
      <c r="M319" s="6"/>
      <c r="N319" s="17">
        <f t="shared" si="14"/>
        <v>3102.4500000000558</v>
      </c>
    </row>
    <row r="320" spans="1:14" x14ac:dyDescent="0.25">
      <c r="A320" s="12">
        <v>318</v>
      </c>
      <c r="B320" s="6" t="s">
        <v>82</v>
      </c>
      <c r="C320" s="7">
        <v>552793000015206</v>
      </c>
      <c r="D320" s="5">
        <v>9</v>
      </c>
      <c r="E320" s="5" t="s">
        <v>38</v>
      </c>
      <c r="F320" s="5">
        <v>2025</v>
      </c>
      <c r="G320" s="5" t="s">
        <v>11</v>
      </c>
      <c r="H320" s="5" t="s">
        <v>205</v>
      </c>
      <c r="I320" s="5" t="s">
        <v>332</v>
      </c>
      <c r="J320" s="5" t="s">
        <v>81</v>
      </c>
      <c r="K320" s="5"/>
      <c r="L320" s="10"/>
      <c r="M320" s="33">
        <v>-3245.24</v>
      </c>
      <c r="N320" s="17">
        <f t="shared" si="14"/>
        <v>-142.78999999994403</v>
      </c>
    </row>
    <row r="321" spans="1:14" x14ac:dyDescent="0.25">
      <c r="A321" s="12">
        <v>319</v>
      </c>
      <c r="B321" s="6" t="s">
        <v>82</v>
      </c>
      <c r="C321" s="7">
        <v>553610000024640</v>
      </c>
      <c r="D321" s="5">
        <v>9</v>
      </c>
      <c r="E321" s="5" t="s">
        <v>38</v>
      </c>
      <c r="F321" s="5">
        <v>2025</v>
      </c>
      <c r="G321" s="5" t="s">
        <v>11</v>
      </c>
      <c r="H321" s="5" t="s">
        <v>197</v>
      </c>
      <c r="I321" s="5" t="s">
        <v>97</v>
      </c>
      <c r="J321" s="5" t="s">
        <v>81</v>
      </c>
      <c r="K321" s="5"/>
      <c r="L321" s="10"/>
      <c r="M321" s="33">
        <v>-3245.24</v>
      </c>
      <c r="N321" s="17">
        <f t="shared" si="14"/>
        <v>-3388.0299999999438</v>
      </c>
    </row>
    <row r="322" spans="1:14" x14ac:dyDescent="0.25">
      <c r="A322" s="12">
        <v>320</v>
      </c>
      <c r="B322" s="6" t="s">
        <v>82</v>
      </c>
      <c r="C322" s="7">
        <v>553653000015845</v>
      </c>
      <c r="D322" s="5">
        <v>9</v>
      </c>
      <c r="E322" s="5" t="s">
        <v>38</v>
      </c>
      <c r="F322" s="5">
        <v>2025</v>
      </c>
      <c r="G322" s="5" t="s">
        <v>11</v>
      </c>
      <c r="H322" s="5" t="s">
        <v>96</v>
      </c>
      <c r="I322" s="5" t="s">
        <v>91</v>
      </c>
      <c r="J322" s="5" t="s">
        <v>81</v>
      </c>
      <c r="K322" s="5"/>
      <c r="L322" s="10"/>
      <c r="M322" s="33">
        <v>-2425.4899999999998</v>
      </c>
      <c r="N322" s="17">
        <f t="shared" si="14"/>
        <v>-5813.519999999944</v>
      </c>
    </row>
    <row r="323" spans="1:14" x14ac:dyDescent="0.25">
      <c r="A323" s="12">
        <v>321</v>
      </c>
      <c r="B323" s="6" t="s">
        <v>82</v>
      </c>
      <c r="C323" s="7">
        <v>553653000015845</v>
      </c>
      <c r="D323" s="5">
        <v>9</v>
      </c>
      <c r="E323" s="5" t="s">
        <v>38</v>
      </c>
      <c r="F323" s="5">
        <v>2025</v>
      </c>
      <c r="G323" s="5" t="s">
        <v>11</v>
      </c>
      <c r="H323" s="5" t="s">
        <v>96</v>
      </c>
      <c r="I323" s="5" t="s">
        <v>91</v>
      </c>
      <c r="J323" s="5" t="s">
        <v>81</v>
      </c>
      <c r="K323" s="5"/>
      <c r="L323" s="10"/>
      <c r="M323" s="33">
        <v>-3245.24</v>
      </c>
      <c r="N323" s="17">
        <f t="shared" si="14"/>
        <v>-9058.7599999999438</v>
      </c>
    </row>
    <row r="324" spans="1:14" x14ac:dyDescent="0.25">
      <c r="A324" s="12">
        <v>322</v>
      </c>
      <c r="B324" s="6" t="s">
        <v>146</v>
      </c>
      <c r="C324" s="7">
        <v>554439000016291</v>
      </c>
      <c r="D324" s="5">
        <v>9</v>
      </c>
      <c r="E324" s="5" t="s">
        <v>38</v>
      </c>
      <c r="F324" s="5">
        <v>2025</v>
      </c>
      <c r="G324" s="5" t="s">
        <v>11</v>
      </c>
      <c r="H324" s="5" t="s">
        <v>127</v>
      </c>
      <c r="I324" s="5" t="s">
        <v>351</v>
      </c>
      <c r="J324" s="5" t="s">
        <v>172</v>
      </c>
      <c r="K324" s="5"/>
      <c r="L324" s="10"/>
      <c r="M324" s="33">
        <v>-1787.11</v>
      </c>
      <c r="N324" s="17">
        <f t="shared" si="14"/>
        <v>-10845.869999999944</v>
      </c>
    </row>
    <row r="325" spans="1:14" x14ac:dyDescent="0.25">
      <c r="A325" s="12">
        <v>323</v>
      </c>
      <c r="B325" s="6" t="s">
        <v>82</v>
      </c>
      <c r="C325" s="7">
        <v>554732000133075</v>
      </c>
      <c r="D325" s="5">
        <v>9</v>
      </c>
      <c r="E325" s="5" t="s">
        <v>38</v>
      </c>
      <c r="F325" s="5">
        <v>2025</v>
      </c>
      <c r="G325" s="5" t="s">
        <v>11</v>
      </c>
      <c r="H325" s="5" t="s">
        <v>128</v>
      </c>
      <c r="I325" s="5" t="s">
        <v>323</v>
      </c>
      <c r="J325" s="5" t="s">
        <v>81</v>
      </c>
      <c r="K325" s="5"/>
      <c r="L325" s="30"/>
      <c r="M325" s="33">
        <v>-2687.45</v>
      </c>
      <c r="N325" s="17">
        <f t="shared" si="14"/>
        <v>-13533.319999999945</v>
      </c>
    </row>
    <row r="326" spans="1:14" x14ac:dyDescent="0.25">
      <c r="A326" s="12">
        <v>324</v>
      </c>
      <c r="B326" s="6" t="s">
        <v>82</v>
      </c>
      <c r="C326" s="7">
        <v>554732000133075</v>
      </c>
      <c r="D326" s="5">
        <v>9</v>
      </c>
      <c r="E326" s="5" t="s">
        <v>38</v>
      </c>
      <c r="F326" s="5">
        <v>2025</v>
      </c>
      <c r="G326" s="5" t="s">
        <v>11</v>
      </c>
      <c r="H326" s="5" t="s">
        <v>128</v>
      </c>
      <c r="I326" s="5" t="s">
        <v>323</v>
      </c>
      <c r="J326" s="5" t="s">
        <v>81</v>
      </c>
      <c r="K326" s="5"/>
      <c r="L326" s="10"/>
      <c r="M326" s="33">
        <v>-2425.4899999999998</v>
      </c>
      <c r="N326" s="17">
        <f t="shared" si="14"/>
        <v>-15958.809999999945</v>
      </c>
    </row>
    <row r="327" spans="1:14" x14ac:dyDescent="0.25">
      <c r="A327" s="12">
        <v>325</v>
      </c>
      <c r="B327" s="6" t="s">
        <v>82</v>
      </c>
      <c r="C327" s="7">
        <v>555101000011327</v>
      </c>
      <c r="D327" s="5">
        <v>9</v>
      </c>
      <c r="E327" s="5" t="s">
        <v>38</v>
      </c>
      <c r="F327" s="5">
        <v>2025</v>
      </c>
      <c r="G327" s="5" t="s">
        <v>11</v>
      </c>
      <c r="H327" s="5" t="s">
        <v>67</v>
      </c>
      <c r="I327" s="5" t="s">
        <v>89</v>
      </c>
      <c r="J327" s="5" t="s">
        <v>81</v>
      </c>
      <c r="K327" s="5"/>
      <c r="L327" s="10"/>
      <c r="M327" s="33">
        <v>-2653.38</v>
      </c>
      <c r="N327" s="17">
        <f t="shared" si="14"/>
        <v>-18612.189999999944</v>
      </c>
    </row>
    <row r="328" spans="1:14" x14ac:dyDescent="0.25">
      <c r="A328" s="12">
        <v>326</v>
      </c>
      <c r="B328" s="6" t="s">
        <v>204</v>
      </c>
      <c r="C328" s="7">
        <v>120901</v>
      </c>
      <c r="D328" s="5">
        <v>9</v>
      </c>
      <c r="E328" s="5" t="s">
        <v>38</v>
      </c>
      <c r="F328" s="5">
        <v>2025</v>
      </c>
      <c r="G328" s="5" t="s">
        <v>154</v>
      </c>
      <c r="H328" s="5" t="s">
        <v>156</v>
      </c>
      <c r="I328" s="4" t="s">
        <v>318</v>
      </c>
      <c r="J328" s="5" t="s">
        <v>107</v>
      </c>
      <c r="K328" s="5"/>
      <c r="L328" s="33"/>
      <c r="M328" s="9">
        <v>-99.99</v>
      </c>
      <c r="N328" s="17">
        <f t="shared" si="14"/>
        <v>-18712.179999999946</v>
      </c>
    </row>
    <row r="329" spans="1:14" x14ac:dyDescent="0.25">
      <c r="A329" s="12">
        <v>327</v>
      </c>
      <c r="B329" s="6" t="s">
        <v>82</v>
      </c>
      <c r="C329" s="7">
        <v>120902</v>
      </c>
      <c r="D329" s="5">
        <v>9</v>
      </c>
      <c r="E329" s="5" t="s">
        <v>38</v>
      </c>
      <c r="F329" s="5">
        <v>2025</v>
      </c>
      <c r="G329" s="5" t="s">
        <v>13</v>
      </c>
      <c r="H329" s="5" t="s">
        <v>129</v>
      </c>
      <c r="I329" s="5" t="s">
        <v>320</v>
      </c>
      <c r="J329" s="5" t="s">
        <v>81</v>
      </c>
      <c r="K329" s="5"/>
      <c r="L329" s="8"/>
      <c r="M329" s="33">
        <v>-2425.4899999999998</v>
      </c>
      <c r="N329" s="17">
        <f t="shared" si="14"/>
        <v>-21137.669999999947</v>
      </c>
    </row>
    <row r="330" spans="1:14" x14ac:dyDescent="0.25">
      <c r="A330" s="12">
        <v>328</v>
      </c>
      <c r="B330" s="6" t="s">
        <v>82</v>
      </c>
      <c r="C330" s="7">
        <v>120903</v>
      </c>
      <c r="D330" s="5">
        <v>9</v>
      </c>
      <c r="E330" s="5" t="s">
        <v>38</v>
      </c>
      <c r="F330" s="5">
        <v>2025</v>
      </c>
      <c r="G330" s="5" t="s">
        <v>13</v>
      </c>
      <c r="H330" s="5" t="s">
        <v>164</v>
      </c>
      <c r="I330" s="5" t="s">
        <v>313</v>
      </c>
      <c r="J330" s="5" t="s">
        <v>81</v>
      </c>
      <c r="K330" s="5"/>
      <c r="L330" s="37"/>
      <c r="M330" s="33">
        <v>-3245.24</v>
      </c>
      <c r="N330" s="17">
        <f t="shared" si="14"/>
        <v>-24382.909999999945</v>
      </c>
    </row>
    <row r="331" spans="1:14" x14ac:dyDescent="0.25">
      <c r="A331" s="12">
        <v>329</v>
      </c>
      <c r="B331" s="6" t="s">
        <v>146</v>
      </c>
      <c r="C331" s="7">
        <v>120904</v>
      </c>
      <c r="D331" s="5">
        <v>9</v>
      </c>
      <c r="E331" s="5" t="s">
        <v>38</v>
      </c>
      <c r="F331" s="5">
        <v>2025</v>
      </c>
      <c r="G331" s="5" t="s">
        <v>13</v>
      </c>
      <c r="H331" s="5" t="s">
        <v>140</v>
      </c>
      <c r="I331" s="5" t="s">
        <v>306</v>
      </c>
      <c r="J331" s="5" t="s">
        <v>172</v>
      </c>
      <c r="K331" s="5"/>
      <c r="L331" s="37"/>
      <c r="M331" s="33">
        <v>-1352.4</v>
      </c>
      <c r="N331" s="17">
        <f t="shared" si="14"/>
        <v>-25735.309999999947</v>
      </c>
    </row>
    <row r="332" spans="1:14" x14ac:dyDescent="0.25">
      <c r="A332" s="12">
        <v>330</v>
      </c>
      <c r="B332" s="6" t="s">
        <v>146</v>
      </c>
      <c r="C332" s="7">
        <v>120905</v>
      </c>
      <c r="D332" s="5">
        <v>9</v>
      </c>
      <c r="E332" s="5" t="s">
        <v>38</v>
      </c>
      <c r="F332" s="5">
        <v>2025</v>
      </c>
      <c r="G332" s="5" t="s">
        <v>13</v>
      </c>
      <c r="H332" s="5" t="s">
        <v>130</v>
      </c>
      <c r="I332" s="5" t="s">
        <v>330</v>
      </c>
      <c r="J332" s="5" t="s">
        <v>172</v>
      </c>
      <c r="K332" s="5"/>
      <c r="L332" s="10"/>
      <c r="M332" s="33">
        <v>-1008</v>
      </c>
      <c r="N332" s="17">
        <f t="shared" si="14"/>
        <v>-26743.309999999947</v>
      </c>
    </row>
    <row r="333" spans="1:14" x14ac:dyDescent="0.25">
      <c r="A333" s="12">
        <v>331</v>
      </c>
      <c r="B333" s="6" t="s">
        <v>71</v>
      </c>
      <c r="C333" s="7">
        <v>98</v>
      </c>
      <c r="D333" s="5">
        <v>9</v>
      </c>
      <c r="E333" s="5" t="s">
        <v>38</v>
      </c>
      <c r="F333" s="5">
        <v>2025</v>
      </c>
      <c r="G333" s="5" t="s">
        <v>17</v>
      </c>
      <c r="H333" s="5" t="s">
        <v>55</v>
      </c>
      <c r="I333" s="4" t="s">
        <v>117</v>
      </c>
      <c r="J333" s="5" t="s">
        <v>40</v>
      </c>
      <c r="K333" s="5"/>
      <c r="L333" s="37">
        <v>27000</v>
      </c>
      <c r="M333" s="24"/>
      <c r="N333" s="17">
        <f t="shared" si="14"/>
        <v>256.69000000005326</v>
      </c>
    </row>
    <row r="334" spans="1:14" x14ac:dyDescent="0.25">
      <c r="A334" s="12">
        <v>332</v>
      </c>
      <c r="B334" s="6" t="s">
        <v>72</v>
      </c>
      <c r="C334" s="7">
        <v>2700979055654</v>
      </c>
      <c r="D334" s="5">
        <v>9</v>
      </c>
      <c r="E334" s="5" t="s">
        <v>38</v>
      </c>
      <c r="F334" s="5">
        <v>2025</v>
      </c>
      <c r="G334" s="5" t="s">
        <v>17</v>
      </c>
      <c r="H334" s="5" t="s">
        <v>55</v>
      </c>
      <c r="I334" s="4" t="s">
        <v>117</v>
      </c>
      <c r="J334" s="5" t="s">
        <v>40</v>
      </c>
      <c r="K334" s="5"/>
      <c r="L334" s="37">
        <v>2180.52</v>
      </c>
      <c r="M334" s="9"/>
      <c r="N334" s="17">
        <f>N333+L334</f>
        <v>2437.2100000000532</v>
      </c>
    </row>
    <row r="335" spans="1:14" x14ac:dyDescent="0.25">
      <c r="A335" s="12">
        <v>333</v>
      </c>
      <c r="B335" s="6" t="s">
        <v>538</v>
      </c>
      <c r="C335" s="7">
        <v>121001</v>
      </c>
      <c r="D335" s="5">
        <v>10</v>
      </c>
      <c r="E335" s="5" t="s">
        <v>38</v>
      </c>
      <c r="F335" s="5">
        <v>2025</v>
      </c>
      <c r="G335" s="5" t="s">
        <v>109</v>
      </c>
      <c r="H335" s="5" t="s">
        <v>21</v>
      </c>
      <c r="I335" s="25" t="s">
        <v>291</v>
      </c>
      <c r="J335" s="5" t="s">
        <v>131</v>
      </c>
      <c r="K335" s="5" t="s">
        <v>256</v>
      </c>
      <c r="L335" s="10"/>
      <c r="M335" s="33">
        <v>-2890</v>
      </c>
      <c r="N335" s="17">
        <f>N334+M335</f>
        <v>-452.78999999994676</v>
      </c>
    </row>
    <row r="336" spans="1:14" ht="40.5" x14ac:dyDescent="0.25">
      <c r="A336" s="12">
        <v>334</v>
      </c>
      <c r="B336" s="6" t="s">
        <v>345</v>
      </c>
      <c r="C336" s="7">
        <v>121002</v>
      </c>
      <c r="D336" s="5">
        <v>10</v>
      </c>
      <c r="E336" s="5" t="s">
        <v>38</v>
      </c>
      <c r="F336" s="5">
        <v>2025</v>
      </c>
      <c r="G336" s="5" t="s">
        <v>109</v>
      </c>
      <c r="H336" s="5" t="s">
        <v>21</v>
      </c>
      <c r="I336" s="25" t="s">
        <v>291</v>
      </c>
      <c r="J336" s="5" t="s">
        <v>131</v>
      </c>
      <c r="K336" s="43" t="s">
        <v>285</v>
      </c>
      <c r="L336" s="30"/>
      <c r="M336" s="33">
        <v>-192</v>
      </c>
      <c r="N336" s="17">
        <f>N335+M336</f>
        <v>-644.78999999994676</v>
      </c>
    </row>
    <row r="337" spans="1:14" x14ac:dyDescent="0.25">
      <c r="A337" s="12">
        <v>335</v>
      </c>
      <c r="B337" s="6" t="s">
        <v>71</v>
      </c>
      <c r="C337" s="7">
        <v>98</v>
      </c>
      <c r="D337" s="5">
        <v>10</v>
      </c>
      <c r="E337" s="5" t="s">
        <v>38</v>
      </c>
      <c r="F337" s="5">
        <v>2025</v>
      </c>
      <c r="G337" s="5" t="s">
        <v>17</v>
      </c>
      <c r="H337" s="5" t="s">
        <v>55</v>
      </c>
      <c r="I337" s="4" t="s">
        <v>117</v>
      </c>
      <c r="J337" s="5" t="s">
        <v>40</v>
      </c>
      <c r="K337" s="5"/>
      <c r="L337" s="37">
        <v>1000</v>
      </c>
      <c r="M337" s="30"/>
      <c r="N337" s="17">
        <f>N336+L337</f>
        <v>355.21000000005324</v>
      </c>
    </row>
    <row r="338" spans="1:14" x14ac:dyDescent="0.25">
      <c r="A338" s="12">
        <v>336</v>
      </c>
      <c r="B338" s="6" t="s">
        <v>72</v>
      </c>
      <c r="C338" s="7">
        <v>2700979055654</v>
      </c>
      <c r="D338" s="5">
        <v>10</v>
      </c>
      <c r="E338" s="5" t="s">
        <v>38</v>
      </c>
      <c r="F338" s="5">
        <v>2025</v>
      </c>
      <c r="G338" s="5" t="s">
        <v>17</v>
      </c>
      <c r="H338" s="5" t="s">
        <v>55</v>
      </c>
      <c r="I338" s="4" t="s">
        <v>117</v>
      </c>
      <c r="J338" s="5" t="s">
        <v>40</v>
      </c>
      <c r="K338" s="5"/>
      <c r="L338" s="10">
        <v>81.22</v>
      </c>
      <c r="M338" s="30"/>
      <c r="N338" s="17">
        <f>N337+L338</f>
        <v>436.43000000005327</v>
      </c>
    </row>
    <row r="339" spans="1:14" x14ac:dyDescent="0.25">
      <c r="A339" s="12">
        <v>337</v>
      </c>
      <c r="B339" s="6" t="s">
        <v>196</v>
      </c>
      <c r="C339" s="7">
        <v>554439000028455</v>
      </c>
      <c r="D339" s="5">
        <v>16</v>
      </c>
      <c r="E339" s="5" t="s">
        <v>38</v>
      </c>
      <c r="F339" s="5">
        <v>2025</v>
      </c>
      <c r="G339" s="5" t="s">
        <v>11</v>
      </c>
      <c r="H339" s="5" t="s">
        <v>150</v>
      </c>
      <c r="I339" s="5" t="s">
        <v>354</v>
      </c>
      <c r="J339" s="5" t="s">
        <v>355</v>
      </c>
      <c r="K339" s="5"/>
      <c r="L339" s="10"/>
      <c r="M339" s="9">
        <v>-983.86</v>
      </c>
      <c r="N339" s="17">
        <f t="shared" si="14"/>
        <v>-547.42999999994674</v>
      </c>
    </row>
    <row r="340" spans="1:14" x14ac:dyDescent="0.25">
      <c r="A340" s="12">
        <v>338</v>
      </c>
      <c r="B340" s="6" t="s">
        <v>166</v>
      </c>
      <c r="C340" s="7">
        <v>554439000028455</v>
      </c>
      <c r="D340" s="5">
        <v>16</v>
      </c>
      <c r="E340" s="5" t="s">
        <v>38</v>
      </c>
      <c r="F340" s="5">
        <v>2025</v>
      </c>
      <c r="G340" s="5" t="s">
        <v>11</v>
      </c>
      <c r="H340" s="5" t="s">
        <v>343</v>
      </c>
      <c r="I340" s="4" t="s">
        <v>262</v>
      </c>
      <c r="J340" s="5" t="s">
        <v>107</v>
      </c>
      <c r="K340" s="5"/>
      <c r="L340" s="24"/>
      <c r="M340" s="24">
        <v>-207.6</v>
      </c>
      <c r="N340" s="17">
        <f t="shared" si="14"/>
        <v>-755.02999999994677</v>
      </c>
    </row>
    <row r="341" spans="1:14" x14ac:dyDescent="0.25">
      <c r="A341" s="12">
        <v>339</v>
      </c>
      <c r="B341" s="6" t="s">
        <v>166</v>
      </c>
      <c r="C341" s="7">
        <v>554439000028455</v>
      </c>
      <c r="D341" s="5">
        <v>16</v>
      </c>
      <c r="E341" s="5" t="s">
        <v>38</v>
      </c>
      <c r="F341" s="5">
        <v>2025</v>
      </c>
      <c r="G341" s="5" t="s">
        <v>11</v>
      </c>
      <c r="H341" s="5" t="s">
        <v>259</v>
      </c>
      <c r="I341" s="4" t="s">
        <v>258</v>
      </c>
      <c r="J341" s="5" t="s">
        <v>107</v>
      </c>
      <c r="K341" s="5"/>
      <c r="L341" s="9"/>
      <c r="M341" s="9">
        <v>-215.62</v>
      </c>
      <c r="N341" s="17">
        <f t="shared" si="14"/>
        <v>-970.64999999994677</v>
      </c>
    </row>
    <row r="342" spans="1:14" x14ac:dyDescent="0.25">
      <c r="A342" s="12">
        <v>340</v>
      </c>
      <c r="B342" s="6" t="s">
        <v>166</v>
      </c>
      <c r="C342" s="7">
        <v>554439000028455</v>
      </c>
      <c r="D342" s="5">
        <v>16</v>
      </c>
      <c r="E342" s="5" t="s">
        <v>38</v>
      </c>
      <c r="F342" s="5">
        <v>2025</v>
      </c>
      <c r="G342" s="5" t="s">
        <v>11</v>
      </c>
      <c r="H342" s="5" t="s">
        <v>257</v>
      </c>
      <c r="I342" s="4" t="s">
        <v>260</v>
      </c>
      <c r="J342" s="5" t="s">
        <v>107</v>
      </c>
      <c r="K342" s="5"/>
      <c r="L342" s="24"/>
      <c r="M342" s="24">
        <v>-100</v>
      </c>
      <c r="N342" s="17">
        <f t="shared" si="14"/>
        <v>-1070.6499999999469</v>
      </c>
    </row>
    <row r="343" spans="1:14" x14ac:dyDescent="0.25">
      <c r="A343" s="12">
        <v>341</v>
      </c>
      <c r="B343" s="6" t="s">
        <v>204</v>
      </c>
      <c r="C343" s="7">
        <v>121601</v>
      </c>
      <c r="D343" s="5">
        <v>16</v>
      </c>
      <c r="E343" s="5" t="s">
        <v>38</v>
      </c>
      <c r="F343" s="5">
        <v>2025</v>
      </c>
      <c r="G343" s="5" t="s">
        <v>154</v>
      </c>
      <c r="H343" s="5" t="s">
        <v>156</v>
      </c>
      <c r="I343" s="4" t="s">
        <v>318</v>
      </c>
      <c r="J343" s="5" t="s">
        <v>107</v>
      </c>
      <c r="K343" s="5"/>
      <c r="L343" s="10"/>
      <c r="M343" s="24">
        <v>-102.3</v>
      </c>
      <c r="N343" s="17">
        <f t="shared" si="14"/>
        <v>-1172.9499999999468</v>
      </c>
    </row>
    <row r="344" spans="1:14" x14ac:dyDescent="0.25">
      <c r="A344" s="12">
        <v>342</v>
      </c>
      <c r="B344" s="6" t="s">
        <v>98</v>
      </c>
      <c r="C344" s="7">
        <v>121602</v>
      </c>
      <c r="D344" s="5">
        <v>16</v>
      </c>
      <c r="E344" s="5" t="s">
        <v>38</v>
      </c>
      <c r="F344" s="5">
        <v>2025</v>
      </c>
      <c r="G344" s="5" t="s">
        <v>23</v>
      </c>
      <c r="H344" s="5" t="s">
        <v>167</v>
      </c>
      <c r="I344" s="4" t="s">
        <v>261</v>
      </c>
      <c r="J344" s="5" t="s">
        <v>107</v>
      </c>
      <c r="K344" s="5"/>
      <c r="L344" s="9"/>
      <c r="M344" s="9">
        <v>-738.48</v>
      </c>
      <c r="N344" s="17">
        <f t="shared" si="14"/>
        <v>-1911.4299999999469</v>
      </c>
    </row>
    <row r="345" spans="1:14" x14ac:dyDescent="0.25">
      <c r="A345" s="12">
        <v>343</v>
      </c>
      <c r="B345" s="6" t="s">
        <v>98</v>
      </c>
      <c r="C345" s="7">
        <v>121602</v>
      </c>
      <c r="D345" s="5">
        <v>16</v>
      </c>
      <c r="E345" s="5" t="s">
        <v>38</v>
      </c>
      <c r="F345" s="5">
        <v>2025</v>
      </c>
      <c r="G345" s="5" t="s">
        <v>23</v>
      </c>
      <c r="H345" s="5" t="s">
        <v>167</v>
      </c>
      <c r="I345" s="4" t="s">
        <v>261</v>
      </c>
      <c r="J345" s="5" t="s">
        <v>107</v>
      </c>
      <c r="K345" s="5"/>
      <c r="L345" s="24"/>
      <c r="M345" s="24">
        <v>-84.9</v>
      </c>
      <c r="N345" s="17">
        <f t="shared" si="14"/>
        <v>-1996.3299999999469</v>
      </c>
    </row>
    <row r="346" spans="1:14" x14ac:dyDescent="0.25">
      <c r="A346" s="12">
        <v>344</v>
      </c>
      <c r="B346" s="6" t="s">
        <v>196</v>
      </c>
      <c r="C346" s="7">
        <v>121603</v>
      </c>
      <c r="D346" s="5">
        <v>16</v>
      </c>
      <c r="E346" s="5" t="s">
        <v>38</v>
      </c>
      <c r="F346" s="5">
        <v>2025</v>
      </c>
      <c r="G346" s="5" t="s">
        <v>23</v>
      </c>
      <c r="H346" s="5" t="s">
        <v>151</v>
      </c>
      <c r="I346" s="5" t="s">
        <v>334</v>
      </c>
      <c r="J346" s="5" t="s">
        <v>111</v>
      </c>
      <c r="K346" s="5"/>
      <c r="L346" s="30"/>
      <c r="M346" s="9">
        <v>-486.12</v>
      </c>
      <c r="N346" s="17">
        <f t="shared" si="14"/>
        <v>-2482.4499999999471</v>
      </c>
    </row>
    <row r="347" spans="1:14" x14ac:dyDescent="0.25">
      <c r="A347" s="12">
        <v>345</v>
      </c>
      <c r="B347" s="6" t="s">
        <v>49</v>
      </c>
      <c r="C347" s="7">
        <v>893501200062013</v>
      </c>
      <c r="D347" s="5">
        <v>16</v>
      </c>
      <c r="E347" s="5" t="s">
        <v>38</v>
      </c>
      <c r="F347" s="5">
        <v>2025</v>
      </c>
      <c r="G347" s="5" t="s">
        <v>200</v>
      </c>
      <c r="H347" s="5" t="s">
        <v>52</v>
      </c>
      <c r="I347" s="5" t="s">
        <v>138</v>
      </c>
      <c r="J347" s="5" t="s">
        <v>39</v>
      </c>
      <c r="K347" s="5"/>
      <c r="L347" s="10"/>
      <c r="M347" s="9">
        <v>-1.45</v>
      </c>
      <c r="N347" s="17">
        <f t="shared" si="14"/>
        <v>-2483.8999999999469</v>
      </c>
    </row>
    <row r="348" spans="1:14" x14ac:dyDescent="0.25">
      <c r="A348" s="12">
        <v>346</v>
      </c>
      <c r="B348" s="6" t="s">
        <v>71</v>
      </c>
      <c r="C348" s="7">
        <v>98</v>
      </c>
      <c r="D348" s="5">
        <v>16</v>
      </c>
      <c r="E348" s="5" t="s">
        <v>38</v>
      </c>
      <c r="F348" s="5">
        <v>2025</v>
      </c>
      <c r="G348" s="5" t="s">
        <v>17</v>
      </c>
      <c r="H348" s="5" t="s">
        <v>55</v>
      </c>
      <c r="I348" s="4" t="s">
        <v>117</v>
      </c>
      <c r="J348" s="5" t="s">
        <v>40</v>
      </c>
      <c r="K348" s="5"/>
      <c r="L348" s="37">
        <v>2500</v>
      </c>
      <c r="M348" s="30"/>
      <c r="N348" s="17">
        <f t="shared" si="14"/>
        <v>16.100000000053114</v>
      </c>
    </row>
    <row r="349" spans="1:14" x14ac:dyDescent="0.25">
      <c r="A349" s="12">
        <v>347</v>
      </c>
      <c r="B349" s="6" t="s">
        <v>72</v>
      </c>
      <c r="C349" s="7">
        <v>2700979055654</v>
      </c>
      <c r="D349" s="5">
        <v>16</v>
      </c>
      <c r="E349" s="5" t="s">
        <v>38</v>
      </c>
      <c r="F349" s="5">
        <v>2025</v>
      </c>
      <c r="G349" s="5" t="s">
        <v>17</v>
      </c>
      <c r="H349" s="5" t="s">
        <v>55</v>
      </c>
      <c r="I349" s="4" t="s">
        <v>117</v>
      </c>
      <c r="J349" s="5" t="s">
        <v>40</v>
      </c>
      <c r="K349" s="5"/>
      <c r="L349" s="37">
        <v>207.7</v>
      </c>
      <c r="M349" s="30"/>
      <c r="N349" s="17">
        <f t="shared" si="14"/>
        <v>223.8000000000531</v>
      </c>
    </row>
    <row r="350" spans="1:14" x14ac:dyDescent="0.25">
      <c r="A350" s="12">
        <v>348</v>
      </c>
      <c r="B350" s="6" t="s">
        <v>203</v>
      </c>
      <c r="C350" s="7">
        <v>554439000039504</v>
      </c>
      <c r="D350" s="5">
        <v>18</v>
      </c>
      <c r="E350" s="5" t="s">
        <v>38</v>
      </c>
      <c r="F350" s="5">
        <v>2025</v>
      </c>
      <c r="G350" s="5" t="s">
        <v>114</v>
      </c>
      <c r="H350" s="5" t="s">
        <v>113</v>
      </c>
      <c r="I350" s="25" t="s">
        <v>304</v>
      </c>
      <c r="J350" s="5" t="s">
        <v>131</v>
      </c>
      <c r="K350" s="5" t="s">
        <v>256</v>
      </c>
      <c r="L350" s="30"/>
      <c r="M350" s="33">
        <v>-5038</v>
      </c>
      <c r="N350" s="17">
        <f t="shared" si="14"/>
        <v>-4814.1999999999471</v>
      </c>
    </row>
    <row r="351" spans="1:14" x14ac:dyDescent="0.25">
      <c r="A351" s="12">
        <v>349</v>
      </c>
      <c r="B351" s="6" t="s">
        <v>202</v>
      </c>
      <c r="C351" s="7">
        <v>554439000039504</v>
      </c>
      <c r="D351" s="5">
        <v>18</v>
      </c>
      <c r="E351" s="5" t="s">
        <v>38</v>
      </c>
      <c r="F351" s="5">
        <v>2025</v>
      </c>
      <c r="G351" s="5" t="s">
        <v>114</v>
      </c>
      <c r="H351" s="5" t="s">
        <v>113</v>
      </c>
      <c r="I351" s="25" t="s">
        <v>304</v>
      </c>
      <c r="J351" s="5" t="s">
        <v>131</v>
      </c>
      <c r="K351" s="5" t="s">
        <v>256</v>
      </c>
      <c r="L351" s="30"/>
      <c r="M351" s="33">
        <v>-11560</v>
      </c>
      <c r="N351" s="17">
        <f t="shared" si="14"/>
        <v>-16374.199999999946</v>
      </c>
    </row>
    <row r="352" spans="1:14" x14ac:dyDescent="0.25">
      <c r="A352" s="12">
        <v>350</v>
      </c>
      <c r="B352" s="6" t="s">
        <v>201</v>
      </c>
      <c r="C352" s="7">
        <v>554439000039504</v>
      </c>
      <c r="D352" s="5">
        <v>18</v>
      </c>
      <c r="E352" s="5" t="s">
        <v>38</v>
      </c>
      <c r="F352" s="5">
        <v>2025</v>
      </c>
      <c r="G352" s="5" t="s">
        <v>114</v>
      </c>
      <c r="H352" s="5" t="s">
        <v>113</v>
      </c>
      <c r="I352" s="25" t="s">
        <v>304</v>
      </c>
      <c r="J352" s="5" t="s">
        <v>131</v>
      </c>
      <c r="K352" s="5" t="s">
        <v>256</v>
      </c>
      <c r="L352" s="10"/>
      <c r="M352" s="33">
        <v>-6555.25</v>
      </c>
      <c r="N352" s="17">
        <f t="shared" si="14"/>
        <v>-22929.449999999946</v>
      </c>
    </row>
    <row r="353" spans="1:14" x14ac:dyDescent="0.25">
      <c r="A353" s="12">
        <v>351</v>
      </c>
      <c r="B353" s="6" t="s">
        <v>71</v>
      </c>
      <c r="C353" s="7">
        <v>98</v>
      </c>
      <c r="D353" s="5">
        <v>18</v>
      </c>
      <c r="E353" s="5" t="s">
        <v>38</v>
      </c>
      <c r="F353" s="5">
        <v>2025</v>
      </c>
      <c r="G353" s="5" t="s">
        <v>17</v>
      </c>
      <c r="H353" s="5" t="s">
        <v>55</v>
      </c>
      <c r="I353" s="4" t="s">
        <v>117</v>
      </c>
      <c r="J353" s="5" t="s">
        <v>40</v>
      </c>
      <c r="K353" s="5"/>
      <c r="L353" s="37">
        <v>23000</v>
      </c>
      <c r="M353" s="30"/>
      <c r="N353" s="17">
        <f t="shared" si="14"/>
        <v>70.550000000053842</v>
      </c>
    </row>
    <row r="354" spans="1:14" x14ac:dyDescent="0.25">
      <c r="A354" s="12">
        <v>352</v>
      </c>
      <c r="B354" s="6" t="s">
        <v>72</v>
      </c>
      <c r="C354" s="7">
        <v>2700979055654</v>
      </c>
      <c r="D354" s="5">
        <v>18</v>
      </c>
      <c r="E354" s="5" t="s">
        <v>38</v>
      </c>
      <c r="F354" s="5">
        <v>2025</v>
      </c>
      <c r="G354" s="5" t="s">
        <v>17</v>
      </c>
      <c r="H354" s="5" t="s">
        <v>55</v>
      </c>
      <c r="I354" s="4" t="s">
        <v>117</v>
      </c>
      <c r="J354" s="5" t="s">
        <v>40</v>
      </c>
      <c r="K354" s="5"/>
      <c r="L354" s="37">
        <v>1932</v>
      </c>
      <c r="M354" s="33"/>
      <c r="N354" s="17">
        <f t="shared" si="14"/>
        <v>2002.5500000000538</v>
      </c>
    </row>
    <row r="355" spans="1:14" x14ac:dyDescent="0.25">
      <c r="A355" s="12">
        <v>353</v>
      </c>
      <c r="B355" s="6" t="s">
        <v>247</v>
      </c>
      <c r="C355" s="7">
        <v>554439000039504</v>
      </c>
      <c r="D355" s="5">
        <v>22</v>
      </c>
      <c r="E355" s="5" t="s">
        <v>38</v>
      </c>
      <c r="F355" s="5">
        <v>2025</v>
      </c>
      <c r="G355" s="5" t="s">
        <v>114</v>
      </c>
      <c r="H355" s="5" t="s">
        <v>113</v>
      </c>
      <c r="I355" s="25" t="s">
        <v>304</v>
      </c>
      <c r="J355" s="5" t="s">
        <v>131</v>
      </c>
      <c r="K355" s="5" t="s">
        <v>256</v>
      </c>
      <c r="L355" s="8"/>
      <c r="M355" s="8">
        <v>-1099.28</v>
      </c>
      <c r="N355" s="17">
        <f>N354+M355</f>
        <v>903.27000000005387</v>
      </c>
    </row>
    <row r="356" spans="1:14" x14ac:dyDescent="0.25">
      <c r="A356" s="12">
        <v>354</v>
      </c>
      <c r="B356" s="30" t="s">
        <v>208</v>
      </c>
      <c r="C356" s="7">
        <v>554439000039504</v>
      </c>
      <c r="D356" s="5">
        <v>22</v>
      </c>
      <c r="E356" s="5" t="s">
        <v>38</v>
      </c>
      <c r="F356" s="5">
        <v>2025</v>
      </c>
      <c r="G356" s="5" t="s">
        <v>114</v>
      </c>
      <c r="H356" s="5" t="s">
        <v>113</v>
      </c>
      <c r="I356" s="25" t="s">
        <v>304</v>
      </c>
      <c r="J356" s="5" t="s">
        <v>131</v>
      </c>
      <c r="K356" s="5" t="s">
        <v>256</v>
      </c>
      <c r="L356" s="8"/>
      <c r="M356" s="8">
        <v>-2668.26</v>
      </c>
      <c r="N356" s="17">
        <f t="shared" ref="N356:N363" si="15">N355+M356</f>
        <v>-1764.9899999999463</v>
      </c>
    </row>
    <row r="357" spans="1:14" x14ac:dyDescent="0.25">
      <c r="A357" s="12">
        <v>355</v>
      </c>
      <c r="B357" s="6" t="s">
        <v>209</v>
      </c>
      <c r="C357" s="7">
        <v>554439000039504</v>
      </c>
      <c r="D357" s="5">
        <v>22</v>
      </c>
      <c r="E357" s="5" t="s">
        <v>38</v>
      </c>
      <c r="F357" s="5">
        <v>2025</v>
      </c>
      <c r="G357" s="5" t="s">
        <v>114</v>
      </c>
      <c r="H357" s="5" t="s">
        <v>113</v>
      </c>
      <c r="I357" s="25" t="s">
        <v>304</v>
      </c>
      <c r="J357" s="5" t="s">
        <v>131</v>
      </c>
      <c r="K357" s="5" t="s">
        <v>256</v>
      </c>
      <c r="L357" s="9"/>
      <c r="M357" s="9">
        <v>-104.64</v>
      </c>
      <c r="N357" s="17">
        <f t="shared" si="15"/>
        <v>-1869.6299999999464</v>
      </c>
    </row>
    <row r="358" spans="1:14" x14ac:dyDescent="0.25">
      <c r="A358" s="12">
        <v>356</v>
      </c>
      <c r="B358" s="6" t="s">
        <v>246</v>
      </c>
      <c r="C358" s="7">
        <v>554439000039504</v>
      </c>
      <c r="D358" s="5">
        <v>22</v>
      </c>
      <c r="E358" s="5" t="s">
        <v>38</v>
      </c>
      <c r="F358" s="5">
        <v>2025</v>
      </c>
      <c r="G358" s="5" t="s">
        <v>114</v>
      </c>
      <c r="H358" s="5" t="s">
        <v>113</v>
      </c>
      <c r="I358" s="25" t="s">
        <v>304</v>
      </c>
      <c r="J358" s="5" t="s">
        <v>131</v>
      </c>
      <c r="K358" s="5" t="s">
        <v>256</v>
      </c>
      <c r="L358" s="9"/>
      <c r="M358" s="9">
        <v>-976.6</v>
      </c>
      <c r="N358" s="17">
        <f t="shared" si="15"/>
        <v>-2846.2299999999464</v>
      </c>
    </row>
    <row r="359" spans="1:14" x14ac:dyDescent="0.25">
      <c r="A359" s="12">
        <v>357</v>
      </c>
      <c r="B359" s="6" t="s">
        <v>210</v>
      </c>
      <c r="C359" s="7">
        <v>554439000039504</v>
      </c>
      <c r="D359" s="5">
        <v>22</v>
      </c>
      <c r="E359" s="5" t="s">
        <v>38</v>
      </c>
      <c r="F359" s="5">
        <v>2025</v>
      </c>
      <c r="G359" s="5" t="s">
        <v>114</v>
      </c>
      <c r="H359" s="5" t="s">
        <v>113</v>
      </c>
      <c r="I359" s="25" t="s">
        <v>304</v>
      </c>
      <c r="J359" s="5" t="s">
        <v>131</v>
      </c>
      <c r="K359" s="5" t="s">
        <v>256</v>
      </c>
      <c r="L359" s="9"/>
      <c r="M359" s="9">
        <v>-836.45</v>
      </c>
      <c r="N359" s="17">
        <f t="shared" si="15"/>
        <v>-3682.6799999999466</v>
      </c>
    </row>
    <row r="360" spans="1:14" x14ac:dyDescent="0.25">
      <c r="A360" s="12">
        <v>358</v>
      </c>
      <c r="B360" s="6" t="s">
        <v>247</v>
      </c>
      <c r="C360" s="7">
        <v>554439000039504</v>
      </c>
      <c r="D360" s="5">
        <v>22</v>
      </c>
      <c r="E360" s="5" t="s">
        <v>38</v>
      </c>
      <c r="F360" s="5">
        <v>2025</v>
      </c>
      <c r="G360" s="5" t="s">
        <v>114</v>
      </c>
      <c r="H360" s="5" t="s">
        <v>113</v>
      </c>
      <c r="I360" s="25" t="s">
        <v>304</v>
      </c>
      <c r="J360" s="5" t="s">
        <v>131</v>
      </c>
      <c r="K360" s="5" t="s">
        <v>539</v>
      </c>
      <c r="L360" s="9"/>
      <c r="M360" s="9">
        <v>-273.98</v>
      </c>
      <c r="N360" s="17">
        <f t="shared" si="15"/>
        <v>-3956.6599999999466</v>
      </c>
    </row>
    <row r="361" spans="1:14" x14ac:dyDescent="0.25">
      <c r="A361" s="12">
        <v>359</v>
      </c>
      <c r="B361" s="30" t="s">
        <v>540</v>
      </c>
      <c r="C361" s="7">
        <v>554439000039504</v>
      </c>
      <c r="D361" s="5">
        <v>22</v>
      </c>
      <c r="E361" s="5" t="s">
        <v>38</v>
      </c>
      <c r="F361" s="5">
        <v>2025</v>
      </c>
      <c r="G361" s="5" t="s">
        <v>114</v>
      </c>
      <c r="H361" s="5" t="s">
        <v>113</v>
      </c>
      <c r="I361" s="25" t="s">
        <v>304</v>
      </c>
      <c r="J361" s="5" t="s">
        <v>131</v>
      </c>
      <c r="K361" s="5" t="s">
        <v>539</v>
      </c>
      <c r="L361" s="9"/>
      <c r="M361" s="9">
        <v>-889.42</v>
      </c>
      <c r="N361" s="17">
        <f t="shared" si="15"/>
        <v>-4846.0799999999463</v>
      </c>
    </row>
    <row r="362" spans="1:14" x14ac:dyDescent="0.25">
      <c r="A362" s="12">
        <v>360</v>
      </c>
      <c r="B362" s="6" t="s">
        <v>209</v>
      </c>
      <c r="C362" s="7">
        <v>554439000039504</v>
      </c>
      <c r="D362" s="5">
        <v>22</v>
      </c>
      <c r="E362" s="5" t="s">
        <v>38</v>
      </c>
      <c r="F362" s="5">
        <v>2025</v>
      </c>
      <c r="G362" s="5" t="s">
        <v>114</v>
      </c>
      <c r="H362" s="5" t="s">
        <v>113</v>
      </c>
      <c r="I362" s="25" t="s">
        <v>304</v>
      </c>
      <c r="J362" s="5" t="s">
        <v>131</v>
      </c>
      <c r="K362" s="5" t="s">
        <v>539</v>
      </c>
      <c r="L362" s="9"/>
      <c r="M362" s="9">
        <v>-34.880000000000003</v>
      </c>
      <c r="N362" s="17">
        <f t="shared" si="15"/>
        <v>-4880.9599999999464</v>
      </c>
    </row>
    <row r="363" spans="1:14" x14ac:dyDescent="0.25">
      <c r="A363" s="12">
        <v>361</v>
      </c>
      <c r="B363" s="6" t="s">
        <v>246</v>
      </c>
      <c r="C363" s="7">
        <v>554439000039504</v>
      </c>
      <c r="D363" s="5">
        <v>22</v>
      </c>
      <c r="E363" s="5" t="s">
        <v>38</v>
      </c>
      <c r="F363" s="5">
        <v>2025</v>
      </c>
      <c r="G363" s="5" t="s">
        <v>114</v>
      </c>
      <c r="H363" s="5" t="s">
        <v>113</v>
      </c>
      <c r="I363" s="25" t="s">
        <v>304</v>
      </c>
      <c r="J363" s="5" t="s">
        <v>131</v>
      </c>
      <c r="K363" s="5" t="s">
        <v>539</v>
      </c>
      <c r="L363" s="9"/>
      <c r="M363" s="9">
        <v>-139.51</v>
      </c>
      <c r="N363" s="17">
        <f t="shared" si="15"/>
        <v>-5020.4699999999466</v>
      </c>
    </row>
    <row r="364" spans="1:14" x14ac:dyDescent="0.25">
      <c r="A364" s="12">
        <v>362</v>
      </c>
      <c r="B364" s="6" t="s">
        <v>71</v>
      </c>
      <c r="C364" s="7">
        <v>98</v>
      </c>
      <c r="D364" s="5">
        <v>22</v>
      </c>
      <c r="E364" s="5" t="s">
        <v>38</v>
      </c>
      <c r="F364" s="5">
        <v>2025</v>
      </c>
      <c r="G364" s="5" t="s">
        <v>17</v>
      </c>
      <c r="H364" s="5" t="s">
        <v>55</v>
      </c>
      <c r="I364" s="4" t="s">
        <v>117</v>
      </c>
      <c r="J364" s="5" t="s">
        <v>40</v>
      </c>
      <c r="K364" s="5"/>
      <c r="L364" s="37">
        <v>5500</v>
      </c>
      <c r="M364" s="6"/>
      <c r="N364" s="17">
        <f t="shared" si="14"/>
        <v>479.53000000005341</v>
      </c>
    </row>
    <row r="365" spans="1:14" x14ac:dyDescent="0.25">
      <c r="A365" s="12">
        <v>363</v>
      </c>
      <c r="B365" s="6" t="s">
        <v>72</v>
      </c>
      <c r="C365" s="7">
        <v>2700979055654</v>
      </c>
      <c r="D365" s="5">
        <v>22</v>
      </c>
      <c r="E365" s="5" t="s">
        <v>38</v>
      </c>
      <c r="F365" s="5">
        <v>2025</v>
      </c>
      <c r="G365" s="5" t="s">
        <v>17</v>
      </c>
      <c r="H365" s="5" t="s">
        <v>55</v>
      </c>
      <c r="I365" s="4" t="s">
        <v>117</v>
      </c>
      <c r="J365" s="5" t="s">
        <v>40</v>
      </c>
      <c r="K365" s="5"/>
      <c r="L365" s="37">
        <v>467.06</v>
      </c>
      <c r="M365" s="6"/>
      <c r="N365" s="17">
        <f t="shared" si="14"/>
        <v>946.59000000005335</v>
      </c>
    </row>
    <row r="366" spans="1:14" x14ac:dyDescent="0.25">
      <c r="A366" s="12">
        <v>364</v>
      </c>
      <c r="B366" s="6" t="s">
        <v>99</v>
      </c>
      <c r="C366" s="7">
        <v>122301</v>
      </c>
      <c r="D366" s="5">
        <v>23</v>
      </c>
      <c r="E366" s="5" t="s">
        <v>38</v>
      </c>
      <c r="F366" s="5">
        <v>2025</v>
      </c>
      <c r="G366" s="5" t="s">
        <v>26</v>
      </c>
      <c r="H366" s="5" t="s">
        <v>32</v>
      </c>
      <c r="I366" s="25" t="s">
        <v>342</v>
      </c>
      <c r="J366" s="5" t="s">
        <v>107</v>
      </c>
      <c r="K366" s="5"/>
      <c r="L366" s="10"/>
      <c r="M366" s="33">
        <v>-870.44</v>
      </c>
      <c r="N366" s="53">
        <f t="shared" si="14"/>
        <v>76.150000000053296</v>
      </c>
    </row>
    <row r="367" spans="1:14" x14ac:dyDescent="0.25">
      <c r="A367" s="12">
        <v>365</v>
      </c>
      <c r="B367" s="6" t="s">
        <v>186</v>
      </c>
      <c r="C367" s="7">
        <v>554439000028455</v>
      </c>
      <c r="D367" s="5">
        <v>5</v>
      </c>
      <c r="E367" s="5" t="s">
        <v>50</v>
      </c>
      <c r="F367" s="5">
        <v>2026</v>
      </c>
      <c r="G367" s="5" t="s">
        <v>11</v>
      </c>
      <c r="H367" s="5" t="s">
        <v>150</v>
      </c>
      <c r="I367" s="5" t="s">
        <v>354</v>
      </c>
      <c r="J367" s="5" t="s">
        <v>355</v>
      </c>
      <c r="K367" s="5"/>
      <c r="L367" s="10"/>
      <c r="M367" s="33">
        <v>-5473.76</v>
      </c>
      <c r="N367" s="17">
        <f t="shared" si="14"/>
        <v>-5397.6099999999469</v>
      </c>
    </row>
    <row r="368" spans="1:14" x14ac:dyDescent="0.25">
      <c r="A368" s="12">
        <v>366</v>
      </c>
      <c r="B368" s="6" t="s">
        <v>186</v>
      </c>
      <c r="C368" s="7">
        <v>10501</v>
      </c>
      <c r="D368" s="5">
        <v>5</v>
      </c>
      <c r="E368" s="5" t="s">
        <v>50</v>
      </c>
      <c r="F368" s="5">
        <v>2026</v>
      </c>
      <c r="G368" s="5" t="s">
        <v>23</v>
      </c>
      <c r="H368" s="5" t="s">
        <v>151</v>
      </c>
      <c r="I368" s="5" t="s">
        <v>334</v>
      </c>
      <c r="J368" s="5" t="s">
        <v>111</v>
      </c>
      <c r="K368" s="5"/>
      <c r="L368" s="6"/>
      <c r="M368" s="8">
        <v>-3126.24</v>
      </c>
      <c r="N368" s="17">
        <f t="shared" si="14"/>
        <v>-8523.8499999999476</v>
      </c>
    </row>
    <row r="369" spans="1:14" x14ac:dyDescent="0.25">
      <c r="A369" s="12">
        <v>367</v>
      </c>
      <c r="B369" s="6" t="s">
        <v>71</v>
      </c>
      <c r="C369" s="7">
        <v>98</v>
      </c>
      <c r="D369" s="5">
        <v>5</v>
      </c>
      <c r="E369" s="5" t="s">
        <v>50</v>
      </c>
      <c r="F369" s="5">
        <v>2026</v>
      </c>
      <c r="G369" s="5" t="s">
        <v>17</v>
      </c>
      <c r="H369" s="5" t="s">
        <v>55</v>
      </c>
      <c r="I369" s="4" t="s">
        <v>117</v>
      </c>
      <c r="J369" s="5" t="s">
        <v>40</v>
      </c>
      <c r="K369" s="5"/>
      <c r="L369" s="11">
        <v>9000</v>
      </c>
      <c r="M369" s="6"/>
      <c r="N369" s="17">
        <f t="shared" si="14"/>
        <v>476.15000000005239</v>
      </c>
    </row>
    <row r="370" spans="1:14" x14ac:dyDescent="0.25">
      <c r="A370" s="12">
        <v>368</v>
      </c>
      <c r="B370" s="6" t="s">
        <v>72</v>
      </c>
      <c r="C370" s="7">
        <v>2700979055654</v>
      </c>
      <c r="D370" s="5">
        <v>5</v>
      </c>
      <c r="E370" s="5" t="s">
        <v>50</v>
      </c>
      <c r="F370" s="5">
        <v>2026</v>
      </c>
      <c r="G370" s="5" t="s">
        <v>17</v>
      </c>
      <c r="H370" s="5" t="s">
        <v>55</v>
      </c>
      <c r="I370" s="4" t="s">
        <v>117</v>
      </c>
      <c r="J370" s="5" t="s">
        <v>40</v>
      </c>
      <c r="K370" s="5"/>
      <c r="L370" s="10">
        <v>797.76</v>
      </c>
      <c r="M370" s="6"/>
      <c r="N370" s="17">
        <f t="shared" si="14"/>
        <v>1273.9100000000524</v>
      </c>
    </row>
    <row r="371" spans="1:14" x14ac:dyDescent="0.25">
      <c r="A371" s="12">
        <v>369</v>
      </c>
      <c r="B371" s="6" t="s">
        <v>82</v>
      </c>
      <c r="C371" s="7">
        <v>550094000070740</v>
      </c>
      <c r="D371" s="5">
        <v>6</v>
      </c>
      <c r="E371" s="5" t="s">
        <v>50</v>
      </c>
      <c r="F371" s="5">
        <v>2026</v>
      </c>
      <c r="G371" s="5" t="s">
        <v>11</v>
      </c>
      <c r="H371" s="5" t="s">
        <v>207</v>
      </c>
      <c r="I371" s="5" t="s">
        <v>353</v>
      </c>
      <c r="J371" s="5" t="s">
        <v>81</v>
      </c>
      <c r="K371" s="5"/>
      <c r="L371" s="6"/>
      <c r="M371" s="8">
        <v>-3360</v>
      </c>
      <c r="N371" s="17">
        <f t="shared" si="14"/>
        <v>-2086.0899999999474</v>
      </c>
    </row>
    <row r="372" spans="1:14" x14ac:dyDescent="0.25">
      <c r="A372" s="12">
        <v>370</v>
      </c>
      <c r="B372" s="6" t="s">
        <v>146</v>
      </c>
      <c r="C372" s="7">
        <v>554439000016291</v>
      </c>
      <c r="D372" s="5">
        <v>6</v>
      </c>
      <c r="E372" s="5" t="s">
        <v>50</v>
      </c>
      <c r="F372" s="5">
        <v>2026</v>
      </c>
      <c r="G372" s="5" t="s">
        <v>11</v>
      </c>
      <c r="H372" s="5" t="s">
        <v>127</v>
      </c>
      <c r="I372" s="5" t="s">
        <v>351</v>
      </c>
      <c r="J372" s="5" t="s">
        <v>172</v>
      </c>
      <c r="K372" s="5"/>
      <c r="L372" s="6"/>
      <c r="M372" s="8">
        <v>-2100</v>
      </c>
      <c r="N372" s="17">
        <f t="shared" si="14"/>
        <v>-4186.0899999999474</v>
      </c>
    </row>
    <row r="373" spans="1:14" x14ac:dyDescent="0.25">
      <c r="A373" s="12">
        <v>371</v>
      </c>
      <c r="B373" s="6" t="s">
        <v>166</v>
      </c>
      <c r="C373" s="7">
        <v>554439000028455</v>
      </c>
      <c r="D373" s="5">
        <v>6</v>
      </c>
      <c r="E373" s="5" t="s">
        <v>50</v>
      </c>
      <c r="F373" s="5">
        <v>2026</v>
      </c>
      <c r="G373" s="5" t="s">
        <v>11</v>
      </c>
      <c r="H373" s="5" t="s">
        <v>263</v>
      </c>
      <c r="I373" s="5" t="s">
        <v>264</v>
      </c>
      <c r="J373" s="5" t="s">
        <v>107</v>
      </c>
      <c r="K373" s="5"/>
      <c r="L373" s="6"/>
      <c r="M373" s="24">
        <v>-100</v>
      </c>
      <c r="N373" s="17">
        <f t="shared" si="14"/>
        <v>-4286.0899999999474</v>
      </c>
    </row>
    <row r="374" spans="1:14" x14ac:dyDescent="0.25">
      <c r="A374" s="12">
        <v>372</v>
      </c>
      <c r="B374" s="6" t="s">
        <v>146</v>
      </c>
      <c r="C374" s="7">
        <v>10601</v>
      </c>
      <c r="D374" s="5">
        <v>6</v>
      </c>
      <c r="E374" s="5" t="s">
        <v>50</v>
      </c>
      <c r="F374" s="5">
        <v>2026</v>
      </c>
      <c r="G374" s="5" t="s">
        <v>13</v>
      </c>
      <c r="H374" s="5" t="s">
        <v>130</v>
      </c>
      <c r="I374" s="5" t="s">
        <v>330</v>
      </c>
      <c r="J374" s="5" t="s">
        <v>172</v>
      </c>
      <c r="K374" s="5"/>
      <c r="L374" s="6"/>
      <c r="M374" s="8">
        <v>-1008</v>
      </c>
      <c r="N374" s="17">
        <f t="shared" si="14"/>
        <v>-5294.0899999999474</v>
      </c>
    </row>
    <row r="375" spans="1:14" x14ac:dyDescent="0.25">
      <c r="A375" s="12">
        <v>373</v>
      </c>
      <c r="B375" s="6" t="s">
        <v>146</v>
      </c>
      <c r="C375" s="7">
        <v>10602</v>
      </c>
      <c r="D375" s="5">
        <v>6</v>
      </c>
      <c r="E375" s="5" t="s">
        <v>50</v>
      </c>
      <c r="F375" s="5">
        <v>2026</v>
      </c>
      <c r="G375" s="5" t="s">
        <v>13</v>
      </c>
      <c r="H375" s="5" t="s">
        <v>140</v>
      </c>
      <c r="I375" s="5" t="s">
        <v>306</v>
      </c>
      <c r="J375" s="5" t="s">
        <v>172</v>
      </c>
      <c r="K375" s="5"/>
      <c r="L375" s="6"/>
      <c r="M375" s="8">
        <v>-1680</v>
      </c>
      <c r="N375" s="17">
        <f t="shared" si="14"/>
        <v>-6974.0899999999474</v>
      </c>
    </row>
    <row r="376" spans="1:14" x14ac:dyDescent="0.25">
      <c r="A376" s="12">
        <v>374</v>
      </c>
      <c r="B376" s="6" t="s">
        <v>99</v>
      </c>
      <c r="C376" s="7">
        <v>10603</v>
      </c>
      <c r="D376" s="5">
        <v>6</v>
      </c>
      <c r="E376" s="5" t="s">
        <v>50</v>
      </c>
      <c r="F376" s="5">
        <v>2026</v>
      </c>
      <c r="G376" s="5" t="s">
        <v>23</v>
      </c>
      <c r="H376" s="5" t="s">
        <v>265</v>
      </c>
      <c r="I376" s="5" t="s">
        <v>266</v>
      </c>
      <c r="J376" s="5" t="s">
        <v>107</v>
      </c>
      <c r="K376" s="5"/>
      <c r="L376" s="6"/>
      <c r="M376" s="8">
        <v>-2034.31</v>
      </c>
      <c r="N376" s="17">
        <f t="shared" si="14"/>
        <v>-9008.3999999999469</v>
      </c>
    </row>
    <row r="377" spans="1:14" x14ac:dyDescent="0.25">
      <c r="A377" s="12">
        <v>375</v>
      </c>
      <c r="B377" s="6" t="s">
        <v>177</v>
      </c>
      <c r="C377" s="7">
        <v>10604</v>
      </c>
      <c r="D377" s="5">
        <v>6</v>
      </c>
      <c r="E377" s="5" t="s">
        <v>50</v>
      </c>
      <c r="F377" s="5">
        <v>2026</v>
      </c>
      <c r="G377" s="5" t="s">
        <v>13</v>
      </c>
      <c r="H377" s="5" t="s">
        <v>68</v>
      </c>
      <c r="I377" s="5" t="s">
        <v>84</v>
      </c>
      <c r="J377" s="5" t="s">
        <v>176</v>
      </c>
      <c r="K377" s="5"/>
      <c r="L377" s="6"/>
      <c r="M377" s="8">
        <v>-3360</v>
      </c>
      <c r="N377" s="17">
        <f t="shared" si="14"/>
        <v>-12368.399999999947</v>
      </c>
    </row>
    <row r="378" spans="1:14" x14ac:dyDescent="0.25">
      <c r="A378" s="12">
        <v>376</v>
      </c>
      <c r="B378" s="6" t="s">
        <v>82</v>
      </c>
      <c r="C378" s="7">
        <v>10605</v>
      </c>
      <c r="D378" s="5">
        <v>6</v>
      </c>
      <c r="E378" s="5" t="s">
        <v>50</v>
      </c>
      <c r="F378" s="5">
        <v>2026</v>
      </c>
      <c r="G378" s="5" t="s">
        <v>13</v>
      </c>
      <c r="H378" s="5" t="s">
        <v>70</v>
      </c>
      <c r="I378" s="4" t="s">
        <v>95</v>
      </c>
      <c r="J378" s="5" t="s">
        <v>81</v>
      </c>
      <c r="K378" s="5"/>
      <c r="L378" s="6"/>
      <c r="M378" s="8">
        <v>-3360</v>
      </c>
      <c r="N378" s="17">
        <f t="shared" si="14"/>
        <v>-15728.399999999947</v>
      </c>
    </row>
    <row r="379" spans="1:14" x14ac:dyDescent="0.25">
      <c r="A379" s="12">
        <v>377</v>
      </c>
      <c r="B379" s="6" t="s">
        <v>71</v>
      </c>
      <c r="C379" s="7">
        <v>98</v>
      </c>
      <c r="D379" s="5">
        <v>6</v>
      </c>
      <c r="E379" s="5" t="s">
        <v>50</v>
      </c>
      <c r="F379" s="5">
        <v>2026</v>
      </c>
      <c r="G379" s="5" t="s">
        <v>17</v>
      </c>
      <c r="H379" s="5" t="s">
        <v>55</v>
      </c>
      <c r="I379" s="4" t="s">
        <v>117</v>
      </c>
      <c r="J379" s="5" t="s">
        <v>40</v>
      </c>
      <c r="K379" s="5"/>
      <c r="L379" s="11">
        <v>16000</v>
      </c>
      <c r="M379" s="6"/>
      <c r="N379" s="17">
        <f t="shared" si="14"/>
        <v>271.60000000005311</v>
      </c>
    </row>
    <row r="380" spans="1:14" x14ac:dyDescent="0.25">
      <c r="A380" s="12">
        <v>378</v>
      </c>
      <c r="B380" s="6" t="s">
        <v>72</v>
      </c>
      <c r="C380" s="7">
        <v>2700979055654</v>
      </c>
      <c r="D380" s="5">
        <v>6</v>
      </c>
      <c r="E380" s="5" t="s">
        <v>50</v>
      </c>
      <c r="F380" s="5">
        <v>2026</v>
      </c>
      <c r="G380" s="5" t="s">
        <v>17</v>
      </c>
      <c r="H380" s="5" t="s">
        <v>55</v>
      </c>
      <c r="I380" s="4" t="s">
        <v>117</v>
      </c>
      <c r="J380" s="5" t="s">
        <v>40</v>
      </c>
      <c r="K380" s="5"/>
      <c r="L380" s="11">
        <v>1425.92</v>
      </c>
      <c r="M380" s="6"/>
      <c r="N380" s="17">
        <f t="shared" si="14"/>
        <v>1697.5200000000532</v>
      </c>
    </row>
    <row r="381" spans="1:14" x14ac:dyDescent="0.25">
      <c r="A381" s="12">
        <v>379</v>
      </c>
      <c r="B381" s="6" t="s">
        <v>538</v>
      </c>
      <c r="C381" s="7">
        <v>10901</v>
      </c>
      <c r="D381" s="5">
        <v>9</v>
      </c>
      <c r="E381" s="5" t="s">
        <v>50</v>
      </c>
      <c r="F381" s="5">
        <v>2026</v>
      </c>
      <c r="G381" s="5" t="s">
        <v>109</v>
      </c>
      <c r="H381" s="5" t="s">
        <v>21</v>
      </c>
      <c r="I381" s="25" t="s">
        <v>291</v>
      </c>
      <c r="J381" s="5" t="s">
        <v>131</v>
      </c>
      <c r="K381" s="5" t="s">
        <v>299</v>
      </c>
      <c r="L381" s="6"/>
      <c r="M381" s="8">
        <v>-4666.5</v>
      </c>
      <c r="N381" s="17">
        <f t="shared" si="14"/>
        <v>-2968.9799999999468</v>
      </c>
    </row>
    <row r="382" spans="1:14" x14ac:dyDescent="0.25">
      <c r="A382" s="12">
        <v>380</v>
      </c>
      <c r="B382" s="6" t="s">
        <v>71</v>
      </c>
      <c r="C382" s="7">
        <v>98</v>
      </c>
      <c r="D382" s="5">
        <v>9</v>
      </c>
      <c r="E382" s="5" t="s">
        <v>50</v>
      </c>
      <c r="F382" s="5">
        <v>2026</v>
      </c>
      <c r="G382" s="5" t="s">
        <v>17</v>
      </c>
      <c r="H382" s="5" t="s">
        <v>55</v>
      </c>
      <c r="I382" s="4" t="s">
        <v>117</v>
      </c>
      <c r="J382" s="5" t="s">
        <v>40</v>
      </c>
      <c r="K382" s="5"/>
      <c r="L382" s="11">
        <v>3000</v>
      </c>
      <c r="M382" s="6"/>
      <c r="N382" s="17">
        <f t="shared" ref="N382:N446" si="16">N381+M382+L382</f>
        <v>31.020000000053187</v>
      </c>
    </row>
    <row r="383" spans="1:14" x14ac:dyDescent="0.25">
      <c r="A383" s="12">
        <v>381</v>
      </c>
      <c r="B383" s="6" t="s">
        <v>72</v>
      </c>
      <c r="C383" s="7">
        <v>2700979055654</v>
      </c>
      <c r="D383" s="5">
        <v>9</v>
      </c>
      <c r="E383" s="5" t="s">
        <v>50</v>
      </c>
      <c r="F383" s="5">
        <v>2026</v>
      </c>
      <c r="G383" s="5" t="s">
        <v>17</v>
      </c>
      <c r="H383" s="5" t="s">
        <v>55</v>
      </c>
      <c r="I383" s="4" t="s">
        <v>117</v>
      </c>
      <c r="J383" s="5" t="s">
        <v>40</v>
      </c>
      <c r="K383" s="5"/>
      <c r="L383" s="10">
        <v>271.5</v>
      </c>
      <c r="M383" s="6"/>
      <c r="N383" s="17">
        <f t="shared" si="16"/>
        <v>302.52000000005319</v>
      </c>
    </row>
    <row r="384" spans="1:14" x14ac:dyDescent="0.25">
      <c r="A384" s="12">
        <v>382</v>
      </c>
      <c r="B384" s="6" t="s">
        <v>177</v>
      </c>
      <c r="C384" s="7">
        <v>552793000015206</v>
      </c>
      <c r="D384" s="5">
        <v>20</v>
      </c>
      <c r="E384" s="5" t="s">
        <v>50</v>
      </c>
      <c r="F384" s="5">
        <v>2026</v>
      </c>
      <c r="G384" s="5" t="s">
        <v>11</v>
      </c>
      <c r="H384" s="5" t="s">
        <v>205</v>
      </c>
      <c r="I384" s="5" t="s">
        <v>332</v>
      </c>
      <c r="J384" s="5" t="s">
        <v>176</v>
      </c>
      <c r="K384" s="5"/>
      <c r="L384" s="6"/>
      <c r="M384" s="8">
        <v>-3360</v>
      </c>
      <c r="N384" s="17">
        <f t="shared" si="16"/>
        <v>-3057.4799999999468</v>
      </c>
    </row>
    <row r="385" spans="1:14" x14ac:dyDescent="0.25">
      <c r="A385" s="12">
        <v>383</v>
      </c>
      <c r="B385" s="6" t="s">
        <v>203</v>
      </c>
      <c r="C385" s="7">
        <v>554439000039504</v>
      </c>
      <c r="D385" s="5">
        <v>20</v>
      </c>
      <c r="E385" s="5" t="s">
        <v>50</v>
      </c>
      <c r="F385" s="5">
        <v>2026</v>
      </c>
      <c r="G385" s="5" t="s">
        <v>114</v>
      </c>
      <c r="H385" s="5" t="s">
        <v>113</v>
      </c>
      <c r="I385" s="25" t="s">
        <v>304</v>
      </c>
      <c r="J385" s="5" t="s">
        <v>131</v>
      </c>
      <c r="K385" s="5" t="s">
        <v>299</v>
      </c>
      <c r="L385" s="6"/>
      <c r="M385" s="8">
        <v>-9843.61</v>
      </c>
      <c r="N385" s="17">
        <f t="shared" si="16"/>
        <v>-12901.089999999947</v>
      </c>
    </row>
    <row r="386" spans="1:14" x14ac:dyDescent="0.25">
      <c r="A386" s="12">
        <v>384</v>
      </c>
      <c r="B386" s="6" t="s">
        <v>202</v>
      </c>
      <c r="C386" s="7">
        <v>554439000039504</v>
      </c>
      <c r="D386" s="5">
        <v>20</v>
      </c>
      <c r="E386" s="5" t="s">
        <v>50</v>
      </c>
      <c r="F386" s="5">
        <v>2026</v>
      </c>
      <c r="G386" s="5" t="s">
        <v>114</v>
      </c>
      <c r="H386" s="5" t="s">
        <v>113</v>
      </c>
      <c r="I386" s="25" t="s">
        <v>304</v>
      </c>
      <c r="J386" s="5" t="s">
        <v>131</v>
      </c>
      <c r="K386" s="5" t="s">
        <v>299</v>
      </c>
      <c r="L386" s="6"/>
      <c r="M386" s="8">
        <v>-18666</v>
      </c>
      <c r="N386" s="17">
        <f t="shared" si="16"/>
        <v>-31567.089999999946</v>
      </c>
    </row>
    <row r="387" spans="1:14" x14ac:dyDescent="0.25">
      <c r="A387" s="12">
        <v>385</v>
      </c>
      <c r="B387" s="6" t="s">
        <v>201</v>
      </c>
      <c r="C387" s="7">
        <v>554439000039504</v>
      </c>
      <c r="D387" s="5">
        <v>20</v>
      </c>
      <c r="E387" s="5" t="s">
        <v>50</v>
      </c>
      <c r="F387" s="5">
        <v>2026</v>
      </c>
      <c r="G387" s="5" t="s">
        <v>114</v>
      </c>
      <c r="H387" s="5" t="s">
        <v>113</v>
      </c>
      <c r="I387" s="25" t="s">
        <v>304</v>
      </c>
      <c r="J387" s="5" t="s">
        <v>131</v>
      </c>
      <c r="K387" s="5" t="s">
        <v>299</v>
      </c>
      <c r="L387" s="6"/>
      <c r="M387" s="8">
        <v>-9299.77</v>
      </c>
      <c r="N387" s="17">
        <f t="shared" si="16"/>
        <v>-40866.859999999942</v>
      </c>
    </row>
    <row r="388" spans="1:14" x14ac:dyDescent="0.25">
      <c r="A388" s="12">
        <v>386</v>
      </c>
      <c r="B388" s="6" t="s">
        <v>247</v>
      </c>
      <c r="C388" s="7">
        <v>554439000039504</v>
      </c>
      <c r="D388" s="5">
        <v>20</v>
      </c>
      <c r="E388" s="5" t="s">
        <v>50</v>
      </c>
      <c r="F388" s="5">
        <v>2026</v>
      </c>
      <c r="G388" s="5" t="s">
        <v>114</v>
      </c>
      <c r="H388" s="5" t="s">
        <v>113</v>
      </c>
      <c r="I388" s="25" t="s">
        <v>304</v>
      </c>
      <c r="J388" s="5" t="s">
        <v>131</v>
      </c>
      <c r="K388" s="5" t="s">
        <v>299</v>
      </c>
      <c r="L388" s="6"/>
      <c r="M388" s="8">
        <v>-1099.28</v>
      </c>
      <c r="N388" s="17">
        <f t="shared" si="16"/>
        <v>-41966.139999999941</v>
      </c>
    </row>
    <row r="389" spans="1:14" x14ac:dyDescent="0.25">
      <c r="A389" s="12">
        <v>387</v>
      </c>
      <c r="B389" s="6" t="s">
        <v>208</v>
      </c>
      <c r="C389" s="7">
        <v>554439000039504</v>
      </c>
      <c r="D389" s="5">
        <v>20</v>
      </c>
      <c r="E389" s="5" t="s">
        <v>50</v>
      </c>
      <c r="F389" s="5">
        <v>2026</v>
      </c>
      <c r="G389" s="5" t="s">
        <v>114</v>
      </c>
      <c r="H389" s="5" t="s">
        <v>113</v>
      </c>
      <c r="I389" s="25" t="s">
        <v>304</v>
      </c>
      <c r="J389" s="5" t="s">
        <v>131</v>
      </c>
      <c r="K389" s="5" t="s">
        <v>299</v>
      </c>
      <c r="L389" s="6"/>
      <c r="M389" s="8">
        <v>-2668.26</v>
      </c>
      <c r="N389" s="17">
        <f t="shared" si="16"/>
        <v>-44634.399999999943</v>
      </c>
    </row>
    <row r="390" spans="1:14" x14ac:dyDescent="0.25">
      <c r="A390" s="12">
        <v>388</v>
      </c>
      <c r="B390" s="6" t="s">
        <v>209</v>
      </c>
      <c r="C390" s="7">
        <v>554439000039504</v>
      </c>
      <c r="D390" s="5">
        <v>20</v>
      </c>
      <c r="E390" s="5" t="s">
        <v>50</v>
      </c>
      <c r="F390" s="5">
        <v>2026</v>
      </c>
      <c r="G390" s="5" t="s">
        <v>114</v>
      </c>
      <c r="H390" s="5" t="s">
        <v>113</v>
      </c>
      <c r="I390" s="25" t="s">
        <v>304</v>
      </c>
      <c r="J390" s="5" t="s">
        <v>131</v>
      </c>
      <c r="K390" s="5" t="s">
        <v>299</v>
      </c>
      <c r="L390" s="6"/>
      <c r="M390" s="9">
        <v>-104.64</v>
      </c>
      <c r="N390" s="17">
        <f t="shared" si="16"/>
        <v>-44739.039999999943</v>
      </c>
    </row>
    <row r="391" spans="1:14" x14ac:dyDescent="0.25">
      <c r="A391" s="12">
        <v>389</v>
      </c>
      <c r="B391" s="6" t="s">
        <v>246</v>
      </c>
      <c r="C391" s="7">
        <v>554439000039504</v>
      </c>
      <c r="D391" s="5">
        <v>20</v>
      </c>
      <c r="E391" s="5" t="s">
        <v>50</v>
      </c>
      <c r="F391" s="5">
        <v>2026</v>
      </c>
      <c r="G391" s="5" t="s">
        <v>114</v>
      </c>
      <c r="H391" s="5" t="s">
        <v>113</v>
      </c>
      <c r="I391" s="25" t="s">
        <v>304</v>
      </c>
      <c r="J391" s="5" t="s">
        <v>131</v>
      </c>
      <c r="K391" s="5" t="s">
        <v>299</v>
      </c>
      <c r="L391" s="6"/>
      <c r="M391" s="9">
        <v>-837.09</v>
      </c>
      <c r="N391" s="17">
        <f t="shared" si="16"/>
        <v>-45576.129999999939</v>
      </c>
    </row>
    <row r="392" spans="1:14" x14ac:dyDescent="0.25">
      <c r="A392" s="12">
        <v>390</v>
      </c>
      <c r="B392" s="6" t="s">
        <v>210</v>
      </c>
      <c r="C392" s="7">
        <v>554439000039504</v>
      </c>
      <c r="D392" s="5">
        <v>20</v>
      </c>
      <c r="E392" s="5" t="s">
        <v>50</v>
      </c>
      <c r="F392" s="5">
        <v>2026</v>
      </c>
      <c r="G392" s="5" t="s">
        <v>114</v>
      </c>
      <c r="H392" s="5" t="s">
        <v>113</v>
      </c>
      <c r="I392" s="25" t="s">
        <v>304</v>
      </c>
      <c r="J392" s="5" t="s">
        <v>131</v>
      </c>
      <c r="K392" s="5" t="s">
        <v>299</v>
      </c>
      <c r="L392" s="6"/>
      <c r="M392" s="9">
        <v>-836.45</v>
      </c>
      <c r="N392" s="17">
        <f t="shared" si="16"/>
        <v>-46412.579999999936</v>
      </c>
    </row>
    <row r="393" spans="1:14" x14ac:dyDescent="0.25">
      <c r="A393" s="12">
        <v>391</v>
      </c>
      <c r="B393" s="6" t="s">
        <v>71</v>
      </c>
      <c r="C393" s="7">
        <v>98</v>
      </c>
      <c r="D393" s="5">
        <v>20</v>
      </c>
      <c r="E393" s="5" t="s">
        <v>50</v>
      </c>
      <c r="F393" s="5">
        <v>2026</v>
      </c>
      <c r="G393" s="5" t="s">
        <v>17</v>
      </c>
      <c r="H393" s="5" t="s">
        <v>55</v>
      </c>
      <c r="I393" s="4" t="s">
        <v>117</v>
      </c>
      <c r="J393" s="5" t="s">
        <v>40</v>
      </c>
      <c r="K393" s="5"/>
      <c r="L393" s="11">
        <v>46500</v>
      </c>
      <c r="M393" s="6"/>
      <c r="N393" s="17">
        <f t="shared" si="16"/>
        <v>87.420000000063737</v>
      </c>
    </row>
    <row r="394" spans="1:14" x14ac:dyDescent="0.25">
      <c r="A394" s="12">
        <v>392</v>
      </c>
      <c r="B394" s="6" t="s">
        <v>72</v>
      </c>
      <c r="C394" s="7">
        <v>2700979055654</v>
      </c>
      <c r="D394" s="5">
        <v>20</v>
      </c>
      <c r="E394" s="5" t="s">
        <v>50</v>
      </c>
      <c r="F394" s="5">
        <v>2026</v>
      </c>
      <c r="G394" s="5" t="s">
        <v>17</v>
      </c>
      <c r="H394" s="5" t="s">
        <v>55</v>
      </c>
      <c r="I394" s="4" t="s">
        <v>117</v>
      </c>
      <c r="J394" s="5" t="s">
        <v>40</v>
      </c>
      <c r="K394" s="5"/>
      <c r="L394" s="11">
        <v>4359.84</v>
      </c>
      <c r="M394" s="6"/>
      <c r="N394" s="17">
        <f t="shared" si="16"/>
        <v>4447.2600000000639</v>
      </c>
    </row>
    <row r="395" spans="1:14" x14ac:dyDescent="0.25">
      <c r="A395" s="12">
        <v>393</v>
      </c>
      <c r="B395" s="6" t="s">
        <v>211</v>
      </c>
      <c r="C395" s="7">
        <v>551295000702791</v>
      </c>
      <c r="D395" s="5">
        <v>21</v>
      </c>
      <c r="E395" s="5" t="s">
        <v>50</v>
      </c>
      <c r="F395" s="5">
        <v>2026</v>
      </c>
      <c r="G395" s="5" t="s">
        <v>11</v>
      </c>
      <c r="H395" s="5" t="s">
        <v>59</v>
      </c>
      <c r="I395" s="5" t="s">
        <v>75</v>
      </c>
      <c r="J395" s="5" t="s">
        <v>305</v>
      </c>
      <c r="K395" s="5"/>
      <c r="L395" s="6"/>
      <c r="M395" s="8">
        <v>-2139.98</v>
      </c>
      <c r="N395" s="17">
        <f t="shared" si="16"/>
        <v>2307.2800000000639</v>
      </c>
    </row>
    <row r="396" spans="1:14" x14ac:dyDescent="0.25">
      <c r="A396" s="12">
        <v>394</v>
      </c>
      <c r="B396" s="6" t="s">
        <v>211</v>
      </c>
      <c r="C396" s="7">
        <v>553468000019606</v>
      </c>
      <c r="D396" s="5">
        <v>21</v>
      </c>
      <c r="E396" s="5" t="s">
        <v>50</v>
      </c>
      <c r="F396" s="5">
        <v>2026</v>
      </c>
      <c r="G396" s="5" t="s">
        <v>11</v>
      </c>
      <c r="H396" s="5" t="s">
        <v>60</v>
      </c>
      <c r="I396" s="25" t="s">
        <v>93</v>
      </c>
      <c r="J396" s="5" t="s">
        <v>305</v>
      </c>
      <c r="K396" s="5"/>
      <c r="L396" s="6"/>
      <c r="M396" s="8">
        <v>-2139.98</v>
      </c>
      <c r="N396" s="17">
        <f t="shared" si="16"/>
        <v>167.30000000006385</v>
      </c>
    </row>
    <row r="397" spans="1:14" x14ac:dyDescent="0.25">
      <c r="A397" s="12">
        <v>395</v>
      </c>
      <c r="B397" s="6" t="s">
        <v>211</v>
      </c>
      <c r="C397" s="7">
        <v>554439000006509</v>
      </c>
      <c r="D397" s="5">
        <v>21</v>
      </c>
      <c r="E397" s="5" t="s">
        <v>50</v>
      </c>
      <c r="F397" s="5">
        <v>2026</v>
      </c>
      <c r="G397" s="5" t="s">
        <v>11</v>
      </c>
      <c r="H397" s="5" t="s">
        <v>66</v>
      </c>
      <c r="I397" s="5" t="s">
        <v>90</v>
      </c>
      <c r="J397" s="5" t="s">
        <v>305</v>
      </c>
      <c r="K397" s="5"/>
      <c r="L397" s="6"/>
      <c r="M397" s="8">
        <v>-1943.47</v>
      </c>
      <c r="N397" s="17">
        <f t="shared" si="16"/>
        <v>-1776.1699999999362</v>
      </c>
    </row>
    <row r="398" spans="1:14" x14ac:dyDescent="0.25">
      <c r="A398" s="12">
        <v>396</v>
      </c>
      <c r="B398" s="6" t="s">
        <v>211</v>
      </c>
      <c r="C398" s="7">
        <v>554732000131396</v>
      </c>
      <c r="D398" s="5">
        <v>21</v>
      </c>
      <c r="E398" s="5" t="s">
        <v>50</v>
      </c>
      <c r="F398" s="5">
        <v>2026</v>
      </c>
      <c r="G398" s="5" t="s">
        <v>11</v>
      </c>
      <c r="H398" s="5" t="s">
        <v>61</v>
      </c>
      <c r="I398" s="5" t="s">
        <v>78</v>
      </c>
      <c r="J398" s="5" t="s">
        <v>305</v>
      </c>
      <c r="K398" s="5"/>
      <c r="L398" s="6"/>
      <c r="M398" s="8">
        <v>-1956.17</v>
      </c>
      <c r="N398" s="17">
        <f>N397+M398</f>
        <v>-3732.3399999999365</v>
      </c>
    </row>
    <row r="399" spans="1:14" ht="54" x14ac:dyDescent="0.25">
      <c r="A399" s="12">
        <v>397</v>
      </c>
      <c r="B399" s="6" t="s">
        <v>315</v>
      </c>
      <c r="C399" s="7">
        <v>554732000131396</v>
      </c>
      <c r="D399" s="5">
        <v>21</v>
      </c>
      <c r="E399" s="5" t="s">
        <v>50</v>
      </c>
      <c r="F399" s="5">
        <v>2026</v>
      </c>
      <c r="G399" s="5" t="s">
        <v>11</v>
      </c>
      <c r="H399" s="5" t="s">
        <v>61</v>
      </c>
      <c r="I399" s="5" t="s">
        <v>78</v>
      </c>
      <c r="J399" s="5" t="s">
        <v>305</v>
      </c>
      <c r="K399" s="43" t="s">
        <v>267</v>
      </c>
      <c r="L399" s="6"/>
      <c r="M399" s="8">
        <v>-798.89</v>
      </c>
      <c r="N399" s="17">
        <f>N398+M399</f>
        <v>-4531.2299999999368</v>
      </c>
    </row>
    <row r="400" spans="1:14" x14ac:dyDescent="0.25">
      <c r="A400" s="12">
        <v>398</v>
      </c>
      <c r="B400" s="6" t="s">
        <v>211</v>
      </c>
      <c r="C400" s="7">
        <v>555101000005631</v>
      </c>
      <c r="D400" s="5">
        <v>21</v>
      </c>
      <c r="E400" s="5" t="s">
        <v>50</v>
      </c>
      <c r="F400" s="5">
        <v>2026</v>
      </c>
      <c r="G400" s="5" t="s">
        <v>11</v>
      </c>
      <c r="H400" s="5" t="s">
        <v>62</v>
      </c>
      <c r="I400" s="5" t="s">
        <v>76</v>
      </c>
      <c r="J400" s="5" t="s">
        <v>305</v>
      </c>
      <c r="K400" s="5"/>
      <c r="L400" s="6"/>
      <c r="M400" s="8">
        <v>-1673.75</v>
      </c>
      <c r="N400" s="17">
        <f t="shared" si="16"/>
        <v>-6204.9799999999368</v>
      </c>
    </row>
    <row r="401" spans="1:14" ht="54" x14ac:dyDescent="0.25">
      <c r="A401" s="12"/>
      <c r="B401" s="6" t="s">
        <v>315</v>
      </c>
      <c r="C401" s="7"/>
      <c r="D401" s="5"/>
      <c r="E401" s="5"/>
      <c r="F401" s="5"/>
      <c r="G401" s="5"/>
      <c r="H401" s="5"/>
      <c r="I401" s="5"/>
      <c r="J401" s="5"/>
      <c r="K401" s="43" t="s">
        <v>537</v>
      </c>
      <c r="L401" s="6"/>
      <c r="M401" s="8">
        <v>-846.25</v>
      </c>
      <c r="N401" s="17">
        <f t="shared" si="16"/>
        <v>-7051.2299999999368</v>
      </c>
    </row>
    <row r="402" spans="1:14" x14ac:dyDescent="0.25">
      <c r="A402" s="12">
        <v>399</v>
      </c>
      <c r="B402" s="6" t="s">
        <v>211</v>
      </c>
      <c r="C402" s="7">
        <v>12101</v>
      </c>
      <c r="D402" s="5">
        <v>21</v>
      </c>
      <c r="E402" s="5" t="s">
        <v>50</v>
      </c>
      <c r="F402" s="5">
        <v>2026</v>
      </c>
      <c r="G402" s="5" t="s">
        <v>13</v>
      </c>
      <c r="H402" s="5" t="s">
        <v>79</v>
      </c>
      <c r="I402" s="5" t="s">
        <v>80</v>
      </c>
      <c r="J402" s="5" t="s">
        <v>305</v>
      </c>
      <c r="K402" s="5"/>
      <c r="L402" s="6"/>
      <c r="M402" s="8">
        <v>-2139.98</v>
      </c>
      <c r="N402" s="17">
        <f t="shared" si="16"/>
        <v>-9191.2099999999373</v>
      </c>
    </row>
    <row r="403" spans="1:14" x14ac:dyDescent="0.25">
      <c r="A403" s="12">
        <v>400</v>
      </c>
      <c r="B403" s="6" t="s">
        <v>211</v>
      </c>
      <c r="C403" s="7">
        <v>12102</v>
      </c>
      <c r="D403" s="5">
        <v>21</v>
      </c>
      <c r="E403" s="5" t="s">
        <v>50</v>
      </c>
      <c r="F403" s="5">
        <v>2026</v>
      </c>
      <c r="G403" s="5" t="s">
        <v>13</v>
      </c>
      <c r="H403" s="5" t="s">
        <v>140</v>
      </c>
      <c r="I403" s="5" t="s">
        <v>306</v>
      </c>
      <c r="J403" s="5" t="s">
        <v>305</v>
      </c>
      <c r="K403" s="5"/>
      <c r="L403" s="6"/>
      <c r="M403" s="8">
        <v>-3990.73</v>
      </c>
      <c r="N403" s="17">
        <f t="shared" si="16"/>
        <v>-13181.939999999937</v>
      </c>
    </row>
    <row r="404" spans="1:14" x14ac:dyDescent="0.25">
      <c r="A404" s="12">
        <v>401</v>
      </c>
      <c r="B404" s="6" t="s">
        <v>71</v>
      </c>
      <c r="C404" s="7">
        <v>98</v>
      </c>
      <c r="D404" s="5">
        <v>21</v>
      </c>
      <c r="E404" s="5" t="s">
        <v>50</v>
      </c>
      <c r="F404" s="5">
        <v>2026</v>
      </c>
      <c r="G404" s="5" t="s">
        <v>17</v>
      </c>
      <c r="H404" s="5" t="s">
        <v>55</v>
      </c>
      <c r="I404" s="4" t="s">
        <v>117</v>
      </c>
      <c r="J404" s="5" t="s">
        <v>40</v>
      </c>
      <c r="K404" s="5"/>
      <c r="L404" s="11">
        <v>13500</v>
      </c>
      <c r="M404" s="6"/>
      <c r="N404" s="17">
        <f t="shared" si="16"/>
        <v>318.06000000006316</v>
      </c>
    </row>
    <row r="405" spans="1:14" x14ac:dyDescent="0.25">
      <c r="A405" s="12">
        <v>402</v>
      </c>
      <c r="B405" s="6" t="s">
        <v>72</v>
      </c>
      <c r="C405" s="7">
        <v>2700979055654</v>
      </c>
      <c r="D405" s="5">
        <v>21</v>
      </c>
      <c r="E405" s="5" t="s">
        <v>50</v>
      </c>
      <c r="F405" s="5">
        <v>2026</v>
      </c>
      <c r="G405" s="5" t="s">
        <v>17</v>
      </c>
      <c r="H405" s="5" t="s">
        <v>55</v>
      </c>
      <c r="I405" s="4" t="s">
        <v>117</v>
      </c>
      <c r="J405" s="5" t="s">
        <v>40</v>
      </c>
      <c r="K405" s="5"/>
      <c r="L405" s="11">
        <v>1272.24</v>
      </c>
      <c r="M405" s="6"/>
      <c r="N405" s="17">
        <f t="shared" si="16"/>
        <v>1590.3000000000632</v>
      </c>
    </row>
    <row r="406" spans="1:14" x14ac:dyDescent="0.25">
      <c r="A406" s="12">
        <v>403</v>
      </c>
      <c r="B406" s="6" t="s">
        <v>268</v>
      </c>
      <c r="C406" s="7">
        <v>12201</v>
      </c>
      <c r="D406" s="5">
        <v>22</v>
      </c>
      <c r="E406" s="5" t="s">
        <v>50</v>
      </c>
      <c r="F406" s="5">
        <v>2026</v>
      </c>
      <c r="G406" s="5" t="s">
        <v>23</v>
      </c>
      <c r="H406" s="5" t="s">
        <v>270</v>
      </c>
      <c r="I406" s="4" t="s">
        <v>269</v>
      </c>
      <c r="J406" s="5" t="s">
        <v>107</v>
      </c>
      <c r="K406" s="5" t="s">
        <v>271</v>
      </c>
      <c r="L406" s="6"/>
      <c r="M406" s="8">
        <v>-1745</v>
      </c>
      <c r="N406" s="17">
        <f t="shared" si="16"/>
        <v>-154.69999999993684</v>
      </c>
    </row>
    <row r="407" spans="1:14" x14ac:dyDescent="0.25">
      <c r="A407" s="12">
        <v>404</v>
      </c>
      <c r="B407" s="6" t="s">
        <v>71</v>
      </c>
      <c r="C407" s="7">
        <v>98</v>
      </c>
      <c r="D407" s="5">
        <v>22</v>
      </c>
      <c r="E407" s="5" t="s">
        <v>50</v>
      </c>
      <c r="F407" s="5">
        <v>2026</v>
      </c>
      <c r="G407" s="5" t="s">
        <v>17</v>
      </c>
      <c r="H407" s="5" t="s">
        <v>55</v>
      </c>
      <c r="I407" s="4" t="s">
        <v>117</v>
      </c>
      <c r="J407" s="5" t="s">
        <v>40</v>
      </c>
      <c r="K407" s="5"/>
      <c r="L407" s="27">
        <v>500</v>
      </c>
      <c r="M407" s="6"/>
      <c r="N407" s="17">
        <f t="shared" si="16"/>
        <v>345.30000000006316</v>
      </c>
    </row>
    <row r="408" spans="1:14" x14ac:dyDescent="0.25">
      <c r="A408" s="12">
        <v>405</v>
      </c>
      <c r="B408" s="6" t="s">
        <v>72</v>
      </c>
      <c r="C408" s="7">
        <v>2700979055654</v>
      </c>
      <c r="D408" s="5">
        <v>22</v>
      </c>
      <c r="E408" s="5" t="s">
        <v>50</v>
      </c>
      <c r="F408" s="5">
        <v>2026</v>
      </c>
      <c r="G408" s="5" t="s">
        <v>17</v>
      </c>
      <c r="H408" s="5" t="s">
        <v>55</v>
      </c>
      <c r="I408" s="4" t="s">
        <v>117</v>
      </c>
      <c r="J408" s="5" t="s">
        <v>40</v>
      </c>
      <c r="K408" s="5"/>
      <c r="L408" s="10">
        <v>47.36</v>
      </c>
      <c r="M408" s="6"/>
      <c r="N408" s="17">
        <f t="shared" si="16"/>
        <v>392.66000000006318</v>
      </c>
    </row>
    <row r="409" spans="1:14" x14ac:dyDescent="0.25">
      <c r="A409" s="12">
        <v>406</v>
      </c>
      <c r="B409" s="6" t="s">
        <v>146</v>
      </c>
      <c r="C409" s="7">
        <v>554439000016291</v>
      </c>
      <c r="D409" s="5">
        <v>23</v>
      </c>
      <c r="E409" s="5" t="s">
        <v>50</v>
      </c>
      <c r="F409" s="5">
        <v>2026</v>
      </c>
      <c r="G409" s="5" t="s">
        <v>11</v>
      </c>
      <c r="H409" s="5" t="s">
        <v>127</v>
      </c>
      <c r="I409" s="5" t="s">
        <v>351</v>
      </c>
      <c r="J409" s="5" t="s">
        <v>172</v>
      </c>
      <c r="K409" s="5"/>
      <c r="L409" s="6"/>
      <c r="M409" s="24">
        <v>-403.2</v>
      </c>
      <c r="N409" s="17">
        <f t="shared" si="16"/>
        <v>-10.539999999936811</v>
      </c>
    </row>
    <row r="410" spans="1:14" x14ac:dyDescent="0.25">
      <c r="A410" s="12">
        <v>407</v>
      </c>
      <c r="B410" s="6" t="s">
        <v>71</v>
      </c>
      <c r="C410" s="7">
        <v>98</v>
      </c>
      <c r="D410" s="5">
        <v>23</v>
      </c>
      <c r="E410" s="5" t="s">
        <v>50</v>
      </c>
      <c r="F410" s="5">
        <v>2026</v>
      </c>
      <c r="G410" s="5" t="s">
        <v>17</v>
      </c>
      <c r="H410" s="5" t="s">
        <v>55</v>
      </c>
      <c r="I410" s="4" t="s">
        <v>117</v>
      </c>
      <c r="J410" s="5" t="s">
        <v>40</v>
      </c>
      <c r="K410" s="5"/>
      <c r="L410" s="27">
        <v>500</v>
      </c>
      <c r="M410" s="6"/>
      <c r="N410" s="17">
        <f t="shared" si="16"/>
        <v>489.46000000006319</v>
      </c>
    </row>
    <row r="411" spans="1:14" x14ac:dyDescent="0.25">
      <c r="A411" s="12">
        <v>408</v>
      </c>
      <c r="B411" s="6" t="s">
        <v>72</v>
      </c>
      <c r="C411" s="7">
        <v>2700979055654</v>
      </c>
      <c r="D411" s="5">
        <v>23</v>
      </c>
      <c r="E411" s="5" t="s">
        <v>50</v>
      </c>
      <c r="F411" s="5">
        <v>2026</v>
      </c>
      <c r="G411" s="5" t="s">
        <v>17</v>
      </c>
      <c r="H411" s="5" t="s">
        <v>55</v>
      </c>
      <c r="I411" s="4" t="s">
        <v>117</v>
      </c>
      <c r="J411" s="5" t="s">
        <v>40</v>
      </c>
      <c r="K411" s="5"/>
      <c r="L411" s="10">
        <v>47.59</v>
      </c>
      <c r="M411" s="6"/>
      <c r="N411" s="17">
        <f t="shared" si="16"/>
        <v>537.05000000006316</v>
      </c>
    </row>
    <row r="412" spans="1:14" x14ac:dyDescent="0.25">
      <c r="A412" s="12">
        <v>409</v>
      </c>
      <c r="B412" s="6" t="s">
        <v>99</v>
      </c>
      <c r="C412" s="7">
        <v>12601</v>
      </c>
      <c r="D412" s="5">
        <v>26</v>
      </c>
      <c r="E412" s="5" t="s">
        <v>50</v>
      </c>
      <c r="F412" s="5">
        <v>2026</v>
      </c>
      <c r="G412" s="5" t="s">
        <v>26</v>
      </c>
      <c r="H412" s="5" t="s">
        <v>32</v>
      </c>
      <c r="I412" s="25" t="s">
        <v>342</v>
      </c>
      <c r="J412" s="5" t="s">
        <v>107</v>
      </c>
      <c r="K412" s="5"/>
      <c r="L412" s="6"/>
      <c r="M412" s="9">
        <v>-870.44</v>
      </c>
      <c r="N412" s="17">
        <f t="shared" si="16"/>
        <v>-333.38999999993689</v>
      </c>
    </row>
    <row r="413" spans="1:14" x14ac:dyDescent="0.25">
      <c r="A413" s="12">
        <v>410</v>
      </c>
      <c r="B413" s="6" t="s">
        <v>71</v>
      </c>
      <c r="C413" s="7">
        <v>98</v>
      </c>
      <c r="D413" s="5">
        <v>26</v>
      </c>
      <c r="E413" s="5" t="s">
        <v>50</v>
      </c>
      <c r="F413" s="5">
        <v>2026</v>
      </c>
      <c r="G413" s="5" t="s">
        <v>17</v>
      </c>
      <c r="H413" s="5" t="s">
        <v>55</v>
      </c>
      <c r="I413" s="4" t="s">
        <v>117</v>
      </c>
      <c r="J413" s="5" t="s">
        <v>40</v>
      </c>
      <c r="K413" s="5"/>
      <c r="L413" s="27">
        <v>500</v>
      </c>
      <c r="M413" s="6"/>
      <c r="N413" s="17">
        <f t="shared" si="16"/>
        <v>166.61000000006311</v>
      </c>
    </row>
    <row r="414" spans="1:14" x14ac:dyDescent="0.25">
      <c r="A414" s="12">
        <v>411</v>
      </c>
      <c r="B414" s="6" t="s">
        <v>72</v>
      </c>
      <c r="C414" s="7">
        <v>2700979055654</v>
      </c>
      <c r="D414" s="5">
        <v>26</v>
      </c>
      <c r="E414" s="5" t="s">
        <v>50</v>
      </c>
      <c r="F414" s="5">
        <v>2026</v>
      </c>
      <c r="G414" s="5" t="s">
        <v>17</v>
      </c>
      <c r="H414" s="5" t="s">
        <v>55</v>
      </c>
      <c r="I414" s="4" t="s">
        <v>117</v>
      </c>
      <c r="J414" s="5" t="s">
        <v>40</v>
      </c>
      <c r="K414" s="5"/>
      <c r="L414" s="10">
        <v>47.83</v>
      </c>
      <c r="M414" s="6"/>
      <c r="N414" s="17">
        <f t="shared" si="16"/>
        <v>214.44000000006309</v>
      </c>
    </row>
    <row r="415" spans="1:14" x14ac:dyDescent="0.25">
      <c r="A415" s="12">
        <v>412</v>
      </c>
      <c r="B415" s="6" t="s">
        <v>133</v>
      </c>
      <c r="C415" s="7">
        <v>12801</v>
      </c>
      <c r="D415" s="5">
        <v>28</v>
      </c>
      <c r="E415" s="5" t="s">
        <v>50</v>
      </c>
      <c r="F415" s="5">
        <v>2026</v>
      </c>
      <c r="G415" s="5" t="s">
        <v>134</v>
      </c>
      <c r="H415" s="5" t="s">
        <v>135</v>
      </c>
      <c r="I415" s="4" t="s">
        <v>136</v>
      </c>
      <c r="J415" s="5" t="s">
        <v>137</v>
      </c>
      <c r="K415" s="5"/>
      <c r="L415" s="6"/>
      <c r="M415" s="8">
        <v>-1960.04</v>
      </c>
      <c r="N415" s="17">
        <f t="shared" si="16"/>
        <v>-1745.5999999999369</v>
      </c>
    </row>
    <row r="416" spans="1:14" x14ac:dyDescent="0.25">
      <c r="A416" s="12">
        <v>413</v>
      </c>
      <c r="B416" s="6" t="s">
        <v>133</v>
      </c>
      <c r="C416" s="7">
        <v>12802</v>
      </c>
      <c r="D416" s="5">
        <v>28</v>
      </c>
      <c r="E416" s="5" t="s">
        <v>50</v>
      </c>
      <c r="F416" s="5">
        <v>2026</v>
      </c>
      <c r="G416" s="5" t="s">
        <v>134</v>
      </c>
      <c r="H416" s="5" t="s">
        <v>135</v>
      </c>
      <c r="I416" s="4" t="s">
        <v>136</v>
      </c>
      <c r="J416" s="5" t="s">
        <v>137</v>
      </c>
      <c r="K416" s="5"/>
      <c r="L416" s="6"/>
      <c r="M416" s="8">
        <v>-1102.92</v>
      </c>
      <c r="N416" s="17">
        <f t="shared" si="16"/>
        <v>-2848.5199999999368</v>
      </c>
    </row>
    <row r="417" spans="1:14" x14ac:dyDescent="0.25">
      <c r="A417" s="12">
        <v>414</v>
      </c>
      <c r="B417" s="6" t="s">
        <v>133</v>
      </c>
      <c r="C417" s="7">
        <v>12803</v>
      </c>
      <c r="D417" s="5">
        <v>28</v>
      </c>
      <c r="E417" s="5" t="s">
        <v>50</v>
      </c>
      <c r="F417" s="5">
        <v>2026</v>
      </c>
      <c r="G417" s="5" t="s">
        <v>134</v>
      </c>
      <c r="H417" s="5" t="s">
        <v>135</v>
      </c>
      <c r="I417" s="4" t="s">
        <v>136</v>
      </c>
      <c r="J417" s="5" t="s">
        <v>137</v>
      </c>
      <c r="K417" s="5"/>
      <c r="L417" s="6"/>
      <c r="M417" s="8">
        <v>-4177.59</v>
      </c>
      <c r="N417" s="17">
        <f t="shared" si="16"/>
        <v>-7026.1099999999369</v>
      </c>
    </row>
    <row r="418" spans="1:14" x14ac:dyDescent="0.25">
      <c r="A418" s="12">
        <v>415</v>
      </c>
      <c r="B418" s="6" t="s">
        <v>133</v>
      </c>
      <c r="C418" s="7">
        <v>12804</v>
      </c>
      <c r="D418" s="5">
        <v>28</v>
      </c>
      <c r="E418" s="5" t="s">
        <v>50</v>
      </c>
      <c r="F418" s="5">
        <v>2026</v>
      </c>
      <c r="G418" s="5" t="s">
        <v>134</v>
      </c>
      <c r="H418" s="5" t="s">
        <v>135</v>
      </c>
      <c r="I418" s="4" t="s">
        <v>136</v>
      </c>
      <c r="J418" s="5" t="s">
        <v>137</v>
      </c>
      <c r="K418" s="5"/>
      <c r="L418" s="6"/>
      <c r="M418" s="8">
        <v>-5759.81</v>
      </c>
      <c r="N418" s="17">
        <f t="shared" si="16"/>
        <v>-12785.919999999936</v>
      </c>
    </row>
    <row r="419" spans="1:14" x14ac:dyDescent="0.25">
      <c r="A419" s="12">
        <v>416</v>
      </c>
      <c r="B419" s="6" t="s">
        <v>71</v>
      </c>
      <c r="C419" s="7">
        <v>98</v>
      </c>
      <c r="D419" s="5">
        <v>28</v>
      </c>
      <c r="E419" s="5" t="s">
        <v>50</v>
      </c>
      <c r="F419" s="5">
        <v>2026</v>
      </c>
      <c r="G419" s="5" t="s">
        <v>17</v>
      </c>
      <c r="H419" s="5" t="s">
        <v>55</v>
      </c>
      <c r="I419" s="4" t="s">
        <v>117</v>
      </c>
      <c r="J419" s="5" t="s">
        <v>40</v>
      </c>
      <c r="K419" s="5"/>
      <c r="L419" s="11">
        <v>13000</v>
      </c>
      <c r="M419" s="6"/>
      <c r="N419" s="17">
        <f t="shared" si="16"/>
        <v>214.08000000006359</v>
      </c>
    </row>
    <row r="420" spans="1:14" x14ac:dyDescent="0.25">
      <c r="A420" s="12">
        <v>417</v>
      </c>
      <c r="B420" s="6" t="s">
        <v>72</v>
      </c>
      <c r="C420" s="7">
        <v>2700979055654</v>
      </c>
      <c r="D420" s="5">
        <v>28</v>
      </c>
      <c r="E420" s="5" t="s">
        <v>50</v>
      </c>
      <c r="F420" s="5">
        <v>2026</v>
      </c>
      <c r="G420" s="5" t="s">
        <v>17</v>
      </c>
      <c r="H420" s="5" t="s">
        <v>55</v>
      </c>
      <c r="I420" s="4" t="s">
        <v>117</v>
      </c>
      <c r="J420" s="5" t="s">
        <v>40</v>
      </c>
      <c r="K420" s="5"/>
      <c r="L420" s="11">
        <v>1255.54</v>
      </c>
      <c r="M420" s="6"/>
      <c r="N420" s="53">
        <f t="shared" si="16"/>
        <v>1469.6200000000636</v>
      </c>
    </row>
    <row r="421" spans="1:14" x14ac:dyDescent="0.25">
      <c r="A421" s="12">
        <v>418</v>
      </c>
      <c r="B421" s="6" t="s">
        <v>186</v>
      </c>
      <c r="C421" s="7">
        <v>554439000028455</v>
      </c>
      <c r="D421" s="5">
        <v>2</v>
      </c>
      <c r="E421" s="5" t="s">
        <v>54</v>
      </c>
      <c r="F421" s="5">
        <v>2026</v>
      </c>
      <c r="G421" s="5" t="s">
        <v>11</v>
      </c>
      <c r="H421" s="5" t="s">
        <v>150</v>
      </c>
      <c r="I421" s="5" t="s">
        <v>354</v>
      </c>
      <c r="J421" s="5" t="s">
        <v>355</v>
      </c>
      <c r="K421" s="5"/>
      <c r="L421" s="6"/>
      <c r="M421" s="8">
        <v>-5479.62</v>
      </c>
      <c r="N421" s="17">
        <f t="shared" si="16"/>
        <v>-4009.9999999999363</v>
      </c>
    </row>
    <row r="422" spans="1:14" x14ac:dyDescent="0.25">
      <c r="A422" s="12">
        <v>419</v>
      </c>
      <c r="B422" s="6" t="s">
        <v>186</v>
      </c>
      <c r="C422" s="7">
        <v>20201</v>
      </c>
      <c r="D422" s="5">
        <v>2</v>
      </c>
      <c r="E422" s="5" t="s">
        <v>54</v>
      </c>
      <c r="F422" s="5">
        <v>2026</v>
      </c>
      <c r="G422" s="5" t="s">
        <v>23</v>
      </c>
      <c r="H422" s="5" t="s">
        <v>151</v>
      </c>
      <c r="I422" s="5" t="s">
        <v>334</v>
      </c>
      <c r="J422" s="5" t="s">
        <v>111</v>
      </c>
      <c r="K422" s="5"/>
      <c r="L422" s="6"/>
      <c r="M422" s="8">
        <v>-3131.06</v>
      </c>
      <c r="N422" s="17">
        <f t="shared" si="16"/>
        <v>-7141.0599999999358</v>
      </c>
    </row>
    <row r="423" spans="1:14" x14ac:dyDescent="0.25">
      <c r="A423" s="12">
        <v>420</v>
      </c>
      <c r="B423" s="6" t="s">
        <v>71</v>
      </c>
      <c r="C423" s="7">
        <v>98</v>
      </c>
      <c r="D423" s="5">
        <v>2</v>
      </c>
      <c r="E423" s="5" t="s">
        <v>54</v>
      </c>
      <c r="F423" s="5">
        <v>2026</v>
      </c>
      <c r="G423" s="5" t="s">
        <v>17</v>
      </c>
      <c r="H423" s="5" t="s">
        <v>55</v>
      </c>
      <c r="I423" s="4" t="s">
        <v>117</v>
      </c>
      <c r="J423" s="5" t="s">
        <v>40</v>
      </c>
      <c r="K423" s="5"/>
      <c r="L423" s="11">
        <v>7500</v>
      </c>
      <c r="M423" s="6"/>
      <c r="N423" s="17">
        <f t="shared" si="16"/>
        <v>358.94000000006417</v>
      </c>
    </row>
    <row r="424" spans="1:14" x14ac:dyDescent="0.25">
      <c r="A424" s="12">
        <v>421</v>
      </c>
      <c r="B424" s="6" t="s">
        <v>72</v>
      </c>
      <c r="C424" s="7">
        <v>2700979055654</v>
      </c>
      <c r="D424" s="5">
        <v>2</v>
      </c>
      <c r="E424" s="5" t="s">
        <v>54</v>
      </c>
      <c r="F424" s="5">
        <v>2026</v>
      </c>
      <c r="G424" s="5" t="s">
        <v>17</v>
      </c>
      <c r="H424" s="5" t="s">
        <v>55</v>
      </c>
      <c r="I424" s="4" t="s">
        <v>117</v>
      </c>
      <c r="J424" s="5" t="s">
        <v>40</v>
      </c>
      <c r="K424" s="5"/>
      <c r="L424" s="27">
        <v>735</v>
      </c>
      <c r="M424" s="6"/>
      <c r="N424" s="17">
        <f t="shared" si="16"/>
        <v>1093.9400000000642</v>
      </c>
    </row>
    <row r="425" spans="1:14" x14ac:dyDescent="0.25">
      <c r="A425" s="12">
        <v>422</v>
      </c>
      <c r="B425" s="6" t="s">
        <v>211</v>
      </c>
      <c r="C425" s="7">
        <v>550094000070740</v>
      </c>
      <c r="D425" s="5">
        <v>3</v>
      </c>
      <c r="E425" s="5" t="s">
        <v>54</v>
      </c>
      <c r="F425" s="5">
        <v>2026</v>
      </c>
      <c r="G425" s="5" t="s">
        <v>11</v>
      </c>
      <c r="H425" s="5" t="s">
        <v>207</v>
      </c>
      <c r="I425" s="5" t="s">
        <v>353</v>
      </c>
      <c r="J425" s="5" t="s">
        <v>305</v>
      </c>
      <c r="K425" s="5"/>
      <c r="L425" s="6"/>
      <c r="M425" s="8">
        <v>-3360</v>
      </c>
      <c r="N425" s="17">
        <f t="shared" si="16"/>
        <v>-2266.0599999999358</v>
      </c>
    </row>
    <row r="426" spans="1:14" x14ac:dyDescent="0.25">
      <c r="A426" s="12">
        <v>423</v>
      </c>
      <c r="B426" s="6" t="s">
        <v>146</v>
      </c>
      <c r="C426" s="7">
        <v>554439000016291</v>
      </c>
      <c r="D426" s="5">
        <v>3</v>
      </c>
      <c r="E426" s="5" t="s">
        <v>54</v>
      </c>
      <c r="F426" s="5">
        <v>2026</v>
      </c>
      <c r="G426" s="5" t="s">
        <v>11</v>
      </c>
      <c r="H426" s="5" t="s">
        <v>127</v>
      </c>
      <c r="I426" s="5" t="s">
        <v>351</v>
      </c>
      <c r="J426" s="5" t="s">
        <v>172</v>
      </c>
      <c r="K426" s="5"/>
      <c r="L426" s="6"/>
      <c r="M426" s="8">
        <v>-2100</v>
      </c>
      <c r="N426" s="17">
        <f t="shared" si="16"/>
        <v>-4366.0599999999358</v>
      </c>
    </row>
    <row r="427" spans="1:14" x14ac:dyDescent="0.25">
      <c r="A427" s="12">
        <v>424</v>
      </c>
      <c r="B427" s="6" t="s">
        <v>166</v>
      </c>
      <c r="C427" s="7">
        <v>554439000028455</v>
      </c>
      <c r="D427" s="5">
        <v>3</v>
      </c>
      <c r="E427" s="5" t="s">
        <v>54</v>
      </c>
      <c r="F427" s="5">
        <v>2026</v>
      </c>
      <c r="G427" s="5" t="s">
        <v>11</v>
      </c>
      <c r="H427" s="5" t="s">
        <v>273</v>
      </c>
      <c r="I427" s="4" t="s">
        <v>274</v>
      </c>
      <c r="J427" s="5" t="s">
        <v>107</v>
      </c>
      <c r="K427" s="5"/>
      <c r="L427" s="10"/>
      <c r="M427" s="9">
        <v>-236.13</v>
      </c>
      <c r="N427" s="17">
        <f t="shared" si="16"/>
        <v>-4602.1899999999359</v>
      </c>
    </row>
    <row r="428" spans="1:14" x14ac:dyDescent="0.25">
      <c r="A428" s="12">
        <v>425</v>
      </c>
      <c r="B428" s="6" t="s">
        <v>166</v>
      </c>
      <c r="C428" s="7">
        <v>554439000028455</v>
      </c>
      <c r="D428" s="5">
        <v>3</v>
      </c>
      <c r="E428" s="5" t="s">
        <v>54</v>
      </c>
      <c r="F428" s="5">
        <v>2026</v>
      </c>
      <c r="G428" s="5" t="s">
        <v>11</v>
      </c>
      <c r="H428" s="5" t="s">
        <v>254</v>
      </c>
      <c r="I428" s="25" t="s">
        <v>255</v>
      </c>
      <c r="J428" s="5" t="s">
        <v>107</v>
      </c>
      <c r="K428" s="5"/>
      <c r="L428" s="10"/>
      <c r="M428" s="9">
        <v>-224.93</v>
      </c>
      <c r="N428" s="17">
        <f t="shared" si="16"/>
        <v>-4827.1199999999362</v>
      </c>
    </row>
    <row r="429" spans="1:14" x14ac:dyDescent="0.25">
      <c r="A429" s="12">
        <v>426</v>
      </c>
      <c r="B429" s="6" t="s">
        <v>166</v>
      </c>
      <c r="C429" s="7">
        <v>554439000028455</v>
      </c>
      <c r="D429" s="5">
        <v>3</v>
      </c>
      <c r="E429" s="5" t="s">
        <v>54</v>
      </c>
      <c r="F429" s="5">
        <v>2026</v>
      </c>
      <c r="G429" s="5" t="s">
        <v>11</v>
      </c>
      <c r="H429" s="5" t="s">
        <v>254</v>
      </c>
      <c r="I429" s="25" t="s">
        <v>255</v>
      </c>
      <c r="J429" s="5" t="s">
        <v>107</v>
      </c>
      <c r="K429" s="5"/>
      <c r="L429" s="10"/>
      <c r="M429" s="9">
        <v>-213.07</v>
      </c>
      <c r="N429" s="17">
        <f t="shared" si="16"/>
        <v>-5040.1899999999359</v>
      </c>
    </row>
    <row r="430" spans="1:14" x14ac:dyDescent="0.25">
      <c r="A430" s="12">
        <v>427</v>
      </c>
      <c r="B430" s="6" t="s">
        <v>272</v>
      </c>
      <c r="C430" s="7">
        <v>554439000028455</v>
      </c>
      <c r="D430" s="5">
        <v>3</v>
      </c>
      <c r="E430" s="5" t="s">
        <v>54</v>
      </c>
      <c r="F430" s="5">
        <v>2026</v>
      </c>
      <c r="G430" s="5" t="s">
        <v>11</v>
      </c>
      <c r="H430" s="5" t="s">
        <v>275</v>
      </c>
      <c r="I430" s="4" t="s">
        <v>276</v>
      </c>
      <c r="J430" s="5" t="s">
        <v>107</v>
      </c>
      <c r="K430" s="5"/>
      <c r="L430" s="27"/>
      <c r="M430" s="24">
        <v>-69.099999999999994</v>
      </c>
      <c r="N430" s="17">
        <f t="shared" si="16"/>
        <v>-5109.2899999999363</v>
      </c>
    </row>
    <row r="431" spans="1:14" x14ac:dyDescent="0.25">
      <c r="A431" s="12">
        <v>428</v>
      </c>
      <c r="B431" s="6" t="s">
        <v>204</v>
      </c>
      <c r="C431" s="7">
        <v>20301</v>
      </c>
      <c r="D431" s="5">
        <v>3</v>
      </c>
      <c r="E431" s="5" t="s">
        <v>54</v>
      </c>
      <c r="F431" s="5">
        <v>2026</v>
      </c>
      <c r="G431" s="5" t="s">
        <v>154</v>
      </c>
      <c r="H431" s="5" t="s">
        <v>156</v>
      </c>
      <c r="I431" s="4" t="s">
        <v>318</v>
      </c>
      <c r="J431" s="5" t="s">
        <v>107</v>
      </c>
      <c r="K431" s="5"/>
      <c r="L431" s="6"/>
      <c r="M431" s="9">
        <v>-99.99</v>
      </c>
      <c r="N431" s="17">
        <f t="shared" si="16"/>
        <v>-5209.2799999999361</v>
      </c>
    </row>
    <row r="432" spans="1:14" x14ac:dyDescent="0.25">
      <c r="A432" s="12">
        <v>429</v>
      </c>
      <c r="B432" s="6" t="s">
        <v>98</v>
      </c>
      <c r="C432" s="7">
        <v>20302</v>
      </c>
      <c r="D432" s="5">
        <v>3</v>
      </c>
      <c r="E432" s="5" t="s">
        <v>54</v>
      </c>
      <c r="F432" s="5">
        <v>2026</v>
      </c>
      <c r="G432" s="5" t="s">
        <v>23</v>
      </c>
      <c r="H432" s="5" t="s">
        <v>167</v>
      </c>
      <c r="I432" s="4" t="s">
        <v>261</v>
      </c>
      <c r="J432" s="5" t="s">
        <v>107</v>
      </c>
      <c r="K432" s="5"/>
      <c r="L432" s="6"/>
      <c r="M432" s="8">
        <v>-1342.65</v>
      </c>
      <c r="N432" s="17">
        <f t="shared" si="16"/>
        <v>-6551.9299999999366</v>
      </c>
    </row>
    <row r="433" spans="1:14" x14ac:dyDescent="0.25">
      <c r="A433" s="12">
        <v>430</v>
      </c>
      <c r="B433" s="6" t="s">
        <v>71</v>
      </c>
      <c r="C433" s="7">
        <v>98</v>
      </c>
      <c r="D433" s="5">
        <v>3</v>
      </c>
      <c r="E433" s="5" t="s">
        <v>54</v>
      </c>
      <c r="F433" s="5">
        <v>2026</v>
      </c>
      <c r="G433" s="5" t="s">
        <v>17</v>
      </c>
      <c r="H433" s="5" t="s">
        <v>55</v>
      </c>
      <c r="I433" s="4" t="s">
        <v>117</v>
      </c>
      <c r="J433" s="5" t="s">
        <v>40</v>
      </c>
      <c r="K433" s="5"/>
      <c r="L433" s="11">
        <v>7000</v>
      </c>
      <c r="M433" s="6"/>
      <c r="N433" s="17">
        <f t="shared" si="16"/>
        <v>448.07000000006337</v>
      </c>
    </row>
    <row r="434" spans="1:14" x14ac:dyDescent="0.25">
      <c r="A434" s="12">
        <v>431</v>
      </c>
      <c r="B434" s="6" t="s">
        <v>72</v>
      </c>
      <c r="C434" s="7">
        <v>2700979055654</v>
      </c>
      <c r="D434" s="5">
        <v>3</v>
      </c>
      <c r="E434" s="5" t="s">
        <v>54</v>
      </c>
      <c r="F434" s="5">
        <v>2026</v>
      </c>
      <c r="G434" s="5" t="s">
        <v>17</v>
      </c>
      <c r="H434" s="5" t="s">
        <v>55</v>
      </c>
      <c r="I434" s="4" t="s">
        <v>117</v>
      </c>
      <c r="J434" s="5" t="s">
        <v>40</v>
      </c>
      <c r="K434" s="5"/>
      <c r="L434" s="10">
        <v>689.36</v>
      </c>
      <c r="M434" s="6"/>
      <c r="N434" s="17">
        <f t="shared" si="16"/>
        <v>1137.4300000000635</v>
      </c>
    </row>
    <row r="435" spans="1:14" x14ac:dyDescent="0.25">
      <c r="A435" s="12">
        <v>432</v>
      </c>
      <c r="B435" s="6" t="s">
        <v>146</v>
      </c>
      <c r="C435" s="7">
        <v>20401</v>
      </c>
      <c r="D435" s="5">
        <v>4</v>
      </c>
      <c r="E435" s="5" t="s">
        <v>54</v>
      </c>
      <c r="F435" s="5">
        <v>2026</v>
      </c>
      <c r="G435" s="5" t="s">
        <v>13</v>
      </c>
      <c r="H435" s="5" t="s">
        <v>130</v>
      </c>
      <c r="I435" s="5" t="s">
        <v>330</v>
      </c>
      <c r="J435" s="5" t="s">
        <v>172</v>
      </c>
      <c r="K435" s="5"/>
      <c r="L435" s="6"/>
      <c r="M435" s="8">
        <v>-1008</v>
      </c>
      <c r="N435" s="17">
        <f t="shared" si="16"/>
        <v>129.4300000000635</v>
      </c>
    </row>
    <row r="436" spans="1:14" x14ac:dyDescent="0.25">
      <c r="A436" s="12">
        <v>433</v>
      </c>
      <c r="B436" s="6" t="s">
        <v>146</v>
      </c>
      <c r="C436" s="7">
        <v>20402</v>
      </c>
      <c r="D436" s="5">
        <v>4</v>
      </c>
      <c r="E436" s="5" t="s">
        <v>54</v>
      </c>
      <c r="F436" s="5">
        <v>2026</v>
      </c>
      <c r="G436" s="5" t="s">
        <v>13</v>
      </c>
      <c r="H436" s="5" t="s">
        <v>140</v>
      </c>
      <c r="I436" s="5" t="s">
        <v>306</v>
      </c>
      <c r="J436" s="5" t="s">
        <v>172</v>
      </c>
      <c r="K436" s="5"/>
      <c r="L436" s="6"/>
      <c r="M436" s="8">
        <v>-1680</v>
      </c>
      <c r="N436" s="17">
        <f t="shared" si="16"/>
        <v>-1550.5699999999365</v>
      </c>
    </row>
    <row r="437" spans="1:14" x14ac:dyDescent="0.25">
      <c r="A437" s="12">
        <v>434</v>
      </c>
      <c r="B437" s="6" t="s">
        <v>82</v>
      </c>
      <c r="C437" s="7">
        <v>20403</v>
      </c>
      <c r="D437" s="5">
        <v>4</v>
      </c>
      <c r="E437" s="5" t="s">
        <v>54</v>
      </c>
      <c r="F437" s="5">
        <v>2026</v>
      </c>
      <c r="G437" s="5" t="s">
        <v>13</v>
      </c>
      <c r="H437" s="5" t="s">
        <v>157</v>
      </c>
      <c r="I437" s="5" t="s">
        <v>321</v>
      </c>
      <c r="J437" s="5" t="s">
        <v>81</v>
      </c>
      <c r="K437" s="5"/>
      <c r="L437" s="6"/>
      <c r="M437" s="8">
        <v>-3360</v>
      </c>
      <c r="N437" s="17">
        <f t="shared" si="16"/>
        <v>-4910.569999999936</v>
      </c>
    </row>
    <row r="438" spans="1:14" x14ac:dyDescent="0.25">
      <c r="A438" s="12">
        <v>435</v>
      </c>
      <c r="B438" s="6" t="s">
        <v>71</v>
      </c>
      <c r="C438" s="7">
        <v>98</v>
      </c>
      <c r="D438" s="5">
        <v>4</v>
      </c>
      <c r="E438" s="5" t="s">
        <v>54</v>
      </c>
      <c r="F438" s="5">
        <v>2026</v>
      </c>
      <c r="G438" s="5" t="s">
        <v>17</v>
      </c>
      <c r="H438" s="5" t="s">
        <v>55</v>
      </c>
      <c r="I438" s="4" t="s">
        <v>117</v>
      </c>
      <c r="J438" s="5" t="s">
        <v>40</v>
      </c>
      <c r="K438" s="5"/>
      <c r="L438" s="11">
        <v>5000</v>
      </c>
      <c r="M438" s="6"/>
      <c r="N438" s="17">
        <f t="shared" si="16"/>
        <v>89.430000000063956</v>
      </c>
    </row>
    <row r="439" spans="1:14" x14ac:dyDescent="0.25">
      <c r="A439" s="12">
        <v>436</v>
      </c>
      <c r="B439" s="6" t="s">
        <v>72</v>
      </c>
      <c r="C439" s="7">
        <v>2700979055654</v>
      </c>
      <c r="D439" s="5">
        <v>4</v>
      </c>
      <c r="E439" s="5" t="s">
        <v>54</v>
      </c>
      <c r="F439" s="5">
        <v>2026</v>
      </c>
      <c r="G439" s="5" t="s">
        <v>17</v>
      </c>
      <c r="H439" s="5" t="s">
        <v>55</v>
      </c>
      <c r="I439" s="4" t="s">
        <v>117</v>
      </c>
      <c r="J439" s="5" t="s">
        <v>40</v>
      </c>
      <c r="K439" s="5"/>
      <c r="L439" s="27">
        <v>494.7</v>
      </c>
      <c r="M439" s="6"/>
      <c r="N439" s="17">
        <f t="shared" si="16"/>
        <v>584.130000000064</v>
      </c>
    </row>
    <row r="440" spans="1:14" x14ac:dyDescent="0.25">
      <c r="A440" s="12">
        <v>437</v>
      </c>
      <c r="B440" s="6" t="s">
        <v>175</v>
      </c>
      <c r="C440" s="7">
        <v>20901</v>
      </c>
      <c r="D440" s="5">
        <v>9</v>
      </c>
      <c r="E440" s="5" t="s">
        <v>54</v>
      </c>
      <c r="F440" s="5">
        <v>2026</v>
      </c>
      <c r="G440" s="5" t="s">
        <v>23</v>
      </c>
      <c r="H440" s="5" t="s">
        <v>147</v>
      </c>
      <c r="I440" s="5" t="s">
        <v>234</v>
      </c>
      <c r="J440" s="5" t="s">
        <v>172</v>
      </c>
      <c r="K440" s="5"/>
      <c r="L440" s="6"/>
      <c r="M440" s="24">
        <v>-168</v>
      </c>
      <c r="N440" s="17">
        <f t="shared" si="16"/>
        <v>416.130000000064</v>
      </c>
    </row>
    <row r="441" spans="1:14" x14ac:dyDescent="0.25">
      <c r="A441" s="12">
        <v>438</v>
      </c>
      <c r="B441" s="6" t="s">
        <v>538</v>
      </c>
      <c r="C441" s="7">
        <v>21001</v>
      </c>
      <c r="D441" s="5">
        <v>10</v>
      </c>
      <c r="E441" s="5" t="s">
        <v>54</v>
      </c>
      <c r="F441" s="5">
        <v>2026</v>
      </c>
      <c r="G441" s="5" t="s">
        <v>109</v>
      </c>
      <c r="H441" s="5" t="s">
        <v>21</v>
      </c>
      <c r="I441" s="25" t="s">
        <v>291</v>
      </c>
      <c r="J441" s="5" t="s">
        <v>131</v>
      </c>
      <c r="K441" s="5" t="s">
        <v>277</v>
      </c>
      <c r="L441" s="6"/>
      <c r="M441" s="8">
        <v>-2309</v>
      </c>
      <c r="N441" s="17">
        <f t="shared" si="16"/>
        <v>-1892.869999999936</v>
      </c>
    </row>
    <row r="442" spans="1:14" x14ac:dyDescent="0.25">
      <c r="A442" s="12">
        <v>439</v>
      </c>
      <c r="B442" s="6" t="s">
        <v>71</v>
      </c>
      <c r="C442" s="7">
        <v>98</v>
      </c>
      <c r="D442" s="5">
        <v>10</v>
      </c>
      <c r="E442" s="5" t="s">
        <v>54</v>
      </c>
      <c r="F442" s="5">
        <v>2026</v>
      </c>
      <c r="G442" s="5" t="s">
        <v>17</v>
      </c>
      <c r="H442" s="5" t="s">
        <v>55</v>
      </c>
      <c r="I442" s="4" t="s">
        <v>117</v>
      </c>
      <c r="J442" s="5" t="s">
        <v>40</v>
      </c>
      <c r="K442" s="5"/>
      <c r="L442" s="11">
        <v>2000</v>
      </c>
      <c r="M442" s="6"/>
      <c r="N442" s="17">
        <f t="shared" si="16"/>
        <v>107.130000000064</v>
      </c>
    </row>
    <row r="443" spans="1:14" x14ac:dyDescent="0.25">
      <c r="A443" s="12">
        <v>440</v>
      </c>
      <c r="B443" s="6" t="s">
        <v>72</v>
      </c>
      <c r="C443" s="7">
        <v>2700979055654</v>
      </c>
      <c r="D443" s="5">
        <v>10</v>
      </c>
      <c r="E443" s="5" t="s">
        <v>54</v>
      </c>
      <c r="F443" s="5">
        <v>2026</v>
      </c>
      <c r="G443" s="5" t="s">
        <v>17</v>
      </c>
      <c r="H443" s="5" t="s">
        <v>55</v>
      </c>
      <c r="I443" s="4" t="s">
        <v>117</v>
      </c>
      <c r="J443" s="5" t="s">
        <v>40</v>
      </c>
      <c r="K443" s="5"/>
      <c r="L443" s="10">
        <v>201.64</v>
      </c>
      <c r="M443" s="6"/>
      <c r="N443" s="17">
        <f t="shared" si="16"/>
        <v>308.77000000006399</v>
      </c>
    </row>
    <row r="444" spans="1:14" x14ac:dyDescent="0.25">
      <c r="A444" s="12">
        <v>441</v>
      </c>
      <c r="B444" s="6" t="s">
        <v>203</v>
      </c>
      <c r="C444" s="7">
        <v>554439000039504</v>
      </c>
      <c r="D444" s="5">
        <v>19</v>
      </c>
      <c r="E444" s="5" t="s">
        <v>54</v>
      </c>
      <c r="F444" s="5">
        <v>2026</v>
      </c>
      <c r="G444" s="5" t="s">
        <v>114</v>
      </c>
      <c r="H444" s="5" t="s">
        <v>113</v>
      </c>
      <c r="I444" s="25" t="s">
        <v>304</v>
      </c>
      <c r="J444" s="5" t="s">
        <v>131</v>
      </c>
      <c r="K444" s="5" t="s">
        <v>277</v>
      </c>
      <c r="L444" s="6"/>
      <c r="M444" s="8">
        <v>-4844.74</v>
      </c>
      <c r="N444" s="17">
        <f t="shared" si="16"/>
        <v>-4535.9699999999357</v>
      </c>
    </row>
    <row r="445" spans="1:14" x14ac:dyDescent="0.25">
      <c r="A445" s="12">
        <v>442</v>
      </c>
      <c r="B445" s="6" t="s">
        <v>201</v>
      </c>
      <c r="C445" s="7">
        <v>554439000039504</v>
      </c>
      <c r="D445" s="5">
        <v>19</v>
      </c>
      <c r="E445" s="5" t="s">
        <v>54</v>
      </c>
      <c r="F445" s="5">
        <v>2026</v>
      </c>
      <c r="G445" s="5" t="s">
        <v>114</v>
      </c>
      <c r="H445" s="5" t="s">
        <v>113</v>
      </c>
      <c r="I445" s="25" t="s">
        <v>304</v>
      </c>
      <c r="J445" s="5" t="s">
        <v>131</v>
      </c>
      <c r="K445" s="5" t="s">
        <v>277</v>
      </c>
      <c r="L445" s="6"/>
      <c r="M445" s="8">
        <v>-4411</v>
      </c>
      <c r="N445" s="17">
        <f t="shared" si="16"/>
        <v>-8946.9699999999357</v>
      </c>
    </row>
    <row r="446" spans="1:14" x14ac:dyDescent="0.25">
      <c r="A446" s="12">
        <v>443</v>
      </c>
      <c r="B446" s="6" t="s">
        <v>202</v>
      </c>
      <c r="C446" s="7">
        <v>554439000039504</v>
      </c>
      <c r="D446" s="5">
        <v>19</v>
      </c>
      <c r="E446" s="5" t="s">
        <v>54</v>
      </c>
      <c r="F446" s="5">
        <v>2026</v>
      </c>
      <c r="G446" s="5" t="s">
        <v>114</v>
      </c>
      <c r="H446" s="5" t="s">
        <v>113</v>
      </c>
      <c r="I446" s="25" t="s">
        <v>304</v>
      </c>
      <c r="J446" s="5" t="s">
        <v>131</v>
      </c>
      <c r="K446" s="5" t="s">
        <v>277</v>
      </c>
      <c r="L446" s="6"/>
      <c r="M446" s="8">
        <v>-9236</v>
      </c>
      <c r="N446" s="17">
        <f t="shared" si="16"/>
        <v>-18182.969999999936</v>
      </c>
    </row>
    <row r="447" spans="1:14" x14ac:dyDescent="0.25">
      <c r="A447" s="12">
        <v>444</v>
      </c>
      <c r="B447" s="6" t="s">
        <v>210</v>
      </c>
      <c r="C447" s="7">
        <v>554439000039504</v>
      </c>
      <c r="D447" s="5">
        <v>19</v>
      </c>
      <c r="E447" s="5" t="s">
        <v>54</v>
      </c>
      <c r="F447" s="5">
        <v>2026</v>
      </c>
      <c r="G447" s="5" t="s">
        <v>114</v>
      </c>
      <c r="H447" s="5" t="s">
        <v>113</v>
      </c>
      <c r="I447" s="25" t="s">
        <v>304</v>
      </c>
      <c r="J447" s="5" t="s">
        <v>131</v>
      </c>
      <c r="K447" s="5" t="s">
        <v>277</v>
      </c>
      <c r="L447" s="6"/>
      <c r="M447" s="9">
        <v>-764.49</v>
      </c>
      <c r="N447" s="17">
        <f t="shared" ref="N447:N510" si="17">N446+M447+L447</f>
        <v>-18947.459999999937</v>
      </c>
    </row>
    <row r="448" spans="1:14" x14ac:dyDescent="0.25">
      <c r="A448" s="12">
        <v>445</v>
      </c>
      <c r="B448" s="6" t="s">
        <v>208</v>
      </c>
      <c r="C448" s="7">
        <v>554439000039504</v>
      </c>
      <c r="D448" s="5">
        <v>19</v>
      </c>
      <c r="E448" s="5" t="s">
        <v>54</v>
      </c>
      <c r="F448" s="5">
        <v>2026</v>
      </c>
      <c r="G448" s="5" t="s">
        <v>114</v>
      </c>
      <c r="H448" s="5" t="s">
        <v>113</v>
      </c>
      <c r="I448" s="25" t="s">
        <v>304</v>
      </c>
      <c r="J448" s="5" t="s">
        <v>131</v>
      </c>
      <c r="K448" s="5" t="s">
        <v>277</v>
      </c>
      <c r="L448" s="6"/>
      <c r="M448" s="8">
        <v>-2668.26</v>
      </c>
      <c r="N448" s="17">
        <f t="shared" si="17"/>
        <v>-21615.719999999936</v>
      </c>
    </row>
    <row r="449" spans="1:14" x14ac:dyDescent="0.25">
      <c r="A449" s="12">
        <v>446</v>
      </c>
      <c r="B449" s="6" t="s">
        <v>247</v>
      </c>
      <c r="C449" s="7">
        <v>554439000039504</v>
      </c>
      <c r="D449" s="5">
        <v>19</v>
      </c>
      <c r="E449" s="5" t="s">
        <v>54</v>
      </c>
      <c r="F449" s="5">
        <v>2026</v>
      </c>
      <c r="G449" s="5" t="s">
        <v>114</v>
      </c>
      <c r="H449" s="5" t="s">
        <v>113</v>
      </c>
      <c r="I449" s="25" t="s">
        <v>304</v>
      </c>
      <c r="J449" s="5" t="s">
        <v>131</v>
      </c>
      <c r="K449" s="5" t="s">
        <v>277</v>
      </c>
      <c r="L449" s="6"/>
      <c r="M449" s="8">
        <v>-1086.3800000000001</v>
      </c>
      <c r="N449" s="17">
        <f t="shared" si="17"/>
        <v>-22702.099999999937</v>
      </c>
    </row>
    <row r="450" spans="1:14" x14ac:dyDescent="0.25">
      <c r="A450" s="12">
        <v>447</v>
      </c>
      <c r="B450" s="6" t="s">
        <v>209</v>
      </c>
      <c r="C450" s="7">
        <v>554439000039504</v>
      </c>
      <c r="D450" s="5">
        <v>19</v>
      </c>
      <c r="E450" s="5" t="s">
        <v>54</v>
      </c>
      <c r="F450" s="5">
        <v>2026</v>
      </c>
      <c r="G450" s="5" t="s">
        <v>114</v>
      </c>
      <c r="H450" s="5" t="s">
        <v>113</v>
      </c>
      <c r="I450" s="25" t="s">
        <v>304</v>
      </c>
      <c r="J450" s="5" t="s">
        <v>131</v>
      </c>
      <c r="K450" s="5" t="s">
        <v>277</v>
      </c>
      <c r="L450" s="6"/>
      <c r="M450" s="9">
        <v>-104.64</v>
      </c>
      <c r="N450" s="17">
        <f t="shared" si="17"/>
        <v>-22806.739999999936</v>
      </c>
    </row>
    <row r="451" spans="1:14" x14ac:dyDescent="0.25">
      <c r="A451" s="12">
        <v>448</v>
      </c>
      <c r="B451" s="6" t="s">
        <v>246</v>
      </c>
      <c r="C451" s="7">
        <v>554439000039504</v>
      </c>
      <c r="D451" s="5">
        <v>19</v>
      </c>
      <c r="E451" s="5" t="s">
        <v>54</v>
      </c>
      <c r="F451" s="5">
        <v>2026</v>
      </c>
      <c r="G451" s="5" t="s">
        <v>114</v>
      </c>
      <c r="H451" s="5" t="s">
        <v>113</v>
      </c>
      <c r="I451" s="25" t="s">
        <v>304</v>
      </c>
      <c r="J451" s="5" t="s">
        <v>131</v>
      </c>
      <c r="K451" s="5" t="s">
        <v>277</v>
      </c>
      <c r="L451" s="6"/>
      <c r="M451" s="24">
        <v>-837.1</v>
      </c>
      <c r="N451" s="17">
        <f t="shared" si="17"/>
        <v>-23643.839999999935</v>
      </c>
    </row>
    <row r="452" spans="1:14" x14ac:dyDescent="0.25">
      <c r="A452" s="12">
        <v>449</v>
      </c>
      <c r="B452" s="6" t="s">
        <v>71</v>
      </c>
      <c r="C452" s="7">
        <v>98</v>
      </c>
      <c r="D452" s="5">
        <v>19</v>
      </c>
      <c r="E452" s="5" t="s">
        <v>54</v>
      </c>
      <c r="F452" s="5">
        <v>2026</v>
      </c>
      <c r="G452" s="5" t="s">
        <v>17</v>
      </c>
      <c r="H452" s="5" t="s">
        <v>55</v>
      </c>
      <c r="I452" s="4" t="s">
        <v>117</v>
      </c>
      <c r="J452" s="5" t="s">
        <v>40</v>
      </c>
      <c r="K452" s="5"/>
      <c r="L452" s="11">
        <v>24000</v>
      </c>
      <c r="M452" s="6"/>
      <c r="N452" s="17">
        <f t="shared" si="17"/>
        <v>356.16000000006534</v>
      </c>
    </row>
    <row r="453" spans="1:14" x14ac:dyDescent="0.25">
      <c r="A453" s="12">
        <v>450</v>
      </c>
      <c r="B453" s="6" t="s">
        <v>72</v>
      </c>
      <c r="C453" s="7">
        <v>401001153507</v>
      </c>
      <c r="D453" s="5">
        <v>19</v>
      </c>
      <c r="E453" s="5" t="s">
        <v>54</v>
      </c>
      <c r="F453" s="5">
        <v>2026</v>
      </c>
      <c r="G453" s="5" t="s">
        <v>17</v>
      </c>
      <c r="H453" s="5" t="s">
        <v>55</v>
      </c>
      <c r="I453" s="4" t="s">
        <v>117</v>
      </c>
      <c r="J453" s="5" t="s">
        <v>40</v>
      </c>
      <c r="K453" s="5"/>
      <c r="L453" s="27">
        <v>534.6</v>
      </c>
      <c r="M453" s="6"/>
      <c r="N453" s="17">
        <f t="shared" si="17"/>
        <v>890.76000000006536</v>
      </c>
    </row>
    <row r="454" spans="1:14" x14ac:dyDescent="0.25">
      <c r="A454" s="12">
        <v>451</v>
      </c>
      <c r="B454" s="6" t="s">
        <v>72</v>
      </c>
      <c r="C454" s="7">
        <v>2700979055654</v>
      </c>
      <c r="D454" s="5">
        <v>19</v>
      </c>
      <c r="E454" s="5" t="s">
        <v>54</v>
      </c>
      <c r="F454" s="5">
        <v>2026</v>
      </c>
      <c r="G454" s="5" t="s">
        <v>17</v>
      </c>
      <c r="H454" s="5" t="s">
        <v>55</v>
      </c>
      <c r="I454" s="4" t="s">
        <v>117</v>
      </c>
      <c r="J454" s="5" t="s">
        <v>40</v>
      </c>
      <c r="K454" s="5"/>
      <c r="L454" s="11">
        <v>1702.47</v>
      </c>
      <c r="M454" s="6"/>
      <c r="N454" s="17">
        <f t="shared" si="17"/>
        <v>2593.2300000000655</v>
      </c>
    </row>
    <row r="455" spans="1:14" x14ac:dyDescent="0.25">
      <c r="A455" s="12">
        <v>452</v>
      </c>
      <c r="B455" s="6" t="s">
        <v>204</v>
      </c>
      <c r="C455" s="7">
        <v>22001</v>
      </c>
      <c r="D455" s="5">
        <v>20</v>
      </c>
      <c r="E455" s="5" t="s">
        <v>54</v>
      </c>
      <c r="F455" s="5">
        <v>2026</v>
      </c>
      <c r="G455" s="5" t="s">
        <v>154</v>
      </c>
      <c r="H455" s="5" t="s">
        <v>156</v>
      </c>
      <c r="I455" s="4" t="s">
        <v>318</v>
      </c>
      <c r="J455" s="5" t="s">
        <v>107</v>
      </c>
      <c r="K455" s="5"/>
      <c r="L455" s="6"/>
      <c r="M455" s="9">
        <v>-102.37</v>
      </c>
      <c r="N455" s="17">
        <f t="shared" si="17"/>
        <v>2490.8600000000656</v>
      </c>
    </row>
    <row r="456" spans="1:14" x14ac:dyDescent="0.25">
      <c r="A456" s="12">
        <v>453</v>
      </c>
      <c r="B456" s="6" t="s">
        <v>99</v>
      </c>
      <c r="C456" s="7">
        <v>22601</v>
      </c>
      <c r="D456" s="5">
        <v>26</v>
      </c>
      <c r="E456" s="5" t="s">
        <v>54</v>
      </c>
      <c r="F456" s="5">
        <v>2026</v>
      </c>
      <c r="G456" s="5" t="s">
        <v>26</v>
      </c>
      <c r="H456" s="5" t="s">
        <v>32</v>
      </c>
      <c r="I456" s="25" t="s">
        <v>342</v>
      </c>
      <c r="J456" s="5" t="s">
        <v>107</v>
      </c>
      <c r="K456" s="5"/>
      <c r="L456" s="6"/>
      <c r="M456" s="8">
        <v>-1364.28</v>
      </c>
      <c r="N456" s="17">
        <f t="shared" si="17"/>
        <v>1126.5800000000656</v>
      </c>
    </row>
    <row r="457" spans="1:14" x14ac:dyDescent="0.25">
      <c r="A457" s="12">
        <v>454</v>
      </c>
      <c r="B457" s="6" t="s">
        <v>177</v>
      </c>
      <c r="C457" s="7">
        <v>553468000019606</v>
      </c>
      <c r="D457" s="5">
        <v>27</v>
      </c>
      <c r="E457" s="5" t="s">
        <v>54</v>
      </c>
      <c r="F457" s="5">
        <v>2026</v>
      </c>
      <c r="G457" s="5" t="s">
        <v>11</v>
      </c>
      <c r="H457" s="5" t="s">
        <v>60</v>
      </c>
      <c r="I457" s="25" t="s">
        <v>93</v>
      </c>
      <c r="J457" s="5" t="s">
        <v>176</v>
      </c>
      <c r="K457" s="5"/>
      <c r="L457" s="6"/>
      <c r="M457" s="8">
        <v>-4597.8100000000004</v>
      </c>
      <c r="N457" s="17">
        <f t="shared" si="17"/>
        <v>-3471.229999999935</v>
      </c>
    </row>
    <row r="458" spans="1:14" x14ac:dyDescent="0.25">
      <c r="A458" s="12">
        <v>455</v>
      </c>
      <c r="B458" s="6" t="s">
        <v>177</v>
      </c>
      <c r="C458" s="7">
        <v>554053000006701</v>
      </c>
      <c r="D458" s="5">
        <v>27</v>
      </c>
      <c r="E458" s="5" t="s">
        <v>54</v>
      </c>
      <c r="F458" s="5">
        <v>2026</v>
      </c>
      <c r="G458" s="5" t="s">
        <v>11</v>
      </c>
      <c r="H458" s="5" t="s">
        <v>125</v>
      </c>
      <c r="I458" s="5" t="s">
        <v>314</v>
      </c>
      <c r="J458" s="5" t="s">
        <v>176</v>
      </c>
      <c r="K458" s="5"/>
      <c r="L458" s="6"/>
      <c r="M458" s="8">
        <v>-5214.5</v>
      </c>
      <c r="N458" s="17">
        <f t="shared" si="17"/>
        <v>-8685.7299999999341</v>
      </c>
    </row>
    <row r="459" spans="1:14" x14ac:dyDescent="0.25">
      <c r="A459" s="12">
        <v>456</v>
      </c>
      <c r="B459" s="6" t="s">
        <v>71</v>
      </c>
      <c r="C459" s="7">
        <v>98</v>
      </c>
      <c r="D459" s="5">
        <v>27</v>
      </c>
      <c r="E459" s="5" t="s">
        <v>54</v>
      </c>
      <c r="F459" s="5">
        <v>2026</v>
      </c>
      <c r="G459" s="5" t="s">
        <v>17</v>
      </c>
      <c r="H459" s="5" t="s">
        <v>55</v>
      </c>
      <c r="I459" s="4" t="s">
        <v>117</v>
      </c>
      <c r="J459" s="5" t="s">
        <v>40</v>
      </c>
      <c r="K459" s="5"/>
      <c r="L459" s="11">
        <v>9000</v>
      </c>
      <c r="M459" s="6"/>
      <c r="N459" s="17">
        <f t="shared" si="17"/>
        <v>314.27000000006592</v>
      </c>
    </row>
    <row r="460" spans="1:14" x14ac:dyDescent="0.25">
      <c r="A460" s="12">
        <v>457</v>
      </c>
      <c r="B460" s="6" t="s">
        <v>72</v>
      </c>
      <c r="C460" s="7">
        <v>401001153507</v>
      </c>
      <c r="D460" s="5">
        <v>27</v>
      </c>
      <c r="E460" s="5" t="s">
        <v>54</v>
      </c>
      <c r="F460" s="5">
        <v>2026</v>
      </c>
      <c r="G460" s="5" t="s">
        <v>17</v>
      </c>
      <c r="H460" s="5" t="s">
        <v>55</v>
      </c>
      <c r="I460" s="4" t="s">
        <v>117</v>
      </c>
      <c r="J460" s="5" t="s">
        <v>40</v>
      </c>
      <c r="K460" s="5"/>
      <c r="L460" s="10">
        <v>666.18</v>
      </c>
      <c r="M460" s="6"/>
      <c r="N460" s="53">
        <f t="shared" si="17"/>
        <v>980.45000000006587</v>
      </c>
    </row>
    <row r="461" spans="1:14" x14ac:dyDescent="0.25">
      <c r="A461" s="12">
        <v>458</v>
      </c>
      <c r="B461" s="6" t="s">
        <v>186</v>
      </c>
      <c r="C461" s="7">
        <v>554439000028455</v>
      </c>
      <c r="D461" s="5">
        <v>2</v>
      </c>
      <c r="E461" s="5" t="s">
        <v>56</v>
      </c>
      <c r="F461" s="5">
        <v>2026</v>
      </c>
      <c r="G461" s="5" t="s">
        <v>11</v>
      </c>
      <c r="H461" s="5" t="s">
        <v>150</v>
      </c>
      <c r="I461" s="5" t="s">
        <v>354</v>
      </c>
      <c r="J461" s="5" t="s">
        <v>355</v>
      </c>
      <c r="K461" s="5"/>
      <c r="L461" s="6"/>
      <c r="M461" s="8">
        <v>-5479.62</v>
      </c>
      <c r="N461" s="17">
        <f t="shared" si="17"/>
        <v>-4499.1699999999337</v>
      </c>
    </row>
    <row r="462" spans="1:14" x14ac:dyDescent="0.25">
      <c r="A462" s="12">
        <v>459</v>
      </c>
      <c r="B462" s="6" t="s">
        <v>186</v>
      </c>
      <c r="C462" s="7">
        <v>30201</v>
      </c>
      <c r="D462" s="5">
        <v>2</v>
      </c>
      <c r="E462" s="5" t="s">
        <v>56</v>
      </c>
      <c r="F462" s="5">
        <v>2026</v>
      </c>
      <c r="G462" s="5" t="s">
        <v>23</v>
      </c>
      <c r="H462" s="5" t="s">
        <v>151</v>
      </c>
      <c r="I462" s="5" t="s">
        <v>334</v>
      </c>
      <c r="J462" s="5" t="s">
        <v>111</v>
      </c>
      <c r="K462" s="5"/>
      <c r="L462" s="6"/>
      <c r="M462" s="8">
        <v>-3131.06</v>
      </c>
      <c r="N462" s="17">
        <f t="shared" si="17"/>
        <v>-7630.2299999999341</v>
      </c>
    </row>
    <row r="463" spans="1:14" x14ac:dyDescent="0.25">
      <c r="A463" s="12">
        <v>460</v>
      </c>
      <c r="B463" s="6" t="s">
        <v>71</v>
      </c>
      <c r="C463" s="7">
        <v>98</v>
      </c>
      <c r="D463" s="5">
        <v>2</v>
      </c>
      <c r="E463" s="5" t="s">
        <v>56</v>
      </c>
      <c r="F463" s="5">
        <v>2026</v>
      </c>
      <c r="G463" s="5" t="s">
        <v>17</v>
      </c>
      <c r="H463" s="5" t="s">
        <v>55</v>
      </c>
      <c r="I463" s="4" t="s">
        <v>117</v>
      </c>
      <c r="J463" s="5" t="s">
        <v>40</v>
      </c>
      <c r="K463" s="5"/>
      <c r="L463" s="11">
        <v>8000</v>
      </c>
      <c r="M463" s="6"/>
      <c r="N463" s="17">
        <f t="shared" si="17"/>
        <v>369.77000000006592</v>
      </c>
    </row>
    <row r="464" spans="1:14" x14ac:dyDescent="0.25">
      <c r="A464" s="12">
        <v>461</v>
      </c>
      <c r="B464" s="6" t="s">
        <v>72</v>
      </c>
      <c r="C464" s="7">
        <v>401001153507</v>
      </c>
      <c r="D464" s="5">
        <v>2</v>
      </c>
      <c r="E464" s="5" t="s">
        <v>56</v>
      </c>
      <c r="F464" s="5">
        <v>2026</v>
      </c>
      <c r="G464" s="5" t="s">
        <v>17</v>
      </c>
      <c r="H464" s="5" t="s">
        <v>55</v>
      </c>
      <c r="I464" s="4" t="s">
        <v>117</v>
      </c>
      <c r="J464" s="5" t="s">
        <v>40</v>
      </c>
      <c r="K464" s="5"/>
      <c r="L464" s="10">
        <v>595.84</v>
      </c>
      <c r="M464" s="6"/>
      <c r="N464" s="17">
        <f t="shared" si="17"/>
        <v>965.61000000006595</v>
      </c>
    </row>
    <row r="465" spans="1:14" x14ac:dyDescent="0.25">
      <c r="A465" s="12">
        <v>462</v>
      </c>
      <c r="B465" s="6" t="s">
        <v>166</v>
      </c>
      <c r="C465" s="7">
        <v>554439000028455</v>
      </c>
      <c r="D465" s="5">
        <v>3</v>
      </c>
      <c r="E465" s="5" t="s">
        <v>56</v>
      </c>
      <c r="F465" s="5">
        <v>2026</v>
      </c>
      <c r="G465" s="5" t="s">
        <v>11</v>
      </c>
      <c r="H465" s="5" t="s">
        <v>254</v>
      </c>
      <c r="I465" s="25" t="s">
        <v>255</v>
      </c>
      <c r="J465" s="5" t="s">
        <v>107</v>
      </c>
      <c r="K465" s="5"/>
      <c r="L465" s="10"/>
      <c r="M465" s="9">
        <v>-229.29</v>
      </c>
      <c r="N465" s="17">
        <f t="shared" si="17"/>
        <v>736.32000000006599</v>
      </c>
    </row>
    <row r="466" spans="1:14" x14ac:dyDescent="0.25">
      <c r="A466" s="12">
        <v>463</v>
      </c>
      <c r="B466" s="6" t="s">
        <v>166</v>
      </c>
      <c r="C466" s="7">
        <v>554439000028455</v>
      </c>
      <c r="D466" s="5">
        <v>3</v>
      </c>
      <c r="E466" s="5" t="s">
        <v>56</v>
      </c>
      <c r="F466" s="5">
        <v>2026</v>
      </c>
      <c r="G466" s="5" t="s">
        <v>11</v>
      </c>
      <c r="H466" s="5" t="s">
        <v>254</v>
      </c>
      <c r="I466" s="25" t="s">
        <v>255</v>
      </c>
      <c r="J466" s="5" t="s">
        <v>107</v>
      </c>
      <c r="K466" s="5"/>
      <c r="L466" s="27"/>
      <c r="M466" s="24">
        <v>-223</v>
      </c>
      <c r="N466" s="17">
        <f t="shared" si="17"/>
        <v>513.32000000006599</v>
      </c>
    </row>
    <row r="467" spans="1:14" x14ac:dyDescent="0.25">
      <c r="A467" s="12">
        <v>464</v>
      </c>
      <c r="B467" s="6" t="s">
        <v>166</v>
      </c>
      <c r="C467" s="7">
        <v>554439000028455</v>
      </c>
      <c r="D467" s="5">
        <v>3</v>
      </c>
      <c r="E467" s="5" t="s">
        <v>56</v>
      </c>
      <c r="F467" s="5">
        <v>2026</v>
      </c>
      <c r="G467" s="5" t="s">
        <v>11</v>
      </c>
      <c r="H467" s="5" t="s">
        <v>254</v>
      </c>
      <c r="I467" s="25" t="s">
        <v>255</v>
      </c>
      <c r="J467" s="5" t="s">
        <v>107</v>
      </c>
      <c r="K467" s="5"/>
      <c r="L467" s="10"/>
      <c r="M467" s="9">
        <v>-224.03</v>
      </c>
      <c r="N467" s="17">
        <f t="shared" si="17"/>
        <v>289.29000000006602</v>
      </c>
    </row>
    <row r="468" spans="1:14" x14ac:dyDescent="0.25">
      <c r="A468" s="12">
        <v>465</v>
      </c>
      <c r="B468" s="6" t="s">
        <v>146</v>
      </c>
      <c r="C468" s="7">
        <v>30301</v>
      </c>
      <c r="D468" s="5">
        <v>3</v>
      </c>
      <c r="E468" s="5" t="s">
        <v>56</v>
      </c>
      <c r="F468" s="5">
        <v>2026</v>
      </c>
      <c r="G468" s="5" t="s">
        <v>23</v>
      </c>
      <c r="H468" s="5" t="s">
        <v>140</v>
      </c>
      <c r="I468" s="5" t="s">
        <v>306</v>
      </c>
      <c r="J468" s="5" t="s">
        <v>172</v>
      </c>
      <c r="K468" s="5"/>
      <c r="L468" s="6"/>
      <c r="M468" s="8">
        <v>-2100</v>
      </c>
      <c r="N468" s="17">
        <f t="shared" si="17"/>
        <v>-1810.7099999999341</v>
      </c>
    </row>
    <row r="469" spans="1:14" x14ac:dyDescent="0.25">
      <c r="A469" s="12">
        <v>466</v>
      </c>
      <c r="B469" s="6" t="s">
        <v>71</v>
      </c>
      <c r="C469" s="7">
        <v>98</v>
      </c>
      <c r="D469" s="5">
        <v>3</v>
      </c>
      <c r="E469" s="5" t="s">
        <v>56</v>
      </c>
      <c r="F469" s="5">
        <v>2026</v>
      </c>
      <c r="G469" s="5" t="s">
        <v>17</v>
      </c>
      <c r="H469" s="5" t="s">
        <v>55</v>
      </c>
      <c r="I469" s="4" t="s">
        <v>117</v>
      </c>
      <c r="J469" s="5" t="s">
        <v>40</v>
      </c>
      <c r="K469" s="5"/>
      <c r="L469" s="11">
        <v>2000</v>
      </c>
      <c r="M469" s="6"/>
      <c r="N469" s="17">
        <f t="shared" si="17"/>
        <v>189.2900000000659</v>
      </c>
    </row>
    <row r="470" spans="1:14" x14ac:dyDescent="0.25">
      <c r="A470" s="12">
        <v>467</v>
      </c>
      <c r="B470" s="6" t="s">
        <v>72</v>
      </c>
      <c r="C470" s="7">
        <v>401001153507</v>
      </c>
      <c r="D470" s="5">
        <v>3</v>
      </c>
      <c r="E470" s="5" t="s">
        <v>56</v>
      </c>
      <c r="F470" s="5">
        <v>2026</v>
      </c>
      <c r="G470" s="5" t="s">
        <v>17</v>
      </c>
      <c r="H470" s="5" t="s">
        <v>55</v>
      </c>
      <c r="I470" s="4" t="s">
        <v>117</v>
      </c>
      <c r="J470" s="5" t="s">
        <v>40</v>
      </c>
      <c r="K470" s="5"/>
      <c r="L470" s="10">
        <v>149.88</v>
      </c>
      <c r="M470" s="6"/>
      <c r="N470" s="17">
        <f t="shared" si="17"/>
        <v>339.1700000000659</v>
      </c>
    </row>
    <row r="471" spans="1:14" x14ac:dyDescent="0.25">
      <c r="A471" s="12">
        <v>468</v>
      </c>
      <c r="B471" s="6" t="s">
        <v>144</v>
      </c>
      <c r="C471" s="7">
        <v>551369000033102</v>
      </c>
      <c r="D471" s="5">
        <v>4</v>
      </c>
      <c r="E471" s="5" t="s">
        <v>56</v>
      </c>
      <c r="F471" s="5">
        <v>2026</v>
      </c>
      <c r="G471" s="5" t="s">
        <v>11</v>
      </c>
      <c r="H471" s="5" t="s">
        <v>139</v>
      </c>
      <c r="I471" s="4" t="s">
        <v>117</v>
      </c>
      <c r="J471" s="5" t="s">
        <v>40</v>
      </c>
      <c r="K471" s="5"/>
      <c r="L471" s="6"/>
      <c r="M471" s="9">
        <v>-798.89</v>
      </c>
      <c r="N471" s="17">
        <f t="shared" si="17"/>
        <v>-459.71999999993409</v>
      </c>
    </row>
    <row r="472" spans="1:14" x14ac:dyDescent="0.25">
      <c r="A472" s="12">
        <v>469</v>
      </c>
      <c r="B472" s="6" t="s">
        <v>144</v>
      </c>
      <c r="C472" s="7">
        <v>551369000033102</v>
      </c>
      <c r="D472" s="5">
        <v>4</v>
      </c>
      <c r="E472" s="5" t="s">
        <v>56</v>
      </c>
      <c r="F472" s="5">
        <v>2026</v>
      </c>
      <c r="G472" s="5" t="s">
        <v>11</v>
      </c>
      <c r="H472" s="5" t="s">
        <v>139</v>
      </c>
      <c r="I472" s="4" t="s">
        <v>117</v>
      </c>
      <c r="J472" s="5" t="s">
        <v>40</v>
      </c>
      <c r="K472" s="5"/>
      <c r="L472" s="6"/>
      <c r="M472" s="9">
        <v>-846.25</v>
      </c>
      <c r="N472" s="17">
        <f t="shared" si="17"/>
        <v>-1305.9699999999341</v>
      </c>
    </row>
    <row r="473" spans="1:14" x14ac:dyDescent="0.25">
      <c r="A473" s="12">
        <v>470</v>
      </c>
      <c r="B473" s="6" t="s">
        <v>71</v>
      </c>
      <c r="C473" s="7">
        <v>98</v>
      </c>
      <c r="D473" s="5">
        <v>4</v>
      </c>
      <c r="E473" s="5" t="s">
        <v>56</v>
      </c>
      <c r="F473" s="5">
        <v>2026</v>
      </c>
      <c r="G473" s="5" t="s">
        <v>17</v>
      </c>
      <c r="H473" s="5" t="s">
        <v>55</v>
      </c>
      <c r="I473" s="4" t="s">
        <v>117</v>
      </c>
      <c r="J473" s="5" t="s">
        <v>40</v>
      </c>
      <c r="K473" s="5"/>
      <c r="L473" s="11">
        <v>1500</v>
      </c>
      <c r="M473" s="6"/>
      <c r="N473" s="17">
        <f t="shared" si="17"/>
        <v>194.03000000006591</v>
      </c>
    </row>
    <row r="474" spans="1:14" x14ac:dyDescent="0.25">
      <c r="A474" s="12">
        <v>471</v>
      </c>
      <c r="B474" s="6" t="s">
        <v>72</v>
      </c>
      <c r="C474" s="7">
        <v>401001153507</v>
      </c>
      <c r="D474" s="5">
        <v>4</v>
      </c>
      <c r="E474" s="5" t="s">
        <v>56</v>
      </c>
      <c r="F474" s="5">
        <v>2026</v>
      </c>
      <c r="G474" s="5" t="s">
        <v>17</v>
      </c>
      <c r="H474" s="5" t="s">
        <v>55</v>
      </c>
      <c r="I474" s="4" t="s">
        <v>117</v>
      </c>
      <c r="J474" s="5" t="s">
        <v>40</v>
      </c>
      <c r="K474" s="5"/>
      <c r="L474" s="10">
        <v>113.1</v>
      </c>
      <c r="M474" s="6"/>
      <c r="N474" s="17">
        <f t="shared" si="17"/>
        <v>307.13000000006593</v>
      </c>
    </row>
    <row r="475" spans="1:14" x14ac:dyDescent="0.25">
      <c r="A475" s="12">
        <v>472</v>
      </c>
      <c r="B475" s="6" t="s">
        <v>538</v>
      </c>
      <c r="C475" s="7">
        <v>30901</v>
      </c>
      <c r="D475" s="5">
        <v>9</v>
      </c>
      <c r="E475" s="5" t="s">
        <v>56</v>
      </c>
      <c r="F475" s="5">
        <v>2026</v>
      </c>
      <c r="G475" s="5" t="s">
        <v>109</v>
      </c>
      <c r="H475" s="5" t="s">
        <v>21</v>
      </c>
      <c r="I475" s="25" t="s">
        <v>291</v>
      </c>
      <c r="J475" s="5" t="s">
        <v>131</v>
      </c>
      <c r="K475" s="5" t="s">
        <v>300</v>
      </c>
      <c r="L475" s="6"/>
      <c r="M475" s="8">
        <v>-1405</v>
      </c>
      <c r="N475" s="17">
        <f t="shared" si="17"/>
        <v>-1097.869999999934</v>
      </c>
    </row>
    <row r="476" spans="1:14" x14ac:dyDescent="0.25">
      <c r="A476" s="12">
        <v>473</v>
      </c>
      <c r="B476" s="6" t="s">
        <v>71</v>
      </c>
      <c r="C476" s="7">
        <v>98</v>
      </c>
      <c r="D476" s="5">
        <v>9</v>
      </c>
      <c r="E476" s="5" t="s">
        <v>56</v>
      </c>
      <c r="F476" s="5">
        <v>2026</v>
      </c>
      <c r="G476" s="5" t="s">
        <v>17</v>
      </c>
      <c r="H476" s="5" t="s">
        <v>55</v>
      </c>
      <c r="I476" s="4" t="s">
        <v>117</v>
      </c>
      <c r="J476" s="5" t="s">
        <v>40</v>
      </c>
      <c r="K476" s="5"/>
      <c r="L476" s="11">
        <v>1500</v>
      </c>
      <c r="M476" s="6"/>
      <c r="N476" s="17">
        <f t="shared" si="17"/>
        <v>402.13000000006605</v>
      </c>
    </row>
    <row r="477" spans="1:14" x14ac:dyDescent="0.25">
      <c r="A477" s="12">
        <v>474</v>
      </c>
      <c r="B477" s="6" t="s">
        <v>72</v>
      </c>
      <c r="C477" s="7">
        <v>401001153507</v>
      </c>
      <c r="D477" s="5">
        <v>9</v>
      </c>
      <c r="E477" s="5" t="s">
        <v>56</v>
      </c>
      <c r="F477" s="5">
        <v>2026</v>
      </c>
      <c r="G477" s="5" t="s">
        <v>17</v>
      </c>
      <c r="H477" s="5" t="s">
        <v>55</v>
      </c>
      <c r="I477" s="4" t="s">
        <v>117</v>
      </c>
      <c r="J477" s="5" t="s">
        <v>40</v>
      </c>
      <c r="K477" s="5"/>
      <c r="L477" s="10">
        <v>115.17</v>
      </c>
      <c r="M477" s="6"/>
      <c r="N477" s="17">
        <f t="shared" si="17"/>
        <v>517.30000000006601</v>
      </c>
    </row>
    <row r="478" spans="1:14" x14ac:dyDescent="0.25">
      <c r="A478" s="12">
        <v>475</v>
      </c>
      <c r="B478" s="6" t="s">
        <v>98</v>
      </c>
      <c r="C478" s="7">
        <v>31201</v>
      </c>
      <c r="D478" s="5">
        <v>12</v>
      </c>
      <c r="E478" s="5" t="s">
        <v>56</v>
      </c>
      <c r="F478" s="5">
        <v>2026</v>
      </c>
      <c r="G478" s="5" t="s">
        <v>23</v>
      </c>
      <c r="H478" s="5" t="s">
        <v>167</v>
      </c>
      <c r="I478" s="4" t="s">
        <v>261</v>
      </c>
      <c r="J478" s="5" t="s">
        <v>107</v>
      </c>
      <c r="K478" s="5"/>
      <c r="L478" s="6"/>
      <c r="M478" s="8">
        <v>-1301.55</v>
      </c>
      <c r="N478" s="17">
        <f t="shared" si="17"/>
        <v>-784.24999999993395</v>
      </c>
    </row>
    <row r="479" spans="1:14" x14ac:dyDescent="0.25">
      <c r="A479" s="12">
        <v>476</v>
      </c>
      <c r="B479" s="6" t="s">
        <v>71</v>
      </c>
      <c r="C479" s="7">
        <v>98</v>
      </c>
      <c r="D479" s="5">
        <v>12</v>
      </c>
      <c r="E479" s="5" t="s">
        <v>56</v>
      </c>
      <c r="F479" s="5">
        <v>2026</v>
      </c>
      <c r="G479" s="5" t="s">
        <v>17</v>
      </c>
      <c r="H479" s="5" t="s">
        <v>55</v>
      </c>
      <c r="I479" s="4" t="s">
        <v>117</v>
      </c>
      <c r="J479" s="5" t="s">
        <v>40</v>
      </c>
      <c r="K479" s="5"/>
      <c r="L479" s="11">
        <v>1000</v>
      </c>
      <c r="M479" s="6"/>
      <c r="N479" s="17">
        <f t="shared" si="17"/>
        <v>215.75000000006605</v>
      </c>
    </row>
    <row r="480" spans="1:14" x14ac:dyDescent="0.25">
      <c r="A480" s="12">
        <v>477</v>
      </c>
      <c r="B480" s="6" t="s">
        <v>72</v>
      </c>
      <c r="C480" s="7">
        <v>401001153507</v>
      </c>
      <c r="D480" s="5">
        <v>12</v>
      </c>
      <c r="E480" s="5" t="s">
        <v>56</v>
      </c>
      <c r="F480" s="5">
        <v>2026</v>
      </c>
      <c r="G480" s="5" t="s">
        <v>17</v>
      </c>
      <c r="H480" s="5" t="s">
        <v>55</v>
      </c>
      <c r="I480" s="4" t="s">
        <v>117</v>
      </c>
      <c r="J480" s="5" t="s">
        <v>40</v>
      </c>
      <c r="K480" s="5"/>
      <c r="L480" s="10">
        <v>78.16</v>
      </c>
      <c r="M480" s="6"/>
      <c r="N480" s="17">
        <f t="shared" si="17"/>
        <v>293.91000000006602</v>
      </c>
    </row>
    <row r="481" spans="1:14" x14ac:dyDescent="0.25">
      <c r="A481" s="12">
        <v>478</v>
      </c>
      <c r="B481" s="6" t="s">
        <v>133</v>
      </c>
      <c r="C481" s="7">
        <v>32001</v>
      </c>
      <c r="D481" s="5">
        <v>20</v>
      </c>
      <c r="E481" s="5" t="s">
        <v>56</v>
      </c>
      <c r="F481" s="5">
        <v>2026</v>
      </c>
      <c r="G481" s="5" t="s">
        <v>153</v>
      </c>
      <c r="H481" s="5" t="s">
        <v>135</v>
      </c>
      <c r="I481" s="4" t="s">
        <v>136</v>
      </c>
      <c r="J481" s="5" t="s">
        <v>137</v>
      </c>
      <c r="K481" s="5"/>
      <c r="L481" s="6"/>
      <c r="M481" s="8">
        <v>-4389.41</v>
      </c>
      <c r="N481" s="17">
        <f t="shared" si="17"/>
        <v>-4095.4999999999336</v>
      </c>
    </row>
    <row r="482" spans="1:14" x14ac:dyDescent="0.25">
      <c r="A482" s="12">
        <v>479</v>
      </c>
      <c r="B482" s="6" t="s">
        <v>71</v>
      </c>
      <c r="C482" s="7">
        <v>98</v>
      </c>
      <c r="D482" s="5">
        <v>20</v>
      </c>
      <c r="E482" s="5" t="s">
        <v>56</v>
      </c>
      <c r="F482" s="5">
        <v>2026</v>
      </c>
      <c r="G482" s="5" t="s">
        <v>17</v>
      </c>
      <c r="H482" s="5" t="s">
        <v>55</v>
      </c>
      <c r="I482" s="4" t="s">
        <v>117</v>
      </c>
      <c r="J482" s="5" t="s">
        <v>40</v>
      </c>
      <c r="K482" s="5"/>
      <c r="L482" s="11">
        <v>4500</v>
      </c>
      <c r="M482" s="6"/>
      <c r="N482" s="17">
        <f t="shared" si="17"/>
        <v>404.50000000006639</v>
      </c>
    </row>
    <row r="483" spans="1:14" x14ac:dyDescent="0.25">
      <c r="A483" s="12">
        <v>480</v>
      </c>
      <c r="B483" s="6" t="s">
        <v>72</v>
      </c>
      <c r="C483" s="7">
        <v>401001153507</v>
      </c>
      <c r="D483" s="5">
        <v>20</v>
      </c>
      <c r="E483" s="5" t="s">
        <v>56</v>
      </c>
      <c r="F483" s="5">
        <v>2026</v>
      </c>
      <c r="G483" s="5" t="s">
        <v>17</v>
      </c>
      <c r="H483" s="5" t="s">
        <v>55</v>
      </c>
      <c r="I483" s="4" t="s">
        <v>117</v>
      </c>
      <c r="J483" s="5" t="s">
        <v>40</v>
      </c>
      <c r="K483" s="5"/>
      <c r="L483" s="10">
        <v>364.05</v>
      </c>
      <c r="M483" s="6"/>
      <c r="N483" s="17">
        <f t="shared" si="17"/>
        <v>768.55000000006635</v>
      </c>
    </row>
    <row r="484" spans="1:14" x14ac:dyDescent="0.25">
      <c r="A484" s="12">
        <v>481</v>
      </c>
      <c r="B484" s="6" t="s">
        <v>204</v>
      </c>
      <c r="C484" s="7">
        <v>32401</v>
      </c>
      <c r="D484" s="5">
        <v>24</v>
      </c>
      <c r="E484" s="5" t="s">
        <v>56</v>
      </c>
      <c r="F484" s="5">
        <v>2026</v>
      </c>
      <c r="G484" s="5" t="s">
        <v>154</v>
      </c>
      <c r="H484" s="5" t="s">
        <v>156</v>
      </c>
      <c r="I484" s="4" t="s">
        <v>318</v>
      </c>
      <c r="J484" s="5" t="s">
        <v>107</v>
      </c>
      <c r="K484" s="5"/>
      <c r="L484" s="6"/>
      <c r="M484" s="9">
        <v>-99.99</v>
      </c>
      <c r="N484" s="17">
        <f t="shared" si="17"/>
        <v>668.56000000006634</v>
      </c>
    </row>
    <row r="485" spans="1:14" x14ac:dyDescent="0.25">
      <c r="A485" s="12">
        <v>482</v>
      </c>
      <c r="B485" s="6" t="s">
        <v>279</v>
      </c>
      <c r="C485" s="7">
        <v>32601</v>
      </c>
      <c r="D485" s="5">
        <v>26</v>
      </c>
      <c r="E485" s="5" t="s">
        <v>56</v>
      </c>
      <c r="F485" s="5">
        <v>2026</v>
      </c>
      <c r="G485" s="5" t="s">
        <v>23</v>
      </c>
      <c r="H485" s="5" t="s">
        <v>158</v>
      </c>
      <c r="I485" s="25" t="s">
        <v>278</v>
      </c>
      <c r="J485" s="5" t="s">
        <v>107</v>
      </c>
      <c r="K485" s="5"/>
      <c r="L485" s="6"/>
      <c r="M485" s="8">
        <v>-1040</v>
      </c>
      <c r="N485" s="17">
        <f t="shared" si="17"/>
        <v>-371.43999999993366</v>
      </c>
    </row>
    <row r="486" spans="1:14" x14ac:dyDescent="0.25">
      <c r="A486" s="12">
        <v>483</v>
      </c>
      <c r="B486" s="6" t="s">
        <v>71</v>
      </c>
      <c r="C486" s="7">
        <v>98</v>
      </c>
      <c r="D486" s="5">
        <v>26</v>
      </c>
      <c r="E486" s="5" t="s">
        <v>56</v>
      </c>
      <c r="F486" s="5">
        <v>2026</v>
      </c>
      <c r="G486" s="5" t="s">
        <v>17</v>
      </c>
      <c r="H486" s="5" t="s">
        <v>55</v>
      </c>
      <c r="I486" s="4" t="s">
        <v>117</v>
      </c>
      <c r="J486" s="5" t="s">
        <v>40</v>
      </c>
      <c r="K486" s="5"/>
      <c r="L486" s="27">
        <v>500</v>
      </c>
      <c r="M486" s="6"/>
      <c r="N486" s="17">
        <f t="shared" si="17"/>
        <v>128.56000000006634</v>
      </c>
    </row>
    <row r="487" spans="1:14" x14ac:dyDescent="0.25">
      <c r="A487" s="12">
        <v>484</v>
      </c>
      <c r="B487" s="6" t="s">
        <v>72</v>
      </c>
      <c r="C487" s="7">
        <v>401001153507</v>
      </c>
      <c r="D487" s="5">
        <v>26</v>
      </c>
      <c r="E487" s="5" t="s">
        <v>56</v>
      </c>
      <c r="F487" s="5">
        <v>2026</v>
      </c>
      <c r="G487" s="5" t="s">
        <v>17</v>
      </c>
      <c r="H487" s="5" t="s">
        <v>55</v>
      </c>
      <c r="I487" s="4" t="s">
        <v>117</v>
      </c>
      <c r="J487" s="5" t="s">
        <v>40</v>
      </c>
      <c r="K487" s="5"/>
      <c r="L487" s="10">
        <v>41.36</v>
      </c>
      <c r="M487" s="6"/>
      <c r="N487" s="17">
        <f t="shared" si="17"/>
        <v>169.92000000006635</v>
      </c>
    </row>
    <row r="488" spans="1:14" x14ac:dyDescent="0.25">
      <c r="A488" s="12">
        <v>485</v>
      </c>
      <c r="B488" s="6" t="s">
        <v>99</v>
      </c>
      <c r="C488" s="7">
        <v>33001</v>
      </c>
      <c r="D488" s="5">
        <v>30</v>
      </c>
      <c r="E488" s="5" t="s">
        <v>56</v>
      </c>
      <c r="F488" s="5">
        <v>2026</v>
      </c>
      <c r="G488" s="5" t="s">
        <v>26</v>
      </c>
      <c r="H488" s="5" t="s">
        <v>32</v>
      </c>
      <c r="I488" s="25" t="s">
        <v>342</v>
      </c>
      <c r="J488" s="5" t="s">
        <v>107</v>
      </c>
      <c r="K488" s="5"/>
      <c r="L488" s="6"/>
      <c r="M488" s="8">
        <v>-1117.3599999999999</v>
      </c>
      <c r="N488" s="17">
        <f t="shared" si="17"/>
        <v>-947.43999999993355</v>
      </c>
    </row>
    <row r="489" spans="1:14" x14ac:dyDescent="0.25">
      <c r="A489" s="12">
        <v>486</v>
      </c>
      <c r="B489" s="6" t="s">
        <v>71</v>
      </c>
      <c r="C489" s="7">
        <v>98</v>
      </c>
      <c r="D489" s="5">
        <v>30</v>
      </c>
      <c r="E489" s="5" t="s">
        <v>56</v>
      </c>
      <c r="F489" s="5">
        <v>2026</v>
      </c>
      <c r="G489" s="5" t="s">
        <v>17</v>
      </c>
      <c r="H489" s="5" t="s">
        <v>55</v>
      </c>
      <c r="I489" s="4" t="s">
        <v>117</v>
      </c>
      <c r="J489" s="5" t="s">
        <v>40</v>
      </c>
      <c r="K489" s="5"/>
      <c r="L489" s="11">
        <v>1000</v>
      </c>
      <c r="M489" s="6"/>
      <c r="N489" s="17">
        <f t="shared" si="17"/>
        <v>52.560000000066452</v>
      </c>
    </row>
    <row r="490" spans="1:14" x14ac:dyDescent="0.25">
      <c r="A490" s="12">
        <v>487</v>
      </c>
      <c r="B490" s="6" t="s">
        <v>72</v>
      </c>
      <c r="C490" s="7">
        <v>401001153507</v>
      </c>
      <c r="D490" s="5">
        <v>30</v>
      </c>
      <c r="E490" s="5" t="s">
        <v>56</v>
      </c>
      <c r="F490" s="5">
        <v>2026</v>
      </c>
      <c r="G490" s="5" t="s">
        <v>17</v>
      </c>
      <c r="H490" s="5" t="s">
        <v>55</v>
      </c>
      <c r="I490" s="4" t="s">
        <v>117</v>
      </c>
      <c r="J490" s="5" t="s">
        <v>40</v>
      </c>
      <c r="K490" s="5"/>
      <c r="L490" s="10">
        <v>83.62</v>
      </c>
      <c r="M490" s="6"/>
      <c r="N490" s="17">
        <f t="shared" si="17"/>
        <v>136.18000000006646</v>
      </c>
    </row>
    <row r="491" spans="1:14" x14ac:dyDescent="0.25">
      <c r="A491" s="12">
        <v>488</v>
      </c>
      <c r="B491" s="6" t="s">
        <v>213</v>
      </c>
      <c r="C491" s="7">
        <v>33101</v>
      </c>
      <c r="D491" s="5">
        <v>31</v>
      </c>
      <c r="E491" s="5" t="s">
        <v>56</v>
      </c>
      <c r="F491" s="5">
        <v>2026</v>
      </c>
      <c r="G491" s="5" t="s">
        <v>23</v>
      </c>
      <c r="H491" s="5" t="s">
        <v>212</v>
      </c>
      <c r="I491" s="25" t="s">
        <v>327</v>
      </c>
      <c r="J491" s="5" t="s">
        <v>107</v>
      </c>
      <c r="K491" s="5"/>
      <c r="L491" s="6"/>
      <c r="M491" s="8">
        <v>-2000</v>
      </c>
      <c r="N491" s="17">
        <f t="shared" si="17"/>
        <v>-1863.8199999999335</v>
      </c>
    </row>
    <row r="492" spans="1:14" x14ac:dyDescent="0.25">
      <c r="A492" s="12">
        <v>489</v>
      </c>
      <c r="B492" s="6" t="s">
        <v>71</v>
      </c>
      <c r="C492" s="7">
        <v>98</v>
      </c>
      <c r="D492" s="5">
        <v>31</v>
      </c>
      <c r="E492" s="5" t="s">
        <v>56</v>
      </c>
      <c r="F492" s="5">
        <v>2026</v>
      </c>
      <c r="G492" s="5" t="s">
        <v>17</v>
      </c>
      <c r="H492" s="5" t="s">
        <v>55</v>
      </c>
      <c r="I492" s="4" t="s">
        <v>117</v>
      </c>
      <c r="J492" s="5" t="s">
        <v>40</v>
      </c>
      <c r="K492" s="5"/>
      <c r="L492" s="11">
        <v>2000</v>
      </c>
      <c r="M492" s="6"/>
      <c r="N492" s="17">
        <f t="shared" si="17"/>
        <v>136.18000000006646</v>
      </c>
    </row>
    <row r="493" spans="1:14" x14ac:dyDescent="0.25">
      <c r="A493" s="12">
        <v>490</v>
      </c>
      <c r="B493" s="6" t="s">
        <v>72</v>
      </c>
      <c r="C493" s="7">
        <v>401001153507</v>
      </c>
      <c r="D493" s="5">
        <v>31</v>
      </c>
      <c r="E493" s="5" t="s">
        <v>56</v>
      </c>
      <c r="F493" s="5">
        <v>2026</v>
      </c>
      <c r="G493" s="5" t="s">
        <v>17</v>
      </c>
      <c r="H493" s="5" t="s">
        <v>55</v>
      </c>
      <c r="I493" s="4" t="s">
        <v>117</v>
      </c>
      <c r="J493" s="5" t="s">
        <v>40</v>
      </c>
      <c r="K493" s="5"/>
      <c r="L493" s="10">
        <v>168.16</v>
      </c>
      <c r="M493" s="6"/>
      <c r="N493" s="53">
        <f t="shared" si="17"/>
        <v>304.34000000006642</v>
      </c>
    </row>
    <row r="494" spans="1:14" x14ac:dyDescent="0.25">
      <c r="A494" s="12">
        <v>491</v>
      </c>
      <c r="B494" s="6" t="s">
        <v>177</v>
      </c>
      <c r="C494" s="7">
        <v>550094000070740</v>
      </c>
      <c r="D494" s="5">
        <v>1</v>
      </c>
      <c r="E494" s="5" t="s">
        <v>58</v>
      </c>
      <c r="F494" s="5">
        <v>2026</v>
      </c>
      <c r="G494" s="5" t="s">
        <v>11</v>
      </c>
      <c r="H494" s="5" t="s">
        <v>207</v>
      </c>
      <c r="I494" s="5" t="s">
        <v>353</v>
      </c>
      <c r="J494" s="5" t="s">
        <v>176</v>
      </c>
      <c r="K494" s="5"/>
      <c r="L494" s="6"/>
      <c r="M494" s="8">
        <v>-5214.5</v>
      </c>
      <c r="N494" s="17">
        <f t="shared" si="17"/>
        <v>-4910.1599999999335</v>
      </c>
    </row>
    <row r="495" spans="1:14" x14ac:dyDescent="0.25">
      <c r="A495" s="12">
        <v>492</v>
      </c>
      <c r="B495" s="6" t="s">
        <v>177</v>
      </c>
      <c r="C495" s="7">
        <v>553653000015845</v>
      </c>
      <c r="D495" s="5">
        <v>1</v>
      </c>
      <c r="E495" s="5" t="s">
        <v>58</v>
      </c>
      <c r="F495" s="5">
        <v>2026</v>
      </c>
      <c r="G495" s="5" t="s">
        <v>11</v>
      </c>
      <c r="H495" s="5" t="s">
        <v>96</v>
      </c>
      <c r="I495" s="5" t="s">
        <v>91</v>
      </c>
      <c r="J495" s="5" t="s">
        <v>176</v>
      </c>
      <c r="K495" s="5"/>
      <c r="L495" s="6"/>
      <c r="M495" s="8">
        <v>-5214.5</v>
      </c>
      <c r="N495" s="17">
        <f t="shared" si="17"/>
        <v>-10124.659999999934</v>
      </c>
    </row>
    <row r="496" spans="1:14" x14ac:dyDescent="0.25">
      <c r="A496" s="12">
        <v>493</v>
      </c>
      <c r="B496" s="6" t="s">
        <v>186</v>
      </c>
      <c r="C496" s="7">
        <v>554439000028455</v>
      </c>
      <c r="D496" s="5">
        <v>1</v>
      </c>
      <c r="E496" s="5" t="s">
        <v>58</v>
      </c>
      <c r="F496" s="5">
        <v>2026</v>
      </c>
      <c r="G496" s="5" t="s">
        <v>11</v>
      </c>
      <c r="H496" s="5" t="s">
        <v>150</v>
      </c>
      <c r="I496" s="5" t="s">
        <v>354</v>
      </c>
      <c r="J496" s="5" t="s">
        <v>355</v>
      </c>
      <c r="K496" s="5"/>
      <c r="L496" s="6"/>
      <c r="M496" s="8">
        <v>-5479.62</v>
      </c>
      <c r="N496" s="17">
        <f t="shared" si="17"/>
        <v>-15604.279999999933</v>
      </c>
    </row>
    <row r="497" spans="1:14" x14ac:dyDescent="0.25">
      <c r="A497" s="12">
        <v>494</v>
      </c>
      <c r="B497" s="6" t="s">
        <v>186</v>
      </c>
      <c r="C497" s="7">
        <v>40101</v>
      </c>
      <c r="D497" s="5">
        <v>1</v>
      </c>
      <c r="E497" s="5" t="s">
        <v>58</v>
      </c>
      <c r="F497" s="5">
        <v>2026</v>
      </c>
      <c r="G497" s="5" t="s">
        <v>23</v>
      </c>
      <c r="H497" s="5" t="s">
        <v>151</v>
      </c>
      <c r="I497" s="5" t="s">
        <v>334</v>
      </c>
      <c r="J497" s="5" t="s">
        <v>111</v>
      </c>
      <c r="K497" s="5"/>
      <c r="L497" s="6"/>
      <c r="M497" s="8">
        <v>-3131.06</v>
      </c>
      <c r="N497" s="17">
        <f t="shared" si="17"/>
        <v>-18735.339999999935</v>
      </c>
    </row>
    <row r="498" spans="1:14" x14ac:dyDescent="0.25">
      <c r="A498" s="12">
        <v>495</v>
      </c>
      <c r="B498" s="6" t="s">
        <v>146</v>
      </c>
      <c r="C498" s="7">
        <v>40102</v>
      </c>
      <c r="D498" s="5">
        <v>1</v>
      </c>
      <c r="E498" s="5" t="s">
        <v>58</v>
      </c>
      <c r="F498" s="5">
        <v>2026</v>
      </c>
      <c r="G498" s="5" t="s">
        <v>23</v>
      </c>
      <c r="H498" s="5" t="s">
        <v>140</v>
      </c>
      <c r="I498" s="5" t="s">
        <v>306</v>
      </c>
      <c r="J498" s="5" t="s">
        <v>172</v>
      </c>
      <c r="K498" s="5"/>
      <c r="L498" s="6"/>
      <c r="M498" s="8">
        <v>-2100</v>
      </c>
      <c r="N498" s="17">
        <f t="shared" si="17"/>
        <v>-20835.339999999935</v>
      </c>
    </row>
    <row r="499" spans="1:14" x14ac:dyDescent="0.25">
      <c r="A499" s="12">
        <v>496</v>
      </c>
      <c r="B499" s="6" t="s">
        <v>71</v>
      </c>
      <c r="C499" s="7">
        <v>98</v>
      </c>
      <c r="D499" s="5">
        <v>1</v>
      </c>
      <c r="E499" s="5" t="s">
        <v>58</v>
      </c>
      <c r="F499" s="5">
        <v>2026</v>
      </c>
      <c r="G499" s="5" t="s">
        <v>17</v>
      </c>
      <c r="H499" s="5" t="s">
        <v>55</v>
      </c>
      <c r="I499" s="4" t="s">
        <v>117</v>
      </c>
      <c r="J499" s="5" t="s">
        <v>40</v>
      </c>
      <c r="K499" s="5"/>
      <c r="L499" s="11">
        <v>21000</v>
      </c>
      <c r="M499" s="6"/>
      <c r="N499" s="17">
        <f t="shared" si="17"/>
        <v>164.66000000006534</v>
      </c>
    </row>
    <row r="500" spans="1:14" x14ac:dyDescent="0.25">
      <c r="A500" s="12">
        <v>497</v>
      </c>
      <c r="B500" s="6" t="s">
        <v>72</v>
      </c>
      <c r="C500" s="7">
        <v>401001153507</v>
      </c>
      <c r="D500" s="5">
        <v>1</v>
      </c>
      <c r="E500" s="5" t="s">
        <v>58</v>
      </c>
      <c r="F500" s="5">
        <v>2026</v>
      </c>
      <c r="G500" s="5" t="s">
        <v>17</v>
      </c>
      <c r="H500" s="5" t="s">
        <v>55</v>
      </c>
      <c r="I500" s="4" t="s">
        <v>117</v>
      </c>
      <c r="J500" s="5" t="s">
        <v>40</v>
      </c>
      <c r="K500" s="5"/>
      <c r="L500" s="11">
        <v>1775.34</v>
      </c>
      <c r="M500" s="6"/>
      <c r="N500" s="17">
        <f t="shared" si="17"/>
        <v>1940.0000000000653</v>
      </c>
    </row>
    <row r="501" spans="1:14" x14ac:dyDescent="0.25">
      <c r="A501" s="12">
        <v>498</v>
      </c>
      <c r="B501" s="6" t="s">
        <v>203</v>
      </c>
      <c r="C501" s="7">
        <v>554439000039504</v>
      </c>
      <c r="D501" s="5">
        <v>7</v>
      </c>
      <c r="E501" s="5" t="s">
        <v>58</v>
      </c>
      <c r="F501" s="5">
        <v>2026</v>
      </c>
      <c r="G501" s="5" t="s">
        <v>114</v>
      </c>
      <c r="H501" s="5" t="s">
        <v>113</v>
      </c>
      <c r="I501" s="25" t="s">
        <v>304</v>
      </c>
      <c r="J501" s="5" t="s">
        <v>131</v>
      </c>
      <c r="K501" s="5" t="s">
        <v>286</v>
      </c>
      <c r="L501" s="6"/>
      <c r="M501" s="8">
        <v>-3106.6</v>
      </c>
      <c r="N501" s="17">
        <f t="shared" si="17"/>
        <v>-1166.5999999999347</v>
      </c>
    </row>
    <row r="502" spans="1:14" x14ac:dyDescent="0.25">
      <c r="A502" s="12">
        <v>499</v>
      </c>
      <c r="B502" s="6" t="s">
        <v>247</v>
      </c>
      <c r="C502" s="7">
        <v>554439000039504</v>
      </c>
      <c r="D502" s="5">
        <v>7</v>
      </c>
      <c r="E502" s="5" t="s">
        <v>58</v>
      </c>
      <c r="F502" s="5">
        <v>2026</v>
      </c>
      <c r="G502" s="5" t="s">
        <v>114</v>
      </c>
      <c r="H502" s="5" t="s">
        <v>113</v>
      </c>
      <c r="I502" s="25" t="s">
        <v>304</v>
      </c>
      <c r="J502" s="5" t="s">
        <v>131</v>
      </c>
      <c r="K502" s="5" t="s">
        <v>277</v>
      </c>
      <c r="L502" s="6"/>
      <c r="M502" s="8">
        <v>-1154.49</v>
      </c>
      <c r="N502" s="17">
        <f t="shared" si="17"/>
        <v>-2321.0899999999347</v>
      </c>
    </row>
    <row r="503" spans="1:14" x14ac:dyDescent="0.25">
      <c r="A503" s="12">
        <v>500</v>
      </c>
      <c r="B503" s="6" t="s">
        <v>208</v>
      </c>
      <c r="C503" s="7">
        <v>554439000039504</v>
      </c>
      <c r="D503" s="5">
        <v>7</v>
      </c>
      <c r="E503" s="5" t="s">
        <v>58</v>
      </c>
      <c r="F503" s="5">
        <v>2026</v>
      </c>
      <c r="G503" s="5" t="s">
        <v>114</v>
      </c>
      <c r="H503" s="5" t="s">
        <v>113</v>
      </c>
      <c r="I503" s="25" t="s">
        <v>304</v>
      </c>
      <c r="J503" s="5" t="s">
        <v>131</v>
      </c>
      <c r="K503" s="5" t="s">
        <v>277</v>
      </c>
      <c r="L503" s="6"/>
      <c r="M503" s="8">
        <v>-2835.55</v>
      </c>
      <c r="N503" s="17">
        <f t="shared" si="17"/>
        <v>-5156.6399999999348</v>
      </c>
    </row>
    <row r="504" spans="1:14" x14ac:dyDescent="0.25">
      <c r="A504" s="12">
        <v>501</v>
      </c>
      <c r="B504" s="6" t="s">
        <v>210</v>
      </c>
      <c r="C504" s="7">
        <v>554439000039504</v>
      </c>
      <c r="D504" s="5">
        <v>7</v>
      </c>
      <c r="E504" s="5" t="s">
        <v>58</v>
      </c>
      <c r="F504" s="5">
        <v>2026</v>
      </c>
      <c r="G504" s="5" t="s">
        <v>114</v>
      </c>
      <c r="H504" s="5" t="s">
        <v>113</v>
      </c>
      <c r="I504" s="25" t="s">
        <v>304</v>
      </c>
      <c r="J504" s="5" t="s">
        <v>131</v>
      </c>
      <c r="K504" s="5" t="s">
        <v>277</v>
      </c>
      <c r="L504" s="6"/>
      <c r="M504" s="9">
        <v>-812.42</v>
      </c>
      <c r="N504" s="17">
        <f t="shared" si="17"/>
        <v>-5969.0599999999349</v>
      </c>
    </row>
    <row r="505" spans="1:14" x14ac:dyDescent="0.25">
      <c r="A505" s="12">
        <v>502</v>
      </c>
      <c r="B505" s="6" t="s">
        <v>202</v>
      </c>
      <c r="C505" s="7">
        <v>554439000039504</v>
      </c>
      <c r="D505" s="5">
        <v>7</v>
      </c>
      <c r="E505" s="5" t="s">
        <v>58</v>
      </c>
      <c r="F505" s="5">
        <v>2026</v>
      </c>
      <c r="G505" s="5" t="s">
        <v>114</v>
      </c>
      <c r="H505" s="5" t="s">
        <v>113</v>
      </c>
      <c r="I505" s="25" t="s">
        <v>304</v>
      </c>
      <c r="J505" s="5" t="s">
        <v>131</v>
      </c>
      <c r="K505" s="5" t="s">
        <v>286</v>
      </c>
      <c r="L505" s="6"/>
      <c r="M505" s="8">
        <v>-6014.88</v>
      </c>
      <c r="N505" s="17">
        <f t="shared" si="17"/>
        <v>-11983.939999999935</v>
      </c>
    </row>
    <row r="506" spans="1:14" x14ac:dyDescent="0.25">
      <c r="A506" s="12">
        <v>503</v>
      </c>
      <c r="B506" s="6" t="s">
        <v>201</v>
      </c>
      <c r="C506" s="7">
        <v>554439000039504</v>
      </c>
      <c r="D506" s="5">
        <v>7</v>
      </c>
      <c r="E506" s="5" t="s">
        <v>58</v>
      </c>
      <c r="F506" s="5">
        <v>2026</v>
      </c>
      <c r="G506" s="5" t="s">
        <v>114</v>
      </c>
      <c r="H506" s="5" t="s">
        <v>113</v>
      </c>
      <c r="I506" s="25" t="s">
        <v>304</v>
      </c>
      <c r="J506" s="5" t="s">
        <v>131</v>
      </c>
      <c r="K506" s="5" t="s">
        <v>286</v>
      </c>
      <c r="L506" s="6"/>
      <c r="M506" s="8">
        <v>-2628.46</v>
      </c>
      <c r="N506" s="17">
        <f t="shared" si="17"/>
        <v>-14612.399999999936</v>
      </c>
    </row>
    <row r="507" spans="1:14" x14ac:dyDescent="0.25">
      <c r="A507" s="12">
        <v>504</v>
      </c>
      <c r="B507" s="6" t="s">
        <v>209</v>
      </c>
      <c r="C507" s="7">
        <v>554439000039504</v>
      </c>
      <c r="D507" s="5">
        <v>7</v>
      </c>
      <c r="E507" s="5" t="s">
        <v>58</v>
      </c>
      <c r="F507" s="5">
        <v>2026</v>
      </c>
      <c r="G507" s="5" t="s">
        <v>114</v>
      </c>
      <c r="H507" s="5" t="s">
        <v>113</v>
      </c>
      <c r="I507" s="25" t="s">
        <v>304</v>
      </c>
      <c r="J507" s="5" t="s">
        <v>131</v>
      </c>
      <c r="K507" s="5" t="s">
        <v>277</v>
      </c>
      <c r="L507" s="6"/>
      <c r="M507" s="9">
        <v>-110.16</v>
      </c>
      <c r="N507" s="17">
        <f t="shared" si="17"/>
        <v>-14722.559999999936</v>
      </c>
    </row>
    <row r="508" spans="1:14" x14ac:dyDescent="0.25">
      <c r="A508" s="12">
        <v>505</v>
      </c>
      <c r="B508" s="6" t="s">
        <v>246</v>
      </c>
      <c r="C508" s="7">
        <v>554439000039504</v>
      </c>
      <c r="D508" s="5">
        <v>7</v>
      </c>
      <c r="E508" s="5" t="s">
        <v>58</v>
      </c>
      <c r="F508" s="5">
        <v>2026</v>
      </c>
      <c r="G508" s="5" t="s">
        <v>114</v>
      </c>
      <c r="H508" s="5" t="s">
        <v>113</v>
      </c>
      <c r="I508" s="25" t="s">
        <v>304</v>
      </c>
      <c r="J508" s="5" t="s">
        <v>131</v>
      </c>
      <c r="K508" s="5" t="s">
        <v>277</v>
      </c>
      <c r="L508" s="6"/>
      <c r="M508" s="9">
        <v>-925.82</v>
      </c>
      <c r="N508" s="17">
        <f t="shared" si="17"/>
        <v>-15648.379999999936</v>
      </c>
    </row>
    <row r="509" spans="1:14" x14ac:dyDescent="0.25">
      <c r="A509" s="12">
        <v>506</v>
      </c>
      <c r="B509" s="6" t="s">
        <v>71</v>
      </c>
      <c r="C509" s="7">
        <v>98</v>
      </c>
      <c r="D509" s="5">
        <v>7</v>
      </c>
      <c r="E509" s="5" t="s">
        <v>58</v>
      </c>
      <c r="F509" s="5">
        <v>2026</v>
      </c>
      <c r="G509" s="5" t="s">
        <v>17</v>
      </c>
      <c r="H509" s="5" t="s">
        <v>55</v>
      </c>
      <c r="I509" s="4" t="s">
        <v>117</v>
      </c>
      <c r="J509" s="5" t="s">
        <v>40</v>
      </c>
      <c r="K509" s="5"/>
      <c r="L509" s="11">
        <v>16000</v>
      </c>
      <c r="M509" s="6"/>
      <c r="N509" s="17">
        <f t="shared" si="17"/>
        <v>351.62000000006446</v>
      </c>
    </row>
    <row r="510" spans="1:14" x14ac:dyDescent="0.25">
      <c r="A510" s="12">
        <v>507</v>
      </c>
      <c r="B510" s="6" t="s">
        <v>72</v>
      </c>
      <c r="C510" s="7">
        <v>401001153507</v>
      </c>
      <c r="D510" s="5">
        <v>7</v>
      </c>
      <c r="E510" s="5" t="s">
        <v>58</v>
      </c>
      <c r="F510" s="5">
        <v>2026</v>
      </c>
      <c r="G510" s="5" t="s">
        <v>17</v>
      </c>
      <c r="H510" s="5" t="s">
        <v>55</v>
      </c>
      <c r="I510" s="4" t="s">
        <v>117</v>
      </c>
      <c r="J510" s="5" t="s">
        <v>40</v>
      </c>
      <c r="K510" s="5"/>
      <c r="L510" s="11">
        <v>1374.72</v>
      </c>
      <c r="M510" s="6"/>
      <c r="N510" s="17">
        <f t="shared" si="17"/>
        <v>1726.3400000000645</v>
      </c>
    </row>
    <row r="511" spans="1:14" x14ac:dyDescent="0.25">
      <c r="A511" s="12">
        <v>508</v>
      </c>
      <c r="B511" s="6" t="s">
        <v>99</v>
      </c>
      <c r="C511" s="7">
        <v>40801</v>
      </c>
      <c r="D511" s="5">
        <v>8</v>
      </c>
      <c r="E511" s="5" t="s">
        <v>58</v>
      </c>
      <c r="F511" s="5">
        <v>2026</v>
      </c>
      <c r="G511" s="5" t="s">
        <v>23</v>
      </c>
      <c r="H511" s="5" t="s">
        <v>341</v>
      </c>
      <c r="I511" s="25" t="s">
        <v>307</v>
      </c>
      <c r="J511" s="5" t="s">
        <v>107</v>
      </c>
      <c r="K511" s="5"/>
      <c r="L511" s="6"/>
      <c r="M511" s="8">
        <v>-3700</v>
      </c>
      <c r="N511" s="17">
        <f t="shared" ref="N511:N571" si="18">N510+M511+L511</f>
        <v>-1973.6599999999355</v>
      </c>
    </row>
    <row r="512" spans="1:14" x14ac:dyDescent="0.25">
      <c r="A512" s="12">
        <v>509</v>
      </c>
      <c r="B512" s="6" t="s">
        <v>71</v>
      </c>
      <c r="C512" s="7">
        <v>98</v>
      </c>
      <c r="D512" s="5">
        <v>8</v>
      </c>
      <c r="E512" s="5" t="s">
        <v>58</v>
      </c>
      <c r="F512" s="5">
        <v>2026</v>
      </c>
      <c r="G512" s="5" t="s">
        <v>17</v>
      </c>
      <c r="H512" s="5" t="s">
        <v>55</v>
      </c>
      <c r="I512" s="4" t="s">
        <v>117</v>
      </c>
      <c r="J512" s="5" t="s">
        <v>40</v>
      </c>
      <c r="K512" s="5"/>
      <c r="L512" s="11">
        <v>2000</v>
      </c>
      <c r="M512" s="6"/>
      <c r="N512" s="17">
        <f t="shared" si="18"/>
        <v>26.340000000064492</v>
      </c>
    </row>
    <row r="513" spans="1:14" x14ac:dyDescent="0.25">
      <c r="A513" s="12">
        <v>510</v>
      </c>
      <c r="B513" s="6" t="s">
        <v>72</v>
      </c>
      <c r="C513" s="7">
        <v>401001153507</v>
      </c>
      <c r="D513" s="5">
        <v>8</v>
      </c>
      <c r="E513" s="5" t="s">
        <v>58</v>
      </c>
      <c r="F513" s="5">
        <v>2026</v>
      </c>
      <c r="G513" s="5" t="s">
        <v>17</v>
      </c>
      <c r="H513" s="5" t="s">
        <v>55</v>
      </c>
      <c r="I513" s="4" t="s">
        <v>117</v>
      </c>
      <c r="J513" s="5" t="s">
        <v>40</v>
      </c>
      <c r="K513" s="5"/>
      <c r="L513" s="10">
        <v>172.72</v>
      </c>
      <c r="M513" s="6"/>
      <c r="N513" s="17">
        <f t="shared" si="18"/>
        <v>199.06000000006449</v>
      </c>
    </row>
    <row r="514" spans="1:14" x14ac:dyDescent="0.25">
      <c r="A514" s="12">
        <v>511</v>
      </c>
      <c r="B514" s="6" t="s">
        <v>538</v>
      </c>
      <c r="C514" s="7">
        <v>41001</v>
      </c>
      <c r="D514" s="5">
        <v>10</v>
      </c>
      <c r="E514" s="5" t="s">
        <v>58</v>
      </c>
      <c r="F514" s="5">
        <v>2026</v>
      </c>
      <c r="G514" s="5" t="s">
        <v>109</v>
      </c>
      <c r="H514" s="5" t="s">
        <v>21</v>
      </c>
      <c r="I514" s="25" t="s">
        <v>291</v>
      </c>
      <c r="J514" s="5" t="s">
        <v>131</v>
      </c>
      <c r="K514" s="5" t="s">
        <v>301</v>
      </c>
      <c r="L514" s="6"/>
      <c r="M514" s="24">
        <v>-125</v>
      </c>
      <c r="N514" s="17">
        <f t="shared" si="18"/>
        <v>74.060000000064491</v>
      </c>
    </row>
    <row r="515" spans="1:14" x14ac:dyDescent="0.25">
      <c r="A515" s="12">
        <v>512</v>
      </c>
      <c r="B515" s="6" t="s">
        <v>202</v>
      </c>
      <c r="C515" s="7">
        <v>554439000039504</v>
      </c>
      <c r="D515" s="5">
        <v>20</v>
      </c>
      <c r="E515" s="5" t="s">
        <v>58</v>
      </c>
      <c r="F515" s="5">
        <v>2026</v>
      </c>
      <c r="G515" s="5" t="s">
        <v>114</v>
      </c>
      <c r="H515" s="5" t="s">
        <v>113</v>
      </c>
      <c r="I515" s="25" t="s">
        <v>304</v>
      </c>
      <c r="J515" s="5" t="s">
        <v>131</v>
      </c>
      <c r="K515" s="5" t="s">
        <v>287</v>
      </c>
      <c r="L515" s="6"/>
      <c r="M515" s="24">
        <v>-500</v>
      </c>
      <c r="N515" s="17">
        <f t="shared" si="18"/>
        <v>-425.93999999993548</v>
      </c>
    </row>
    <row r="516" spans="1:14" x14ac:dyDescent="0.25">
      <c r="A516" s="12">
        <v>513</v>
      </c>
      <c r="B516" s="6" t="s">
        <v>203</v>
      </c>
      <c r="C516" s="7">
        <v>554439000039504</v>
      </c>
      <c r="D516" s="5">
        <v>20</v>
      </c>
      <c r="E516" s="5" t="s">
        <v>58</v>
      </c>
      <c r="F516" s="5">
        <v>2026</v>
      </c>
      <c r="G516" s="5" t="s">
        <v>114</v>
      </c>
      <c r="H516" s="5" t="s">
        <v>113</v>
      </c>
      <c r="I516" s="25" t="s">
        <v>304</v>
      </c>
      <c r="J516" s="5" t="s">
        <v>131</v>
      </c>
      <c r="K516" s="5" t="s">
        <v>287</v>
      </c>
      <c r="L516" s="6"/>
      <c r="M516" s="24">
        <v>-275</v>
      </c>
      <c r="N516" s="17">
        <f t="shared" si="18"/>
        <v>-700.93999999993548</v>
      </c>
    </row>
    <row r="517" spans="1:14" x14ac:dyDescent="0.25">
      <c r="A517" s="12">
        <v>514</v>
      </c>
      <c r="B517" s="6" t="s">
        <v>210</v>
      </c>
      <c r="C517" s="7">
        <v>554439000039504</v>
      </c>
      <c r="D517" s="5">
        <v>20</v>
      </c>
      <c r="E517" s="5" t="s">
        <v>58</v>
      </c>
      <c r="F517" s="5">
        <v>2026</v>
      </c>
      <c r="G517" s="5" t="s">
        <v>114</v>
      </c>
      <c r="H517" s="5" t="s">
        <v>113</v>
      </c>
      <c r="I517" s="25" t="s">
        <v>304</v>
      </c>
      <c r="J517" s="5" t="s">
        <v>131</v>
      </c>
      <c r="K517" s="5" t="s">
        <v>287</v>
      </c>
      <c r="L517" s="6"/>
      <c r="M517" s="9">
        <v>-766.71</v>
      </c>
      <c r="N517" s="17">
        <f t="shared" si="18"/>
        <v>-1467.6499999999355</v>
      </c>
    </row>
    <row r="518" spans="1:14" x14ac:dyDescent="0.25">
      <c r="A518" s="12">
        <v>515</v>
      </c>
      <c r="B518" s="6" t="s">
        <v>246</v>
      </c>
      <c r="C518" s="7">
        <v>554439000039504</v>
      </c>
      <c r="D518" s="5">
        <v>20</v>
      </c>
      <c r="E518" s="5" t="s">
        <v>58</v>
      </c>
      <c r="F518" s="5">
        <v>2026</v>
      </c>
      <c r="G518" s="5" t="s">
        <v>114</v>
      </c>
      <c r="H518" s="5" t="s">
        <v>113</v>
      </c>
      <c r="I518" s="25" t="s">
        <v>304</v>
      </c>
      <c r="J518" s="5" t="s">
        <v>131</v>
      </c>
      <c r="K518" s="5" t="s">
        <v>287</v>
      </c>
      <c r="L518" s="6"/>
      <c r="M518" s="9">
        <v>-837.09</v>
      </c>
      <c r="N518" s="17">
        <f t="shared" si="18"/>
        <v>-2304.7399999999357</v>
      </c>
    </row>
    <row r="519" spans="1:14" x14ac:dyDescent="0.25">
      <c r="A519" s="12">
        <v>516</v>
      </c>
      <c r="B519" s="6" t="s">
        <v>208</v>
      </c>
      <c r="C519" s="7">
        <v>554439000039504</v>
      </c>
      <c r="D519" s="5">
        <v>20</v>
      </c>
      <c r="E519" s="5" t="s">
        <v>58</v>
      </c>
      <c r="F519" s="5">
        <v>2026</v>
      </c>
      <c r="G519" s="5" t="s">
        <v>114</v>
      </c>
      <c r="H519" s="5" t="s">
        <v>113</v>
      </c>
      <c r="I519" s="25" t="s">
        <v>304</v>
      </c>
      <c r="J519" s="5" t="s">
        <v>131</v>
      </c>
      <c r="K519" s="5" t="s">
        <v>287</v>
      </c>
      <c r="L519" s="6"/>
      <c r="M519" s="8">
        <v>-2668.26</v>
      </c>
      <c r="N519" s="17">
        <f t="shared" si="18"/>
        <v>-4972.9999999999363</v>
      </c>
    </row>
    <row r="520" spans="1:14" x14ac:dyDescent="0.25">
      <c r="A520" s="12">
        <v>517</v>
      </c>
      <c r="B520" s="6" t="s">
        <v>209</v>
      </c>
      <c r="C520" s="7">
        <v>554439000039504</v>
      </c>
      <c r="D520" s="5">
        <v>20</v>
      </c>
      <c r="E520" s="5" t="s">
        <v>58</v>
      </c>
      <c r="F520" s="5">
        <v>2026</v>
      </c>
      <c r="G520" s="5" t="s">
        <v>114</v>
      </c>
      <c r="H520" s="5" t="s">
        <v>113</v>
      </c>
      <c r="I520" s="25" t="s">
        <v>304</v>
      </c>
      <c r="J520" s="5" t="s">
        <v>131</v>
      </c>
      <c r="K520" s="5" t="s">
        <v>287</v>
      </c>
      <c r="L520" s="6"/>
      <c r="M520" s="9">
        <v>-104.64</v>
      </c>
      <c r="N520" s="17">
        <f t="shared" si="18"/>
        <v>-5077.6399999999367</v>
      </c>
    </row>
    <row r="521" spans="1:14" x14ac:dyDescent="0.25">
      <c r="A521" s="12">
        <v>518</v>
      </c>
      <c r="B521" s="6" t="s">
        <v>247</v>
      </c>
      <c r="C521" s="7">
        <v>554439000039504</v>
      </c>
      <c r="D521" s="5">
        <v>20</v>
      </c>
      <c r="E521" s="5" t="s">
        <v>58</v>
      </c>
      <c r="F521" s="5">
        <v>2026</v>
      </c>
      <c r="G521" s="5" t="s">
        <v>114</v>
      </c>
      <c r="H521" s="5" t="s">
        <v>113</v>
      </c>
      <c r="I521" s="25" t="s">
        <v>304</v>
      </c>
      <c r="J521" s="5" t="s">
        <v>131</v>
      </c>
      <c r="K521" s="5" t="s">
        <v>287</v>
      </c>
      <c r="L521" s="6"/>
      <c r="M521" s="8">
        <v>-1086.3599999999999</v>
      </c>
      <c r="N521" s="17">
        <f t="shared" si="18"/>
        <v>-6163.9999999999363</v>
      </c>
    </row>
    <row r="522" spans="1:14" x14ac:dyDescent="0.25">
      <c r="A522" s="12">
        <v>519</v>
      </c>
      <c r="B522" s="6" t="s">
        <v>71</v>
      </c>
      <c r="C522" s="7">
        <v>98</v>
      </c>
      <c r="D522" s="5">
        <v>20</v>
      </c>
      <c r="E522" s="5" t="s">
        <v>58</v>
      </c>
      <c r="F522" s="5">
        <v>2026</v>
      </c>
      <c r="G522" s="5" t="s">
        <v>17</v>
      </c>
      <c r="H522" s="5" t="s">
        <v>55</v>
      </c>
      <c r="I522" s="4" t="s">
        <v>117</v>
      </c>
      <c r="J522" s="5" t="s">
        <v>40</v>
      </c>
      <c r="K522" s="5"/>
      <c r="L522" s="11">
        <v>6500</v>
      </c>
      <c r="M522" s="6"/>
      <c r="N522" s="17">
        <f t="shared" si="18"/>
        <v>336.00000000006366</v>
      </c>
    </row>
    <row r="523" spans="1:14" x14ac:dyDescent="0.25">
      <c r="A523" s="12">
        <v>520</v>
      </c>
      <c r="B523" s="6" t="s">
        <v>72</v>
      </c>
      <c r="C523" s="7">
        <v>401001153507</v>
      </c>
      <c r="D523" s="5">
        <v>20</v>
      </c>
      <c r="E523" s="5" t="s">
        <v>58</v>
      </c>
      <c r="F523" s="5">
        <v>2026</v>
      </c>
      <c r="G523" s="5" t="s">
        <v>17</v>
      </c>
      <c r="H523" s="5" t="s">
        <v>55</v>
      </c>
      <c r="I523" s="4" t="s">
        <v>117</v>
      </c>
      <c r="J523" s="5" t="s">
        <v>40</v>
      </c>
      <c r="K523" s="5"/>
      <c r="L523" s="10">
        <v>225.05</v>
      </c>
      <c r="M523" s="6"/>
      <c r="N523" s="17">
        <f t="shared" si="18"/>
        <v>561.05000000006362</v>
      </c>
    </row>
    <row r="524" spans="1:14" x14ac:dyDescent="0.25">
      <c r="A524" s="12">
        <v>521</v>
      </c>
      <c r="B524" s="6" t="s">
        <v>72</v>
      </c>
      <c r="C524" s="7">
        <v>2800998328255</v>
      </c>
      <c r="D524" s="5">
        <v>20</v>
      </c>
      <c r="E524" s="5" t="s">
        <v>58</v>
      </c>
      <c r="F524" s="5">
        <v>2026</v>
      </c>
      <c r="G524" s="5" t="s">
        <v>17</v>
      </c>
      <c r="H524" s="5" t="s">
        <v>55</v>
      </c>
      <c r="I524" s="4" t="s">
        <v>117</v>
      </c>
      <c r="J524" s="5" t="s">
        <v>40</v>
      </c>
      <c r="K524" s="5"/>
      <c r="L524" s="10">
        <v>324.88</v>
      </c>
      <c r="M524" s="6"/>
      <c r="N524" s="17">
        <f t="shared" si="18"/>
        <v>885.93000000006361</v>
      </c>
    </row>
    <row r="525" spans="1:14" x14ac:dyDescent="0.25">
      <c r="A525" s="12">
        <v>522</v>
      </c>
      <c r="B525" s="6" t="s">
        <v>204</v>
      </c>
      <c r="C525" s="7">
        <v>42201</v>
      </c>
      <c r="D525" s="5">
        <v>22</v>
      </c>
      <c r="E525" s="5" t="s">
        <v>58</v>
      </c>
      <c r="F525" s="5">
        <v>2026</v>
      </c>
      <c r="G525" s="5" t="s">
        <v>154</v>
      </c>
      <c r="H525" s="5" t="s">
        <v>156</v>
      </c>
      <c r="I525" s="4" t="s">
        <v>318</v>
      </c>
      <c r="J525" s="5" t="s">
        <v>107</v>
      </c>
      <c r="K525" s="5"/>
      <c r="L525" s="6"/>
      <c r="M525" s="9">
        <v>-102.01</v>
      </c>
      <c r="N525" s="17">
        <f t="shared" si="18"/>
        <v>783.92000000006362</v>
      </c>
    </row>
    <row r="526" spans="1:14" x14ac:dyDescent="0.25">
      <c r="A526" s="12">
        <v>523</v>
      </c>
      <c r="B526" s="6" t="s">
        <v>99</v>
      </c>
      <c r="C526" s="7">
        <v>42401</v>
      </c>
      <c r="D526" s="5">
        <v>24</v>
      </c>
      <c r="E526" s="5" t="s">
        <v>58</v>
      </c>
      <c r="F526" s="5">
        <v>2026</v>
      </c>
      <c r="G526" s="5" t="s">
        <v>26</v>
      </c>
      <c r="H526" s="5" t="s">
        <v>32</v>
      </c>
      <c r="I526" s="25" t="s">
        <v>342</v>
      </c>
      <c r="J526" s="5" t="s">
        <v>107</v>
      </c>
      <c r="K526" s="5"/>
      <c r="L526" s="6"/>
      <c r="M526" s="8">
        <v>-1117.3599999999999</v>
      </c>
      <c r="N526" s="17">
        <f t="shared" si="18"/>
        <v>-333.43999999993628</v>
      </c>
    </row>
    <row r="527" spans="1:14" x14ac:dyDescent="0.25">
      <c r="A527" s="12">
        <v>524</v>
      </c>
      <c r="B527" s="6" t="s">
        <v>71</v>
      </c>
      <c r="C527" s="7">
        <v>98</v>
      </c>
      <c r="D527" s="5">
        <v>24</v>
      </c>
      <c r="E527" s="5" t="s">
        <v>58</v>
      </c>
      <c r="F527" s="5">
        <v>2026</v>
      </c>
      <c r="G527" s="5" t="s">
        <v>17</v>
      </c>
      <c r="H527" s="35" t="s">
        <v>55</v>
      </c>
      <c r="I527" s="4" t="s">
        <v>117</v>
      </c>
      <c r="J527" s="5" t="s">
        <v>40</v>
      </c>
      <c r="K527" s="5"/>
      <c r="L527" s="27">
        <v>500</v>
      </c>
      <c r="M527" s="6"/>
      <c r="N527" s="17">
        <f t="shared" si="18"/>
        <v>166.56000000006372</v>
      </c>
    </row>
    <row r="528" spans="1:14" x14ac:dyDescent="0.25">
      <c r="A528" s="12">
        <v>525</v>
      </c>
      <c r="B528" s="6" t="s">
        <v>72</v>
      </c>
      <c r="C528" s="7">
        <v>2800998328255</v>
      </c>
      <c r="D528" s="5">
        <v>24</v>
      </c>
      <c r="E528" s="5" t="s">
        <v>58</v>
      </c>
      <c r="F528" s="5">
        <v>2026</v>
      </c>
      <c r="G528" s="5" t="s">
        <v>17</v>
      </c>
      <c r="H528" s="35" t="s">
        <v>55</v>
      </c>
      <c r="I528" s="4" t="s">
        <v>117</v>
      </c>
      <c r="J528" s="5" t="s">
        <v>40</v>
      </c>
      <c r="K528" s="5"/>
      <c r="L528" s="10">
        <v>41.29</v>
      </c>
      <c r="M528" s="6"/>
      <c r="N528" s="17">
        <f t="shared" si="18"/>
        <v>207.85000000006372</v>
      </c>
    </row>
    <row r="529" spans="1:14" x14ac:dyDescent="0.25">
      <c r="A529" s="12">
        <v>526</v>
      </c>
      <c r="B529" s="6" t="s">
        <v>177</v>
      </c>
      <c r="C529" s="7">
        <v>554439000006509</v>
      </c>
      <c r="D529" s="5">
        <v>28</v>
      </c>
      <c r="E529" s="5" t="s">
        <v>58</v>
      </c>
      <c r="F529" s="5">
        <v>2026</v>
      </c>
      <c r="G529" s="5" t="s">
        <v>11</v>
      </c>
      <c r="H529" s="5" t="s">
        <v>66</v>
      </c>
      <c r="I529" s="5" t="s">
        <v>90</v>
      </c>
      <c r="J529" s="5" t="s">
        <v>176</v>
      </c>
      <c r="K529" s="5"/>
      <c r="L529" s="6"/>
      <c r="M529" s="24">
        <v>-756</v>
      </c>
      <c r="N529" s="17">
        <f t="shared" si="18"/>
        <v>-548.14999999993631</v>
      </c>
    </row>
    <row r="530" spans="1:14" x14ac:dyDescent="0.25">
      <c r="A530" s="12">
        <v>527</v>
      </c>
      <c r="B530" s="6" t="s">
        <v>233</v>
      </c>
      <c r="C530" s="7">
        <v>554732000131396</v>
      </c>
      <c r="D530" s="5">
        <v>28</v>
      </c>
      <c r="E530" s="5" t="s">
        <v>58</v>
      </c>
      <c r="F530" s="5">
        <v>2026</v>
      </c>
      <c r="G530" s="5" t="s">
        <v>11</v>
      </c>
      <c r="H530" s="5" t="s">
        <v>61</v>
      </c>
      <c r="I530" s="5" t="s">
        <v>78</v>
      </c>
      <c r="J530" s="5" t="s">
        <v>85</v>
      </c>
      <c r="K530" s="5" t="s">
        <v>316</v>
      </c>
      <c r="L530" s="6"/>
      <c r="M530" s="8">
        <v>-4663.8100000000004</v>
      </c>
      <c r="N530" s="17">
        <f t="shared" si="18"/>
        <v>-5211.9599999999364</v>
      </c>
    </row>
    <row r="531" spans="1:14" x14ac:dyDescent="0.25">
      <c r="A531" s="12">
        <v>528</v>
      </c>
      <c r="B531" s="6" t="s">
        <v>177</v>
      </c>
      <c r="C531" s="7">
        <v>555101000005631</v>
      </c>
      <c r="D531" s="5">
        <v>28</v>
      </c>
      <c r="E531" s="5" t="s">
        <v>58</v>
      </c>
      <c r="F531" s="5">
        <v>2026</v>
      </c>
      <c r="G531" s="5" t="s">
        <v>11</v>
      </c>
      <c r="H531" s="5" t="s">
        <v>62</v>
      </c>
      <c r="I531" s="5" t="s">
        <v>76</v>
      </c>
      <c r="J531" s="5" t="s">
        <v>176</v>
      </c>
      <c r="K531" s="5"/>
      <c r="L531" s="6"/>
      <c r="M531" s="8">
        <v>-4394.2299999999996</v>
      </c>
      <c r="N531" s="17">
        <f t="shared" si="18"/>
        <v>-9606.1899999999368</v>
      </c>
    </row>
    <row r="532" spans="1:14" x14ac:dyDescent="0.25">
      <c r="A532" s="12">
        <v>529</v>
      </c>
      <c r="B532" s="6" t="s">
        <v>71</v>
      </c>
      <c r="C532" s="7">
        <v>98</v>
      </c>
      <c r="D532" s="5">
        <v>28</v>
      </c>
      <c r="E532" s="5" t="s">
        <v>58</v>
      </c>
      <c r="F532" s="5">
        <v>2026</v>
      </c>
      <c r="G532" s="5" t="s">
        <v>17</v>
      </c>
      <c r="H532" s="35" t="s">
        <v>55</v>
      </c>
      <c r="I532" s="4" t="s">
        <v>117</v>
      </c>
      <c r="J532" s="5" t="s">
        <v>40</v>
      </c>
      <c r="K532" s="5"/>
      <c r="L532" s="11">
        <v>10000</v>
      </c>
      <c r="M532" s="6"/>
      <c r="N532" s="17">
        <f t="shared" si="18"/>
        <v>393.81000000006316</v>
      </c>
    </row>
    <row r="533" spans="1:14" x14ac:dyDescent="0.25">
      <c r="A533" s="12">
        <v>530</v>
      </c>
      <c r="B533" s="6" t="s">
        <v>72</v>
      </c>
      <c r="C533" s="7">
        <v>2800998328255</v>
      </c>
      <c r="D533" s="5">
        <v>28</v>
      </c>
      <c r="E533" s="5" t="s">
        <v>58</v>
      </c>
      <c r="F533" s="5">
        <v>2026</v>
      </c>
      <c r="G533" s="5" t="s">
        <v>17</v>
      </c>
      <c r="H533" s="35" t="s">
        <v>55</v>
      </c>
      <c r="I533" s="4" t="s">
        <v>117</v>
      </c>
      <c r="J533" s="5" t="s">
        <v>40</v>
      </c>
      <c r="K533" s="5"/>
      <c r="L533" s="27">
        <v>835</v>
      </c>
      <c r="M533" s="6"/>
      <c r="N533" s="53">
        <f t="shared" si="18"/>
        <v>1228.8100000000632</v>
      </c>
    </row>
    <row r="534" spans="1:14" x14ac:dyDescent="0.25">
      <c r="A534" s="12">
        <v>531</v>
      </c>
      <c r="B534" s="6" t="s">
        <v>280</v>
      </c>
      <c r="C534" s="7">
        <v>604732000131396</v>
      </c>
      <c r="D534" s="5">
        <v>6</v>
      </c>
      <c r="E534" s="5" t="s">
        <v>12</v>
      </c>
      <c r="F534" s="5">
        <v>2026</v>
      </c>
      <c r="G534" s="5" t="s">
        <v>20</v>
      </c>
      <c r="H534" s="5" t="s">
        <v>61</v>
      </c>
      <c r="I534" s="5" t="s">
        <v>78</v>
      </c>
      <c r="J534" s="5" t="s">
        <v>85</v>
      </c>
      <c r="K534" s="5" t="s">
        <v>317</v>
      </c>
      <c r="L534" s="11">
        <v>4663.8100000000004</v>
      </c>
      <c r="M534" s="6"/>
      <c r="N534" s="17">
        <f t="shared" si="18"/>
        <v>5892.6200000000636</v>
      </c>
    </row>
    <row r="535" spans="1:14" x14ac:dyDescent="0.25">
      <c r="A535" s="12">
        <v>532</v>
      </c>
      <c r="B535" s="6" t="s">
        <v>186</v>
      </c>
      <c r="C535" s="7">
        <v>554439000028455</v>
      </c>
      <c r="D535" s="5">
        <v>6</v>
      </c>
      <c r="E535" s="5" t="s">
        <v>12</v>
      </c>
      <c r="F535" s="5">
        <v>2026</v>
      </c>
      <c r="G535" s="5" t="s">
        <v>11</v>
      </c>
      <c r="H535" s="5" t="s">
        <v>150</v>
      </c>
      <c r="I535" s="5" t="s">
        <v>354</v>
      </c>
      <c r="J535" s="5" t="s">
        <v>355</v>
      </c>
      <c r="K535" s="5"/>
      <c r="L535" s="6"/>
      <c r="M535" s="8">
        <v>-5479.62</v>
      </c>
      <c r="N535" s="17">
        <f t="shared" si="18"/>
        <v>413.00000000006366</v>
      </c>
    </row>
    <row r="536" spans="1:14" x14ac:dyDescent="0.25">
      <c r="A536" s="12">
        <v>533</v>
      </c>
      <c r="B536" s="6" t="s">
        <v>177</v>
      </c>
      <c r="C536" s="7">
        <v>555101000011327</v>
      </c>
      <c r="D536" s="5">
        <v>6</v>
      </c>
      <c r="E536" s="5" t="s">
        <v>12</v>
      </c>
      <c r="F536" s="5">
        <v>2026</v>
      </c>
      <c r="G536" s="5" t="s">
        <v>11</v>
      </c>
      <c r="H536" s="5" t="s">
        <v>67</v>
      </c>
      <c r="I536" s="5" t="s">
        <v>89</v>
      </c>
      <c r="J536" s="5" t="s">
        <v>176</v>
      </c>
      <c r="K536" s="5"/>
      <c r="L536" s="6"/>
      <c r="M536" s="8">
        <v>-4663.8100000000004</v>
      </c>
      <c r="N536" s="17">
        <f t="shared" si="18"/>
        <v>-4250.8099999999367</v>
      </c>
    </row>
    <row r="537" spans="1:14" x14ac:dyDescent="0.25">
      <c r="A537" s="12">
        <v>534</v>
      </c>
      <c r="B537" s="6" t="s">
        <v>186</v>
      </c>
      <c r="C537" s="7">
        <v>50601</v>
      </c>
      <c r="D537" s="5">
        <v>6</v>
      </c>
      <c r="E537" s="5" t="s">
        <v>12</v>
      </c>
      <c r="F537" s="5">
        <v>2026</v>
      </c>
      <c r="G537" s="5" t="s">
        <v>23</v>
      </c>
      <c r="H537" s="5" t="s">
        <v>151</v>
      </c>
      <c r="I537" s="5" t="s">
        <v>334</v>
      </c>
      <c r="J537" s="5" t="s">
        <v>111</v>
      </c>
      <c r="K537" s="5"/>
      <c r="L537" s="6"/>
      <c r="M537" s="8">
        <v>-3131.06</v>
      </c>
      <c r="N537" s="17">
        <f t="shared" si="18"/>
        <v>-7381.8699999999371</v>
      </c>
    </row>
    <row r="538" spans="1:14" x14ac:dyDescent="0.25">
      <c r="A538" s="12">
        <v>535</v>
      </c>
      <c r="B538" s="6" t="s">
        <v>71</v>
      </c>
      <c r="C538" s="7">
        <v>98</v>
      </c>
      <c r="D538" s="5">
        <v>6</v>
      </c>
      <c r="E538" s="5" t="s">
        <v>12</v>
      </c>
      <c r="F538" s="5">
        <v>2026</v>
      </c>
      <c r="G538" s="5" t="s">
        <v>17</v>
      </c>
      <c r="H538" s="35" t="s">
        <v>55</v>
      </c>
      <c r="I538" s="4" t="s">
        <v>117</v>
      </c>
      <c r="J538" s="5" t="s">
        <v>40</v>
      </c>
      <c r="K538" s="5"/>
      <c r="L538" s="11">
        <v>7500</v>
      </c>
      <c r="M538" s="6"/>
      <c r="N538" s="17">
        <f t="shared" si="18"/>
        <v>118.13000000006286</v>
      </c>
    </row>
    <row r="539" spans="1:14" x14ac:dyDescent="0.25">
      <c r="A539" s="12">
        <v>536</v>
      </c>
      <c r="B539" s="6" t="s">
        <v>72</v>
      </c>
      <c r="C539" s="7">
        <v>2800998328255</v>
      </c>
      <c r="D539" s="5">
        <v>6</v>
      </c>
      <c r="E539" s="5" t="s">
        <v>12</v>
      </c>
      <c r="F539" s="5">
        <v>2026</v>
      </c>
      <c r="G539" s="5" t="s">
        <v>17</v>
      </c>
      <c r="H539" s="35" t="s">
        <v>55</v>
      </c>
      <c r="I539" s="4" t="s">
        <v>117</v>
      </c>
      <c r="J539" s="5" t="s">
        <v>40</v>
      </c>
      <c r="K539" s="5"/>
      <c r="L539" s="27">
        <v>643.20000000000005</v>
      </c>
      <c r="M539" s="6"/>
      <c r="N539" s="17">
        <f t="shared" si="18"/>
        <v>761.33000000006291</v>
      </c>
    </row>
    <row r="540" spans="1:14" x14ac:dyDescent="0.25">
      <c r="A540" s="12">
        <v>537</v>
      </c>
      <c r="B540" s="6" t="s">
        <v>538</v>
      </c>
      <c r="C540" s="7">
        <v>51101</v>
      </c>
      <c r="D540" s="5">
        <v>11</v>
      </c>
      <c r="E540" s="5" t="s">
        <v>12</v>
      </c>
      <c r="F540" s="5">
        <v>2026</v>
      </c>
      <c r="G540" s="5" t="s">
        <v>109</v>
      </c>
      <c r="H540" s="5" t="s">
        <v>21</v>
      </c>
      <c r="I540" s="25" t="s">
        <v>291</v>
      </c>
      <c r="J540" s="5" t="s">
        <v>131</v>
      </c>
      <c r="K540" s="5" t="s">
        <v>302</v>
      </c>
      <c r="L540" s="6"/>
      <c r="M540" s="8">
        <v>-1685</v>
      </c>
      <c r="N540" s="17">
        <f t="shared" si="18"/>
        <v>-923.66999999993709</v>
      </c>
    </row>
    <row r="541" spans="1:14" x14ac:dyDescent="0.25">
      <c r="A541" s="12">
        <v>538</v>
      </c>
      <c r="B541" s="6" t="s">
        <v>71</v>
      </c>
      <c r="C541" s="7">
        <v>98</v>
      </c>
      <c r="D541" s="5">
        <v>11</v>
      </c>
      <c r="E541" s="5" t="s">
        <v>12</v>
      </c>
      <c r="F541" s="5">
        <v>2026</v>
      </c>
      <c r="G541" s="5" t="s">
        <v>17</v>
      </c>
      <c r="H541" s="35" t="s">
        <v>55</v>
      </c>
      <c r="I541" s="4" t="s">
        <v>117</v>
      </c>
      <c r="J541" s="5" t="s">
        <v>40</v>
      </c>
      <c r="K541" s="5"/>
      <c r="L541" s="11">
        <v>1000</v>
      </c>
      <c r="M541" s="6"/>
      <c r="N541" s="17">
        <f t="shared" si="18"/>
        <v>76.33000000006291</v>
      </c>
    </row>
    <row r="542" spans="1:14" x14ac:dyDescent="0.25">
      <c r="A542" s="12">
        <v>539</v>
      </c>
      <c r="B542" s="6" t="s">
        <v>72</v>
      </c>
      <c r="C542" s="7">
        <v>2800998328255</v>
      </c>
      <c r="D542" s="5">
        <v>11</v>
      </c>
      <c r="E542" s="5" t="s">
        <v>12</v>
      </c>
      <c r="F542" s="5">
        <v>2026</v>
      </c>
      <c r="G542" s="5" t="s">
        <v>17</v>
      </c>
      <c r="H542" s="35" t="s">
        <v>55</v>
      </c>
      <c r="I542" s="4" t="s">
        <v>117</v>
      </c>
      <c r="J542" s="5" t="s">
        <v>40</v>
      </c>
      <c r="K542" s="5"/>
      <c r="L542" s="27">
        <v>87.1</v>
      </c>
      <c r="M542" s="6"/>
      <c r="N542" s="17">
        <f t="shared" si="18"/>
        <v>163.4300000000629</v>
      </c>
    </row>
    <row r="543" spans="1:14" x14ac:dyDescent="0.25">
      <c r="A543" s="12">
        <v>540</v>
      </c>
      <c r="B543" s="6" t="s">
        <v>282</v>
      </c>
      <c r="C543" s="7">
        <v>51201</v>
      </c>
      <c r="D543" s="5">
        <v>12</v>
      </c>
      <c r="E543" s="5" t="s">
        <v>12</v>
      </c>
      <c r="F543" s="5">
        <v>2026</v>
      </c>
      <c r="G543" s="5" t="s">
        <v>23</v>
      </c>
      <c r="H543" s="5" t="s">
        <v>155</v>
      </c>
      <c r="I543" s="25" t="s">
        <v>281</v>
      </c>
      <c r="J543" s="5" t="s">
        <v>107</v>
      </c>
      <c r="K543" s="5" t="s">
        <v>283</v>
      </c>
      <c r="L543" s="6"/>
      <c r="M543" s="8">
        <v>-9135.11</v>
      </c>
      <c r="N543" s="17">
        <f t="shared" si="18"/>
        <v>-8971.6799999999384</v>
      </c>
    </row>
    <row r="544" spans="1:14" x14ac:dyDescent="0.25">
      <c r="A544" s="12">
        <v>541</v>
      </c>
      <c r="B544" s="6" t="s">
        <v>71</v>
      </c>
      <c r="C544" s="7">
        <v>98</v>
      </c>
      <c r="D544" s="5">
        <v>12</v>
      </c>
      <c r="E544" s="5" t="s">
        <v>12</v>
      </c>
      <c r="F544" s="5">
        <v>2026</v>
      </c>
      <c r="G544" s="5" t="s">
        <v>17</v>
      </c>
      <c r="H544" s="35" t="s">
        <v>55</v>
      </c>
      <c r="I544" s="4" t="s">
        <v>117</v>
      </c>
      <c r="J544" s="5" t="s">
        <v>40</v>
      </c>
      <c r="K544" s="5"/>
      <c r="L544" s="11">
        <v>9000</v>
      </c>
      <c r="M544" s="6"/>
      <c r="N544" s="17">
        <f t="shared" si="18"/>
        <v>28.320000000061555</v>
      </c>
    </row>
    <row r="545" spans="1:14" x14ac:dyDescent="0.25">
      <c r="A545" s="12">
        <v>542</v>
      </c>
      <c r="B545" s="6" t="s">
        <v>72</v>
      </c>
      <c r="C545" s="7">
        <v>2800998328255</v>
      </c>
      <c r="D545" s="5">
        <v>12</v>
      </c>
      <c r="E545" s="5" t="s">
        <v>12</v>
      </c>
      <c r="F545" s="5">
        <v>2026</v>
      </c>
      <c r="G545" s="5" t="s">
        <v>17</v>
      </c>
      <c r="H545" s="35" t="s">
        <v>55</v>
      </c>
      <c r="I545" s="4" t="s">
        <v>117</v>
      </c>
      <c r="J545" s="5" t="s">
        <v>40</v>
      </c>
      <c r="K545" s="5"/>
      <c r="L545" s="10">
        <v>787.86</v>
      </c>
      <c r="M545" s="6"/>
      <c r="N545" s="17">
        <f t="shared" si="18"/>
        <v>816.18000000006157</v>
      </c>
    </row>
    <row r="546" spans="1:14" x14ac:dyDescent="0.25">
      <c r="A546" s="12">
        <v>543</v>
      </c>
      <c r="B546" s="6" t="s">
        <v>208</v>
      </c>
      <c r="C546" s="7">
        <v>554439000039504</v>
      </c>
      <c r="D546" s="5">
        <v>19</v>
      </c>
      <c r="E546" s="5" t="s">
        <v>12</v>
      </c>
      <c r="F546" s="5">
        <v>2026</v>
      </c>
      <c r="G546" s="5" t="s">
        <v>114</v>
      </c>
      <c r="H546" s="5" t="s">
        <v>113</v>
      </c>
      <c r="I546" s="25" t="s">
        <v>304</v>
      </c>
      <c r="J546" s="5" t="s">
        <v>131</v>
      </c>
      <c r="K546" s="5" t="s">
        <v>349</v>
      </c>
      <c r="L546" s="6"/>
      <c r="M546" s="8">
        <v>-2668.26</v>
      </c>
      <c r="N546" s="17">
        <f t="shared" si="18"/>
        <v>-1852.0799999999385</v>
      </c>
    </row>
    <row r="547" spans="1:14" x14ac:dyDescent="0.25">
      <c r="A547" s="12">
        <v>544</v>
      </c>
      <c r="B547" s="6" t="s">
        <v>201</v>
      </c>
      <c r="C547" s="7">
        <v>554439000039504</v>
      </c>
      <c r="D547" s="5">
        <v>19</v>
      </c>
      <c r="E547" s="5" t="s">
        <v>12</v>
      </c>
      <c r="F547" s="5">
        <v>2026</v>
      </c>
      <c r="G547" s="5" t="s">
        <v>114</v>
      </c>
      <c r="H547" s="5" t="s">
        <v>113</v>
      </c>
      <c r="I547" s="25" t="s">
        <v>304</v>
      </c>
      <c r="J547" s="5" t="s">
        <v>131</v>
      </c>
      <c r="K547" s="5" t="s">
        <v>349</v>
      </c>
      <c r="L547" s="6"/>
      <c r="M547" s="8">
        <v>-5176.05</v>
      </c>
      <c r="N547" s="17">
        <f t="shared" si="18"/>
        <v>-7028.1299999999392</v>
      </c>
    </row>
    <row r="548" spans="1:14" x14ac:dyDescent="0.25">
      <c r="A548" s="12">
        <v>545</v>
      </c>
      <c r="B548" s="6" t="s">
        <v>202</v>
      </c>
      <c r="C548" s="7">
        <v>554439000039504</v>
      </c>
      <c r="D548" s="5">
        <v>19</v>
      </c>
      <c r="E548" s="5" t="s">
        <v>12</v>
      </c>
      <c r="F548" s="5">
        <v>2026</v>
      </c>
      <c r="G548" s="5" t="s">
        <v>114</v>
      </c>
      <c r="H548" s="5" t="s">
        <v>113</v>
      </c>
      <c r="I548" s="25" t="s">
        <v>304</v>
      </c>
      <c r="J548" s="5" t="s">
        <v>131</v>
      </c>
      <c r="K548" s="5" t="s">
        <v>349</v>
      </c>
      <c r="L548" s="6"/>
      <c r="M548" s="8">
        <v>-6740</v>
      </c>
      <c r="N548" s="17">
        <f t="shared" si="18"/>
        <v>-13768.129999999939</v>
      </c>
    </row>
    <row r="549" spans="1:14" x14ac:dyDescent="0.25">
      <c r="A549" s="12">
        <v>546</v>
      </c>
      <c r="B549" s="6" t="s">
        <v>203</v>
      </c>
      <c r="C549" s="7">
        <v>554439000039504</v>
      </c>
      <c r="D549" s="5">
        <v>19</v>
      </c>
      <c r="E549" s="5" t="s">
        <v>12</v>
      </c>
      <c r="F549" s="5">
        <v>2026</v>
      </c>
      <c r="G549" s="5" t="s">
        <v>114</v>
      </c>
      <c r="H549" s="5" t="s">
        <v>113</v>
      </c>
      <c r="I549" s="25" t="s">
        <v>304</v>
      </c>
      <c r="J549" s="5" t="s">
        <v>131</v>
      </c>
      <c r="K549" s="5" t="s">
        <v>349</v>
      </c>
      <c r="L549" s="6"/>
      <c r="M549" s="8">
        <v>-3235.91</v>
      </c>
      <c r="N549" s="17">
        <f t="shared" si="18"/>
        <v>-17004.039999999939</v>
      </c>
    </row>
    <row r="550" spans="1:14" x14ac:dyDescent="0.25">
      <c r="A550" s="12">
        <v>547</v>
      </c>
      <c r="B550" s="6" t="s">
        <v>247</v>
      </c>
      <c r="C550" s="7">
        <v>554439000039504</v>
      </c>
      <c r="D550" s="5">
        <v>19</v>
      </c>
      <c r="E550" s="5" t="s">
        <v>12</v>
      </c>
      <c r="F550" s="5">
        <v>2026</v>
      </c>
      <c r="G550" s="5" t="s">
        <v>114</v>
      </c>
      <c r="H550" s="5" t="s">
        <v>113</v>
      </c>
      <c r="I550" s="25" t="s">
        <v>304</v>
      </c>
      <c r="J550" s="5" t="s">
        <v>131</v>
      </c>
      <c r="K550" s="5" t="s">
        <v>349</v>
      </c>
      <c r="L550" s="6"/>
      <c r="M550" s="8">
        <v>-1086.3800000000001</v>
      </c>
      <c r="N550" s="17">
        <f t="shared" si="18"/>
        <v>-18090.41999999994</v>
      </c>
    </row>
    <row r="551" spans="1:14" x14ac:dyDescent="0.25">
      <c r="A551" s="12">
        <v>548</v>
      </c>
      <c r="B551" s="6" t="s">
        <v>210</v>
      </c>
      <c r="C551" s="7">
        <v>554439000039504</v>
      </c>
      <c r="D551" s="5">
        <v>19</v>
      </c>
      <c r="E551" s="5" t="s">
        <v>12</v>
      </c>
      <c r="F551" s="5">
        <v>2026</v>
      </c>
      <c r="G551" s="5" t="s">
        <v>114</v>
      </c>
      <c r="H551" s="5" t="s">
        <v>113</v>
      </c>
      <c r="I551" s="25" t="s">
        <v>304</v>
      </c>
      <c r="J551" s="5" t="s">
        <v>131</v>
      </c>
      <c r="K551" s="5" t="s">
        <v>349</v>
      </c>
      <c r="L551" s="6"/>
      <c r="M551" s="9">
        <v>-766.71</v>
      </c>
      <c r="N551" s="17">
        <f t="shared" si="18"/>
        <v>-18857.129999999939</v>
      </c>
    </row>
    <row r="552" spans="1:14" x14ac:dyDescent="0.25">
      <c r="A552" s="12">
        <v>549</v>
      </c>
      <c r="B552" s="6" t="s">
        <v>246</v>
      </c>
      <c r="C552" s="7">
        <v>554439000039504</v>
      </c>
      <c r="D552" s="5">
        <v>19</v>
      </c>
      <c r="E552" s="5" t="s">
        <v>12</v>
      </c>
      <c r="F552" s="5">
        <v>2026</v>
      </c>
      <c r="G552" s="5" t="s">
        <v>114</v>
      </c>
      <c r="H552" s="5" t="s">
        <v>113</v>
      </c>
      <c r="I552" s="25" t="s">
        <v>304</v>
      </c>
      <c r="J552" s="5" t="s">
        <v>131</v>
      </c>
      <c r="K552" s="5" t="s">
        <v>349</v>
      </c>
      <c r="L552" s="6"/>
      <c r="M552" s="9">
        <v>-837.09</v>
      </c>
      <c r="N552" s="17">
        <f t="shared" si="18"/>
        <v>-19694.219999999939</v>
      </c>
    </row>
    <row r="553" spans="1:14" x14ac:dyDescent="0.25">
      <c r="A553" s="12">
        <v>550</v>
      </c>
      <c r="B553" s="6" t="s">
        <v>209</v>
      </c>
      <c r="C553" s="7">
        <v>554439000039504</v>
      </c>
      <c r="D553" s="5">
        <v>19</v>
      </c>
      <c r="E553" s="5" t="s">
        <v>12</v>
      </c>
      <c r="F553" s="5">
        <v>2026</v>
      </c>
      <c r="G553" s="5" t="s">
        <v>114</v>
      </c>
      <c r="H553" s="5" t="s">
        <v>113</v>
      </c>
      <c r="I553" s="25" t="s">
        <v>304</v>
      </c>
      <c r="J553" s="5" t="s">
        <v>131</v>
      </c>
      <c r="K553" s="5" t="s">
        <v>349</v>
      </c>
      <c r="L553" s="6"/>
      <c r="M553" s="9">
        <v>-104.64</v>
      </c>
      <c r="N553" s="17">
        <f t="shared" si="18"/>
        <v>-19798.859999999939</v>
      </c>
    </row>
    <row r="554" spans="1:14" x14ac:dyDescent="0.25">
      <c r="A554" s="12">
        <v>551</v>
      </c>
      <c r="B554" s="6" t="s">
        <v>71</v>
      </c>
      <c r="C554" s="7">
        <v>98</v>
      </c>
      <c r="D554" s="5">
        <v>19</v>
      </c>
      <c r="E554" s="5" t="s">
        <v>12</v>
      </c>
      <c r="F554" s="5">
        <v>2026</v>
      </c>
      <c r="G554" s="5" t="s">
        <v>17</v>
      </c>
      <c r="H554" s="35" t="s">
        <v>55</v>
      </c>
      <c r="I554" s="4" t="s">
        <v>117</v>
      </c>
      <c r="J554" s="5" t="s">
        <v>40</v>
      </c>
      <c r="K554" s="5"/>
      <c r="L554" s="11">
        <v>20000</v>
      </c>
      <c r="M554" s="6"/>
      <c r="N554" s="17">
        <f t="shared" si="18"/>
        <v>201.14000000006126</v>
      </c>
    </row>
    <row r="555" spans="1:14" x14ac:dyDescent="0.25">
      <c r="A555" s="12">
        <v>552</v>
      </c>
      <c r="B555" s="6" t="s">
        <v>72</v>
      </c>
      <c r="C555" s="7">
        <v>2800998328255</v>
      </c>
      <c r="D555" s="5">
        <v>19</v>
      </c>
      <c r="E555" s="5" t="s">
        <v>12</v>
      </c>
      <c r="F555" s="5">
        <v>2026</v>
      </c>
      <c r="G555" s="5" t="s">
        <v>17</v>
      </c>
      <c r="H555" s="35" t="s">
        <v>55</v>
      </c>
      <c r="I555" s="4" t="s">
        <v>117</v>
      </c>
      <c r="J555" s="5" t="s">
        <v>40</v>
      </c>
      <c r="K555" s="5"/>
      <c r="L555" s="11">
        <v>1796</v>
      </c>
      <c r="M555" s="6"/>
      <c r="N555" s="17">
        <f t="shared" si="18"/>
        <v>1997.1400000000613</v>
      </c>
    </row>
    <row r="556" spans="1:14" x14ac:dyDescent="0.25">
      <c r="A556" s="12">
        <v>553</v>
      </c>
      <c r="B556" s="6" t="s">
        <v>177</v>
      </c>
      <c r="C556" s="7">
        <v>553653000137496</v>
      </c>
      <c r="D556" s="5">
        <v>20</v>
      </c>
      <c r="E556" s="5" t="s">
        <v>12</v>
      </c>
      <c r="F556" s="5">
        <v>2026</v>
      </c>
      <c r="G556" s="5" t="s">
        <v>11</v>
      </c>
      <c r="H556" s="5" t="s">
        <v>124</v>
      </c>
      <c r="I556" s="5" t="s">
        <v>325</v>
      </c>
      <c r="J556" s="5" t="s">
        <v>176</v>
      </c>
      <c r="K556" s="5"/>
      <c r="L556" s="6"/>
      <c r="M556" s="8">
        <v>-5214.5</v>
      </c>
      <c r="N556" s="17">
        <f t="shared" si="18"/>
        <v>-3217.3599999999387</v>
      </c>
    </row>
    <row r="557" spans="1:14" x14ac:dyDescent="0.25">
      <c r="A557" s="12">
        <v>554</v>
      </c>
      <c r="B557" s="6" t="s">
        <v>177</v>
      </c>
      <c r="C557" s="7">
        <v>554732000131396</v>
      </c>
      <c r="D557" s="5">
        <v>20</v>
      </c>
      <c r="E557" s="5" t="s">
        <v>12</v>
      </c>
      <c r="F557" s="5">
        <v>2026</v>
      </c>
      <c r="G557" s="5" t="s">
        <v>11</v>
      </c>
      <c r="H557" s="5" t="s">
        <v>61</v>
      </c>
      <c r="I557" s="5" t="s">
        <v>78</v>
      </c>
      <c r="J557" s="5" t="s">
        <v>176</v>
      </c>
      <c r="K557" s="4"/>
      <c r="L557" s="6"/>
      <c r="M557" s="8">
        <v>-4791.16</v>
      </c>
      <c r="N557" s="17">
        <f t="shared" si="18"/>
        <v>-8008.5199999999386</v>
      </c>
    </row>
    <row r="558" spans="1:14" x14ac:dyDescent="0.25">
      <c r="A558" s="12">
        <v>555</v>
      </c>
      <c r="B558" s="6" t="s">
        <v>177</v>
      </c>
      <c r="C558" s="7">
        <v>554732000140701</v>
      </c>
      <c r="D558" s="5">
        <v>20</v>
      </c>
      <c r="E558" s="5" t="s">
        <v>12</v>
      </c>
      <c r="F558" s="5">
        <v>2026</v>
      </c>
      <c r="G558" s="5" t="s">
        <v>11</v>
      </c>
      <c r="H558" s="5" t="s">
        <v>126</v>
      </c>
      <c r="I558" s="5" t="s">
        <v>329</v>
      </c>
      <c r="J558" s="5" t="s">
        <v>176</v>
      </c>
      <c r="K558" s="5"/>
      <c r="L558" s="6"/>
      <c r="M558" s="8">
        <v>-5214.5</v>
      </c>
      <c r="N558" s="17">
        <f t="shared" si="18"/>
        <v>-13223.019999999939</v>
      </c>
    </row>
    <row r="559" spans="1:14" x14ac:dyDescent="0.25">
      <c r="A559" s="12">
        <v>556</v>
      </c>
      <c r="B559" s="6" t="s">
        <v>204</v>
      </c>
      <c r="C559" s="7">
        <v>52001</v>
      </c>
      <c r="D559" s="5">
        <v>20</v>
      </c>
      <c r="E559" s="5" t="s">
        <v>12</v>
      </c>
      <c r="F559" s="5">
        <v>2026</v>
      </c>
      <c r="G559" s="5" t="s">
        <v>154</v>
      </c>
      <c r="H559" s="5" t="s">
        <v>156</v>
      </c>
      <c r="I559" s="4" t="s">
        <v>318</v>
      </c>
      <c r="J559" s="5" t="s">
        <v>107</v>
      </c>
      <c r="K559" s="5"/>
      <c r="L559" s="6"/>
      <c r="M559" s="9">
        <v>-99.99</v>
      </c>
      <c r="N559" s="17">
        <f t="shared" si="18"/>
        <v>-13323.009999999938</v>
      </c>
    </row>
    <row r="560" spans="1:14" x14ac:dyDescent="0.25">
      <c r="A560" s="12">
        <v>557</v>
      </c>
      <c r="B560" s="6" t="s">
        <v>177</v>
      </c>
      <c r="C560" s="7">
        <v>52002</v>
      </c>
      <c r="D560" s="5">
        <v>20</v>
      </c>
      <c r="E560" s="5" t="s">
        <v>12</v>
      </c>
      <c r="F560" s="5">
        <v>2026</v>
      </c>
      <c r="G560" s="5" t="s">
        <v>13</v>
      </c>
      <c r="H560" s="5" t="s">
        <v>198</v>
      </c>
      <c r="I560" s="5" t="s">
        <v>335</v>
      </c>
      <c r="J560" s="5" t="s">
        <v>176</v>
      </c>
      <c r="K560" s="5"/>
      <c r="L560" s="6"/>
      <c r="M560" s="8">
        <v>-5214.5</v>
      </c>
      <c r="N560" s="17">
        <f t="shared" si="18"/>
        <v>-18537.509999999937</v>
      </c>
    </row>
    <row r="561" spans="1:14" x14ac:dyDescent="0.25">
      <c r="A561" s="12">
        <v>558</v>
      </c>
      <c r="B561" s="6" t="s">
        <v>71</v>
      </c>
      <c r="C561" s="7">
        <v>98</v>
      </c>
      <c r="D561" s="5">
        <v>20</v>
      </c>
      <c r="E561" s="5" t="s">
        <v>12</v>
      </c>
      <c r="F561" s="5">
        <v>2026</v>
      </c>
      <c r="G561" s="5" t="s">
        <v>17</v>
      </c>
      <c r="H561" s="35" t="s">
        <v>55</v>
      </c>
      <c r="I561" s="4" t="s">
        <v>117</v>
      </c>
      <c r="J561" s="5" t="s">
        <v>40</v>
      </c>
      <c r="K561" s="5"/>
      <c r="L561" s="11">
        <v>19000</v>
      </c>
      <c r="M561" s="6"/>
      <c r="N561" s="17">
        <f t="shared" si="18"/>
        <v>462.49000000006345</v>
      </c>
    </row>
    <row r="562" spans="1:14" x14ac:dyDescent="0.25">
      <c r="A562" s="12">
        <v>559</v>
      </c>
      <c r="B562" s="6" t="s">
        <v>72</v>
      </c>
      <c r="C562" s="7">
        <v>2800998328255</v>
      </c>
      <c r="D562" s="5">
        <v>20</v>
      </c>
      <c r="E562" s="5" t="s">
        <v>12</v>
      </c>
      <c r="F562" s="5">
        <v>2026</v>
      </c>
      <c r="G562" s="5" t="s">
        <v>17</v>
      </c>
      <c r="H562" s="35" t="s">
        <v>55</v>
      </c>
      <c r="I562" s="4" t="s">
        <v>117</v>
      </c>
      <c r="J562" s="5" t="s">
        <v>40</v>
      </c>
      <c r="K562" s="5"/>
      <c r="L562" s="11">
        <v>1714.56</v>
      </c>
      <c r="M562" s="6"/>
      <c r="N562" s="17">
        <f t="shared" si="18"/>
        <v>2177.0500000000634</v>
      </c>
    </row>
    <row r="563" spans="1:14" x14ac:dyDescent="0.25">
      <c r="A563" s="12">
        <v>560</v>
      </c>
      <c r="B563" s="6" t="s">
        <v>179</v>
      </c>
      <c r="C563" s="7">
        <v>52201</v>
      </c>
      <c r="D563" s="5">
        <v>22</v>
      </c>
      <c r="E563" s="5" t="s">
        <v>12</v>
      </c>
      <c r="F563" s="5">
        <v>2026</v>
      </c>
      <c r="G563" s="5" t="s">
        <v>23</v>
      </c>
      <c r="H563" s="5" t="s">
        <v>30</v>
      </c>
      <c r="I563" s="12" t="s">
        <v>311</v>
      </c>
      <c r="J563" s="5" t="s">
        <v>107</v>
      </c>
      <c r="K563" s="5"/>
      <c r="L563" s="6"/>
      <c r="M563" s="8">
        <v>-3103.21</v>
      </c>
      <c r="N563" s="17">
        <f t="shared" si="18"/>
        <v>-926.15999999993664</v>
      </c>
    </row>
    <row r="564" spans="1:14" x14ac:dyDescent="0.25">
      <c r="A564" s="12">
        <v>561</v>
      </c>
      <c r="B564" s="6" t="s">
        <v>71</v>
      </c>
      <c r="C564" s="7">
        <v>98</v>
      </c>
      <c r="D564" s="5">
        <v>22</v>
      </c>
      <c r="E564" s="5" t="s">
        <v>12</v>
      </c>
      <c r="F564" s="5">
        <v>2026</v>
      </c>
      <c r="G564" s="5" t="s">
        <v>17</v>
      </c>
      <c r="H564" s="35" t="s">
        <v>55</v>
      </c>
      <c r="I564" s="4" t="s">
        <v>117</v>
      </c>
      <c r="J564" s="5" t="s">
        <v>40</v>
      </c>
      <c r="K564" s="5"/>
      <c r="L564" s="11">
        <v>1000</v>
      </c>
      <c r="M564" s="6"/>
      <c r="N564" s="17">
        <f t="shared" si="18"/>
        <v>73.840000000063355</v>
      </c>
    </row>
    <row r="565" spans="1:14" x14ac:dyDescent="0.25">
      <c r="A565" s="12">
        <v>562</v>
      </c>
      <c r="B565" s="6" t="s">
        <v>72</v>
      </c>
      <c r="C565" s="7">
        <v>2800998328255</v>
      </c>
      <c r="D565" s="5">
        <v>22</v>
      </c>
      <c r="E565" s="5" t="s">
        <v>12</v>
      </c>
      <c r="F565" s="5">
        <v>2026</v>
      </c>
      <c r="G565" s="5" t="s">
        <v>33</v>
      </c>
      <c r="H565" s="35" t="s">
        <v>55</v>
      </c>
      <c r="I565" s="4" t="s">
        <v>117</v>
      </c>
      <c r="J565" s="5" t="s">
        <v>40</v>
      </c>
      <c r="K565" s="5"/>
      <c r="L565" s="10">
        <v>91.16</v>
      </c>
      <c r="M565" s="6"/>
      <c r="N565" s="17">
        <f t="shared" si="18"/>
        <v>165.00000000006335</v>
      </c>
    </row>
    <row r="566" spans="1:14" x14ac:dyDescent="0.25">
      <c r="A566" s="12">
        <v>563</v>
      </c>
      <c r="B566" s="6" t="s">
        <v>99</v>
      </c>
      <c r="C566" s="7">
        <v>52501</v>
      </c>
      <c r="D566" s="5">
        <v>25</v>
      </c>
      <c r="E566" s="5" t="s">
        <v>12</v>
      </c>
      <c r="F566" s="5">
        <v>2026</v>
      </c>
      <c r="G566" s="5" t="s">
        <v>26</v>
      </c>
      <c r="H566" s="5" t="s">
        <v>32</v>
      </c>
      <c r="I566" s="25" t="s">
        <v>342</v>
      </c>
      <c r="J566" s="5" t="s">
        <v>107</v>
      </c>
      <c r="K566" s="5"/>
      <c r="L566" s="6"/>
      <c r="M566" s="8">
        <v>-1117.3599999999999</v>
      </c>
      <c r="N566" s="17">
        <f t="shared" si="18"/>
        <v>-952.35999999993658</v>
      </c>
    </row>
    <row r="567" spans="1:14" x14ac:dyDescent="0.25">
      <c r="A567" s="12">
        <v>564</v>
      </c>
      <c r="B567" s="30" t="s">
        <v>71</v>
      </c>
      <c r="C567" s="7">
        <v>98</v>
      </c>
      <c r="D567" s="4">
        <v>25</v>
      </c>
      <c r="E567" s="5" t="s">
        <v>12</v>
      </c>
      <c r="F567" s="5">
        <v>2026</v>
      </c>
      <c r="G567" s="4" t="s">
        <v>17</v>
      </c>
      <c r="H567" s="35" t="s">
        <v>55</v>
      </c>
      <c r="I567" s="4" t="s">
        <v>117</v>
      </c>
      <c r="J567" s="5" t="s">
        <v>40</v>
      </c>
      <c r="K567" s="4"/>
      <c r="L567" s="37">
        <v>1000</v>
      </c>
      <c r="M567" s="33"/>
      <c r="N567" s="17">
        <f t="shared" si="18"/>
        <v>47.640000000063424</v>
      </c>
    </row>
    <row r="568" spans="1:14" x14ac:dyDescent="0.25">
      <c r="A568" s="12">
        <v>565</v>
      </c>
      <c r="B568" s="30" t="s">
        <v>72</v>
      </c>
      <c r="C568" s="7">
        <v>2800998328255</v>
      </c>
      <c r="D568" s="4">
        <v>25</v>
      </c>
      <c r="E568" s="5" t="s">
        <v>12</v>
      </c>
      <c r="F568" s="5">
        <v>2026</v>
      </c>
      <c r="G568" s="4" t="s">
        <v>17</v>
      </c>
      <c r="H568" s="35" t="s">
        <v>55</v>
      </c>
      <c r="I568" s="4" t="s">
        <v>117</v>
      </c>
      <c r="J568" s="5" t="s">
        <v>40</v>
      </c>
      <c r="K568" s="4"/>
      <c r="L568" s="37">
        <v>91.6</v>
      </c>
      <c r="M568" s="33"/>
      <c r="N568" s="53">
        <f t="shared" si="18"/>
        <v>139.24000000006342</v>
      </c>
    </row>
    <row r="569" spans="1:14" x14ac:dyDescent="0.25">
      <c r="A569" s="12">
        <v>566</v>
      </c>
      <c r="B569" s="30" t="s">
        <v>186</v>
      </c>
      <c r="C569" s="36">
        <v>554439000028455</v>
      </c>
      <c r="D569" s="4">
        <v>1</v>
      </c>
      <c r="E569" s="4" t="s">
        <v>19</v>
      </c>
      <c r="F569" s="4">
        <v>2026</v>
      </c>
      <c r="G569" s="4" t="s">
        <v>11</v>
      </c>
      <c r="H569" s="4" t="s">
        <v>150</v>
      </c>
      <c r="I569" s="5" t="s">
        <v>354</v>
      </c>
      <c r="J569" s="5" t="s">
        <v>355</v>
      </c>
      <c r="K569" s="4"/>
      <c r="L569" s="37"/>
      <c r="M569" s="33">
        <v>-5479.62</v>
      </c>
      <c r="N569" s="17">
        <f t="shared" si="18"/>
        <v>-5340.3799999999364</v>
      </c>
    </row>
    <row r="570" spans="1:14" x14ac:dyDescent="0.25">
      <c r="A570" s="12">
        <v>567</v>
      </c>
      <c r="B570" s="30" t="s">
        <v>186</v>
      </c>
      <c r="C570" s="36">
        <v>60101</v>
      </c>
      <c r="D570" s="4">
        <v>1</v>
      </c>
      <c r="E570" s="4" t="s">
        <v>19</v>
      </c>
      <c r="F570" s="4">
        <v>2026</v>
      </c>
      <c r="G570" s="4" t="s">
        <v>23</v>
      </c>
      <c r="H570" s="4" t="s">
        <v>151</v>
      </c>
      <c r="I570" s="5" t="s">
        <v>334</v>
      </c>
      <c r="J570" s="5" t="s">
        <v>111</v>
      </c>
      <c r="K570" s="4"/>
      <c r="L570" s="37"/>
      <c r="M570" s="33">
        <v>-3131.06</v>
      </c>
      <c r="N570" s="17">
        <f t="shared" si="18"/>
        <v>-8471.4399999999368</v>
      </c>
    </row>
    <row r="571" spans="1:14" x14ac:dyDescent="0.25">
      <c r="A571" s="12">
        <v>568</v>
      </c>
      <c r="B571" s="30" t="s">
        <v>71</v>
      </c>
      <c r="C571" s="7">
        <v>98</v>
      </c>
      <c r="D571" s="4">
        <v>1</v>
      </c>
      <c r="E571" s="4" t="s">
        <v>19</v>
      </c>
      <c r="F571" s="4">
        <v>2026</v>
      </c>
      <c r="G571" s="4" t="s">
        <v>17</v>
      </c>
      <c r="H571" s="4" t="s">
        <v>55</v>
      </c>
      <c r="I571" s="4" t="s">
        <v>117</v>
      </c>
      <c r="J571" s="5" t="s">
        <v>40</v>
      </c>
      <c r="K571" s="4"/>
      <c r="L571" s="37">
        <v>8500</v>
      </c>
      <c r="M571" s="33"/>
      <c r="N571" s="17">
        <f t="shared" si="18"/>
        <v>28.560000000063155</v>
      </c>
    </row>
    <row r="572" spans="1:14" x14ac:dyDescent="0.25">
      <c r="A572" s="12">
        <v>569</v>
      </c>
      <c r="B572" s="30" t="s">
        <v>72</v>
      </c>
      <c r="C572" s="7">
        <v>2800998328255</v>
      </c>
      <c r="D572" s="4">
        <v>1</v>
      </c>
      <c r="E572" s="4" t="s">
        <v>19</v>
      </c>
      <c r="F572" s="4">
        <v>2026</v>
      </c>
      <c r="G572" s="4" t="s">
        <v>17</v>
      </c>
      <c r="H572" s="4" t="s">
        <v>55</v>
      </c>
      <c r="I572" s="4" t="s">
        <v>117</v>
      </c>
      <c r="J572" s="5" t="s">
        <v>40</v>
      </c>
      <c r="K572" s="4"/>
      <c r="L572" s="37">
        <v>797.98</v>
      </c>
      <c r="M572" s="33"/>
      <c r="N572" s="17">
        <f>N571+L572</f>
        <v>826.54000000006317</v>
      </c>
    </row>
    <row r="573" spans="1:14" x14ac:dyDescent="0.25">
      <c r="A573" s="12">
        <v>570</v>
      </c>
      <c r="B573" s="30" t="s">
        <v>146</v>
      </c>
      <c r="C573" s="36">
        <v>60301</v>
      </c>
      <c r="D573" s="4">
        <v>3</v>
      </c>
      <c r="E573" s="4" t="s">
        <v>19</v>
      </c>
      <c r="F573" s="4">
        <v>2026</v>
      </c>
      <c r="G573" s="4" t="s">
        <v>13</v>
      </c>
      <c r="H573" s="5" t="s">
        <v>140</v>
      </c>
      <c r="I573" s="5" t="s">
        <v>306</v>
      </c>
      <c r="J573" s="5" t="s">
        <v>172</v>
      </c>
      <c r="K573" s="4"/>
      <c r="L573" s="37"/>
      <c r="M573" s="33">
        <v>-2100</v>
      </c>
      <c r="N573" s="17">
        <f>N572+M573</f>
        <v>-1273.4599999999368</v>
      </c>
    </row>
    <row r="574" spans="1:14" x14ac:dyDescent="0.25">
      <c r="A574" s="12">
        <v>571</v>
      </c>
      <c r="B574" s="30" t="s">
        <v>71</v>
      </c>
      <c r="C574" s="7">
        <v>98</v>
      </c>
      <c r="D574" s="4">
        <v>3</v>
      </c>
      <c r="E574" s="4" t="s">
        <v>19</v>
      </c>
      <c r="F574" s="4">
        <v>2026</v>
      </c>
      <c r="G574" s="4" t="s">
        <v>17</v>
      </c>
      <c r="H574" s="4" t="s">
        <v>55</v>
      </c>
      <c r="I574" s="4" t="s">
        <v>117</v>
      </c>
      <c r="J574" s="5" t="s">
        <v>40</v>
      </c>
      <c r="K574" s="4"/>
      <c r="L574" s="37">
        <v>1500</v>
      </c>
      <c r="M574" s="33"/>
      <c r="N574" s="17">
        <f>N573+L574</f>
        <v>226.54000000006317</v>
      </c>
    </row>
    <row r="575" spans="1:14" x14ac:dyDescent="0.25">
      <c r="A575" s="12">
        <v>572</v>
      </c>
      <c r="B575" s="30" t="s">
        <v>72</v>
      </c>
      <c r="C575" s="7">
        <v>2800998328255</v>
      </c>
      <c r="D575" s="4">
        <v>3</v>
      </c>
      <c r="E575" s="4" t="s">
        <v>19</v>
      </c>
      <c r="F575" s="4">
        <v>2026</v>
      </c>
      <c r="G575" s="4" t="s">
        <v>17</v>
      </c>
      <c r="H575" s="4" t="s">
        <v>55</v>
      </c>
      <c r="I575" s="4" t="s">
        <v>117</v>
      </c>
      <c r="J575" s="5" t="s">
        <v>40</v>
      </c>
      <c r="K575" s="4"/>
      <c r="L575" s="37">
        <v>142.16999999999999</v>
      </c>
      <c r="M575" s="33"/>
      <c r="N575" s="17">
        <f>N574+L575</f>
        <v>368.71000000006313</v>
      </c>
    </row>
    <row r="576" spans="1:14" x14ac:dyDescent="0.25">
      <c r="A576" s="12">
        <v>573</v>
      </c>
      <c r="B576" s="6" t="s">
        <v>538</v>
      </c>
      <c r="C576" s="36">
        <v>61001</v>
      </c>
      <c r="D576" s="4">
        <v>10</v>
      </c>
      <c r="E576" s="4" t="s">
        <v>19</v>
      </c>
      <c r="F576" s="4">
        <v>2026</v>
      </c>
      <c r="G576" s="4" t="s">
        <v>109</v>
      </c>
      <c r="H576" s="4" t="s">
        <v>21</v>
      </c>
      <c r="I576" s="25" t="s">
        <v>291</v>
      </c>
      <c r="J576" s="5" t="s">
        <v>131</v>
      </c>
      <c r="K576" s="5" t="s">
        <v>303</v>
      </c>
      <c r="L576" s="37"/>
      <c r="M576" s="33">
        <v>-1440</v>
      </c>
      <c r="N576" s="17">
        <f t="shared" ref="N576:N594" si="19">N575+M576+L576</f>
        <v>-1071.2899999999368</v>
      </c>
    </row>
    <row r="577" spans="1:14" x14ac:dyDescent="0.25">
      <c r="A577" s="12">
        <v>574</v>
      </c>
      <c r="B577" s="30" t="s">
        <v>49</v>
      </c>
      <c r="C577" s="36">
        <v>881611201400816</v>
      </c>
      <c r="D577" s="4">
        <v>10</v>
      </c>
      <c r="E577" s="4" t="s">
        <v>19</v>
      </c>
      <c r="F577" s="4">
        <v>2026</v>
      </c>
      <c r="G577" s="4" t="s">
        <v>51</v>
      </c>
      <c r="H577" s="4" t="s">
        <v>52</v>
      </c>
      <c r="I577" s="5" t="s">
        <v>138</v>
      </c>
      <c r="J577" s="5" t="s">
        <v>39</v>
      </c>
      <c r="K577" s="4"/>
      <c r="L577" s="37"/>
      <c r="M577" s="33">
        <v>-38.75</v>
      </c>
      <c r="N577" s="17">
        <f t="shared" si="19"/>
        <v>-1110.0399999999368</v>
      </c>
    </row>
    <row r="578" spans="1:14" x14ac:dyDescent="0.25">
      <c r="A578" s="12">
        <v>575</v>
      </c>
      <c r="B578" s="30" t="s">
        <v>71</v>
      </c>
      <c r="C578" s="36">
        <v>98</v>
      </c>
      <c r="D578" s="4">
        <v>10</v>
      </c>
      <c r="E578" s="4" t="s">
        <v>19</v>
      </c>
      <c r="F578" s="4">
        <v>2026</v>
      </c>
      <c r="G578" s="4" t="s">
        <v>17</v>
      </c>
      <c r="H578" s="4" t="s">
        <v>55</v>
      </c>
      <c r="I578" s="4" t="s">
        <v>117</v>
      </c>
      <c r="J578" s="5" t="s">
        <v>40</v>
      </c>
      <c r="K578" s="4"/>
      <c r="L578" s="37">
        <v>1500</v>
      </c>
      <c r="M578" s="33"/>
      <c r="N578" s="17">
        <f t="shared" si="19"/>
        <v>389.96000000006325</v>
      </c>
    </row>
    <row r="579" spans="1:14" x14ac:dyDescent="0.25">
      <c r="A579" s="12">
        <v>576</v>
      </c>
      <c r="B579" s="30" t="s">
        <v>72</v>
      </c>
      <c r="C579" s="7">
        <v>2800998328255</v>
      </c>
      <c r="D579" s="4">
        <v>10</v>
      </c>
      <c r="E579" s="4" t="s">
        <v>19</v>
      </c>
      <c r="F579" s="4">
        <v>2026</v>
      </c>
      <c r="G579" s="4" t="s">
        <v>17</v>
      </c>
      <c r="H579" s="4" t="s">
        <v>55</v>
      </c>
      <c r="I579" s="4" t="s">
        <v>117</v>
      </c>
      <c r="J579" s="5" t="s">
        <v>40</v>
      </c>
      <c r="K579" s="4"/>
      <c r="L579" s="37">
        <v>144.9</v>
      </c>
      <c r="M579" s="33"/>
      <c r="N579" s="17">
        <f t="shared" si="19"/>
        <v>534.86000000006322</v>
      </c>
    </row>
    <row r="580" spans="1:14" x14ac:dyDescent="0.25">
      <c r="A580" s="12">
        <v>577</v>
      </c>
      <c r="B580" s="30" t="s">
        <v>284</v>
      </c>
      <c r="C580" s="36">
        <v>553702000404029</v>
      </c>
      <c r="D580" s="4">
        <v>16</v>
      </c>
      <c r="E580" s="4" t="s">
        <v>19</v>
      </c>
      <c r="F580" s="4">
        <v>2026</v>
      </c>
      <c r="G580" s="4" t="s">
        <v>11</v>
      </c>
      <c r="H580" s="4" t="s">
        <v>159</v>
      </c>
      <c r="I580" s="4" t="s">
        <v>337</v>
      </c>
      <c r="J580" s="4" t="s">
        <v>336</v>
      </c>
      <c r="K580" s="4"/>
      <c r="L580" s="37"/>
      <c r="M580" s="33">
        <v>-1260</v>
      </c>
      <c r="N580" s="17">
        <f t="shared" si="19"/>
        <v>-725.13999999993678</v>
      </c>
    </row>
    <row r="581" spans="1:14" x14ac:dyDescent="0.25">
      <c r="A581" s="12">
        <v>578</v>
      </c>
      <c r="B581" s="30" t="s">
        <v>71</v>
      </c>
      <c r="C581" s="36">
        <v>98</v>
      </c>
      <c r="D581" s="4">
        <v>16</v>
      </c>
      <c r="E581" s="4" t="s">
        <v>19</v>
      </c>
      <c r="F581" s="4">
        <v>2026</v>
      </c>
      <c r="G581" s="4" t="s">
        <v>17</v>
      </c>
      <c r="H581" s="4" t="s">
        <v>55</v>
      </c>
      <c r="I581" s="4" t="s">
        <v>117</v>
      </c>
      <c r="J581" s="5" t="s">
        <v>40</v>
      </c>
      <c r="K581" s="4"/>
      <c r="L581" s="37">
        <v>1000</v>
      </c>
      <c r="M581" s="33"/>
      <c r="N581" s="17">
        <f t="shared" si="19"/>
        <v>274.86000000006322</v>
      </c>
    </row>
    <row r="582" spans="1:14" x14ac:dyDescent="0.25">
      <c r="A582" s="12">
        <v>579</v>
      </c>
      <c r="B582" s="30" t="s">
        <v>72</v>
      </c>
      <c r="C582" s="7">
        <v>2800998328255</v>
      </c>
      <c r="D582" s="4">
        <v>16</v>
      </c>
      <c r="E582" s="4" t="s">
        <v>19</v>
      </c>
      <c r="F582" s="4">
        <v>2026</v>
      </c>
      <c r="G582" s="4" t="s">
        <v>17</v>
      </c>
      <c r="H582" s="4" t="s">
        <v>55</v>
      </c>
      <c r="I582" s="4" t="s">
        <v>117</v>
      </c>
      <c r="J582" s="5" t="s">
        <v>40</v>
      </c>
      <c r="K582" s="4"/>
      <c r="L582" s="37">
        <v>98.42</v>
      </c>
      <c r="M582" s="33"/>
      <c r="N582" s="17">
        <f t="shared" si="19"/>
        <v>373.28000000006324</v>
      </c>
    </row>
    <row r="583" spans="1:14" x14ac:dyDescent="0.25">
      <c r="A583" s="12">
        <v>580</v>
      </c>
      <c r="B583" s="6" t="s">
        <v>202</v>
      </c>
      <c r="C583" s="7">
        <v>554439000039504</v>
      </c>
      <c r="D583" s="4">
        <v>18</v>
      </c>
      <c r="E583" s="4" t="s">
        <v>19</v>
      </c>
      <c r="F583" s="4">
        <v>2026</v>
      </c>
      <c r="G583" s="5" t="s">
        <v>114</v>
      </c>
      <c r="H583" s="5" t="s">
        <v>113</v>
      </c>
      <c r="I583" s="25" t="s">
        <v>304</v>
      </c>
      <c r="J583" s="5" t="s">
        <v>131</v>
      </c>
      <c r="K583" s="5" t="s">
        <v>303</v>
      </c>
      <c r="L583" s="37"/>
      <c r="M583" s="33">
        <v>-5760</v>
      </c>
      <c r="N583" s="17">
        <f t="shared" si="19"/>
        <v>-5386.7199999999366</v>
      </c>
    </row>
    <row r="584" spans="1:14" x14ac:dyDescent="0.25">
      <c r="A584" s="12">
        <v>581</v>
      </c>
      <c r="B584" s="6" t="s">
        <v>203</v>
      </c>
      <c r="C584" s="7">
        <v>554439000039504</v>
      </c>
      <c r="D584" s="4">
        <v>18</v>
      </c>
      <c r="E584" s="4" t="s">
        <v>19</v>
      </c>
      <c r="F584" s="4">
        <v>2026</v>
      </c>
      <c r="G584" s="5" t="s">
        <v>114</v>
      </c>
      <c r="H584" s="5" t="s">
        <v>113</v>
      </c>
      <c r="I584" s="25" t="s">
        <v>304</v>
      </c>
      <c r="J584" s="5" t="s">
        <v>131</v>
      </c>
      <c r="K584" s="5" t="s">
        <v>303</v>
      </c>
      <c r="L584" s="37"/>
      <c r="M584" s="33">
        <v>-2470.9499999999998</v>
      </c>
      <c r="N584" s="17">
        <f t="shared" si="19"/>
        <v>-7857.6699999999364</v>
      </c>
    </row>
    <row r="585" spans="1:14" x14ac:dyDescent="0.25">
      <c r="A585" s="12">
        <v>582</v>
      </c>
      <c r="B585" s="6" t="s">
        <v>201</v>
      </c>
      <c r="C585" s="7">
        <v>554439000039504</v>
      </c>
      <c r="D585" s="4">
        <v>18</v>
      </c>
      <c r="E585" s="4" t="s">
        <v>19</v>
      </c>
      <c r="F585" s="4">
        <v>2026</v>
      </c>
      <c r="G585" s="5" t="s">
        <v>114</v>
      </c>
      <c r="H585" s="5" t="s">
        <v>113</v>
      </c>
      <c r="I585" s="25" t="s">
        <v>304</v>
      </c>
      <c r="J585" s="5" t="s">
        <v>131</v>
      </c>
      <c r="K585" s="5" t="s">
        <v>303</v>
      </c>
      <c r="L585" s="37"/>
      <c r="M585" s="33">
        <v>-4454.3900000000003</v>
      </c>
      <c r="N585" s="17">
        <f t="shared" si="19"/>
        <v>-12312.059999999936</v>
      </c>
    </row>
    <row r="586" spans="1:14" x14ac:dyDescent="0.25">
      <c r="A586" s="12">
        <v>583</v>
      </c>
      <c r="B586" s="30" t="s">
        <v>210</v>
      </c>
      <c r="C586" s="7">
        <v>554439000039504</v>
      </c>
      <c r="D586" s="4">
        <v>18</v>
      </c>
      <c r="E586" s="4" t="s">
        <v>19</v>
      </c>
      <c r="F586" s="4">
        <v>2026</v>
      </c>
      <c r="G586" s="5" t="s">
        <v>114</v>
      </c>
      <c r="H586" s="5" t="s">
        <v>113</v>
      </c>
      <c r="I586" s="25" t="s">
        <v>304</v>
      </c>
      <c r="J586" s="5" t="s">
        <v>131</v>
      </c>
      <c r="K586" s="5" t="s">
        <v>303</v>
      </c>
      <c r="L586" s="37"/>
      <c r="M586" s="33">
        <v>-766.71</v>
      </c>
      <c r="N586" s="17">
        <f t="shared" si="19"/>
        <v>-13078.769999999935</v>
      </c>
    </row>
    <row r="587" spans="1:14" x14ac:dyDescent="0.25">
      <c r="A587" s="12">
        <v>584</v>
      </c>
      <c r="B587" s="6" t="s">
        <v>209</v>
      </c>
      <c r="C587" s="7">
        <v>554439000039504</v>
      </c>
      <c r="D587" s="4">
        <v>18</v>
      </c>
      <c r="E587" s="4" t="s">
        <v>19</v>
      </c>
      <c r="F587" s="4">
        <v>2026</v>
      </c>
      <c r="G587" s="5" t="s">
        <v>114</v>
      </c>
      <c r="H587" s="5" t="s">
        <v>113</v>
      </c>
      <c r="I587" s="25" t="s">
        <v>304</v>
      </c>
      <c r="J587" s="5" t="s">
        <v>131</v>
      </c>
      <c r="K587" s="5" t="s">
        <v>303</v>
      </c>
      <c r="L587" s="37"/>
      <c r="M587" s="33">
        <v>-104.64</v>
      </c>
      <c r="N587" s="17">
        <f t="shared" si="19"/>
        <v>-13183.409999999934</v>
      </c>
    </row>
    <row r="588" spans="1:14" x14ac:dyDescent="0.25">
      <c r="A588" s="12">
        <v>585</v>
      </c>
      <c r="B588" s="30" t="s">
        <v>208</v>
      </c>
      <c r="C588" s="7">
        <v>554439000039504</v>
      </c>
      <c r="D588" s="4">
        <v>18</v>
      </c>
      <c r="E588" s="4" t="s">
        <v>19</v>
      </c>
      <c r="F588" s="4">
        <v>2026</v>
      </c>
      <c r="G588" s="5" t="s">
        <v>114</v>
      </c>
      <c r="H588" s="5" t="s">
        <v>113</v>
      </c>
      <c r="I588" s="25" t="s">
        <v>304</v>
      </c>
      <c r="J588" s="5" t="s">
        <v>131</v>
      </c>
      <c r="K588" s="5" t="s">
        <v>303</v>
      </c>
      <c r="L588" s="37"/>
      <c r="M588" s="33">
        <v>-2668.25</v>
      </c>
      <c r="N588" s="17">
        <f t="shared" si="19"/>
        <v>-15851.659999999934</v>
      </c>
    </row>
    <row r="589" spans="1:14" x14ac:dyDescent="0.25">
      <c r="A589" s="12">
        <v>586</v>
      </c>
      <c r="B589" s="6" t="s">
        <v>247</v>
      </c>
      <c r="C589" s="7">
        <v>554439000039504</v>
      </c>
      <c r="D589" s="4">
        <v>18</v>
      </c>
      <c r="E589" s="4" t="s">
        <v>19</v>
      </c>
      <c r="F589" s="4">
        <v>2026</v>
      </c>
      <c r="G589" s="5" t="s">
        <v>114</v>
      </c>
      <c r="H589" s="5" t="s">
        <v>113</v>
      </c>
      <c r="I589" s="25" t="s">
        <v>304</v>
      </c>
      <c r="J589" s="5" t="s">
        <v>131</v>
      </c>
      <c r="K589" s="5" t="s">
        <v>303</v>
      </c>
      <c r="L589" s="37"/>
      <c r="M589" s="33">
        <v>-1086.3800000000001</v>
      </c>
      <c r="N589" s="17">
        <f t="shared" si="19"/>
        <v>-16938.039999999935</v>
      </c>
    </row>
    <row r="590" spans="1:14" x14ac:dyDescent="0.25">
      <c r="A590" s="12">
        <v>587</v>
      </c>
      <c r="B590" s="6" t="s">
        <v>246</v>
      </c>
      <c r="C590" s="7">
        <v>554439000039504</v>
      </c>
      <c r="D590" s="4">
        <v>18</v>
      </c>
      <c r="E590" s="4" t="s">
        <v>19</v>
      </c>
      <c r="F590" s="4">
        <v>2026</v>
      </c>
      <c r="G590" s="5" t="s">
        <v>114</v>
      </c>
      <c r="H590" s="5" t="s">
        <v>113</v>
      </c>
      <c r="I590" s="25" t="s">
        <v>304</v>
      </c>
      <c r="J590" s="5" t="s">
        <v>131</v>
      </c>
      <c r="K590" s="5" t="s">
        <v>303</v>
      </c>
      <c r="L590" s="37"/>
      <c r="M590" s="33">
        <v>-837.09</v>
      </c>
      <c r="N590" s="17">
        <f t="shared" si="19"/>
        <v>-17775.129999999936</v>
      </c>
    </row>
    <row r="591" spans="1:14" x14ac:dyDescent="0.25">
      <c r="A591" s="12">
        <v>588</v>
      </c>
      <c r="B591" s="30" t="s">
        <v>71</v>
      </c>
      <c r="C591" s="36">
        <v>98</v>
      </c>
      <c r="D591" s="4">
        <v>18</v>
      </c>
      <c r="E591" s="4" t="s">
        <v>19</v>
      </c>
      <c r="F591" s="4">
        <v>2026</v>
      </c>
      <c r="G591" s="4" t="s">
        <v>17</v>
      </c>
      <c r="H591" s="4" t="s">
        <v>55</v>
      </c>
      <c r="I591" s="4" t="s">
        <v>117</v>
      </c>
      <c r="J591" s="5" t="s">
        <v>40</v>
      </c>
      <c r="K591" s="4"/>
      <c r="L591" s="37">
        <v>18000</v>
      </c>
      <c r="M591" s="33"/>
      <c r="N591" s="17">
        <f t="shared" si="19"/>
        <v>224.87000000006446</v>
      </c>
    </row>
    <row r="592" spans="1:14" x14ac:dyDescent="0.25">
      <c r="A592" s="12">
        <v>589</v>
      </c>
      <c r="B592" s="30" t="s">
        <v>72</v>
      </c>
      <c r="C592" s="7">
        <v>2800998328255</v>
      </c>
      <c r="D592" s="4">
        <v>18</v>
      </c>
      <c r="E592" s="4" t="s">
        <v>19</v>
      </c>
      <c r="F592" s="4">
        <v>2026</v>
      </c>
      <c r="G592" s="4" t="s">
        <v>17</v>
      </c>
      <c r="H592" s="4" t="s">
        <v>55</v>
      </c>
      <c r="I592" s="4" t="s">
        <v>117</v>
      </c>
      <c r="J592" s="5" t="s">
        <v>40</v>
      </c>
      <c r="K592" s="4"/>
      <c r="L592" s="37">
        <v>1788.12</v>
      </c>
      <c r="M592" s="33"/>
      <c r="N592" s="17">
        <f t="shared" si="19"/>
        <v>2012.9900000000644</v>
      </c>
    </row>
    <row r="593" spans="1:14" x14ac:dyDescent="0.25">
      <c r="A593" s="12">
        <v>590</v>
      </c>
      <c r="B593" s="30" t="s">
        <v>99</v>
      </c>
      <c r="C593" s="36">
        <v>62501</v>
      </c>
      <c r="D593" s="4">
        <v>25</v>
      </c>
      <c r="E593" s="4" t="s">
        <v>19</v>
      </c>
      <c r="F593" s="4">
        <v>2026</v>
      </c>
      <c r="G593" s="4" t="s">
        <v>26</v>
      </c>
      <c r="H593" s="5" t="s">
        <v>32</v>
      </c>
      <c r="I593" s="25" t="s">
        <v>342</v>
      </c>
      <c r="J593" s="4" t="s">
        <v>107</v>
      </c>
      <c r="K593" s="4"/>
      <c r="L593" s="37"/>
      <c r="M593" s="33">
        <v>-1117.3599999999999</v>
      </c>
      <c r="N593" s="17">
        <f t="shared" si="19"/>
        <v>895.63000000006446</v>
      </c>
    </row>
    <row r="594" spans="1:14" x14ac:dyDescent="0.25">
      <c r="A594" s="12">
        <v>591</v>
      </c>
      <c r="B594" s="30" t="s">
        <v>204</v>
      </c>
      <c r="C594" s="36">
        <v>63001</v>
      </c>
      <c r="D594" s="4">
        <v>30</v>
      </c>
      <c r="E594" s="4" t="s">
        <v>19</v>
      </c>
      <c r="F594" s="4">
        <v>2026</v>
      </c>
      <c r="G594" s="4" t="s">
        <v>154</v>
      </c>
      <c r="H594" s="4" t="s">
        <v>156</v>
      </c>
      <c r="I594" s="4" t="s">
        <v>318</v>
      </c>
      <c r="J594" s="5" t="s">
        <v>107</v>
      </c>
      <c r="K594" s="4"/>
      <c r="L594" s="37"/>
      <c r="M594" s="33">
        <v>-99.99</v>
      </c>
      <c r="N594" s="53">
        <f t="shared" si="19"/>
        <v>795.64000000006445</v>
      </c>
    </row>
    <row r="595" spans="1:14" x14ac:dyDescent="0.25">
      <c r="L595" s="39"/>
    </row>
  </sheetData>
  <autoFilter ref="A2:M595" xr:uid="{1D7489C1-E164-9B42-9AFB-471B0D5A1009}"/>
  <mergeCells count="1">
    <mergeCell ref="A1:N1"/>
  </mergeCells>
  <hyperlinks>
    <hyperlink ref="H103" r:id="rId1" display="https://www.google.com/goto?url=CAESpQEB6zswFZqfXxsSaXk8IcXxAJs4xa4wQdpdRv4Sp0HsnynjM6Vpdyy_DjTDlNbv11d5v8aZydJSsNr9zXs5XTlWHKLcGPcreZ2o12Xr8SoQrO5eeumAwVJQOtY4FcA-7Cws9CxgixNwuD1b3lL2kIhF_cKSZRWHGr2mNGnnnyfY5BeeI1LTGnEKUWlTJlo1l93Hu57cmaKQmnC7scB8Bd_Z4pvzFV4" xr:uid="{DD4A7570-ADF3-4319-9ECD-C397A78520F4}"/>
    <hyperlink ref="H136" r:id="rId2" display="https://www.google.com/goto?url=CAESpQEB6zswFZqfXxsSaXk8IcXxAJs4xa4wQdpdRv4Sp0HsnynjM6Vpdyy_DjTDlNbv11d5v8aZydJSsNr9zXs5XTlWHKLcGPcreZ2o12Xr8SoQrO5eeumAwVJQOtY4FcA-7Cws9CxgixNwuD1b3lL2kIhF_cKSZRWHGr2mNGnnnyfY5BeeI1LTGnEKUWlTJlo1l93Hu57cmaKQmnC7scB8Bd_Z4pvzFV4" xr:uid="{B5B3B89A-8BF6-4DEA-B830-E7C394E16E61}"/>
    <hyperlink ref="H228" r:id="rId3" display="https://www.google.com/goto?url=CAESpAEB6zswFeXenqMWWFBX1Uii4snmIEnBC9QSMRat1XwpKjpZa4Pe_N9WM-U5LM4Yu2YgIz1psO8Nek9tGc-XRTKBTokmXShprmF-mulUNyvjgSzhrT1OwotdJEywyX3ObKMGNPeWSBz5KfaFayKt9J6ImXxdscHx0i1ta0HpDyxQ2Nx10P2-P2qGLh6HXZ8BVSAKPQGhvFjqaZ8rGfyWNB70lf9SbQ" xr:uid="{694CCBD4-4130-4FC7-90C7-C476B89A8863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8E7E-0782-E642-9337-D6BE3E5DC63E}">
  <dimension ref="A1:N387"/>
  <sheetViews>
    <sheetView topLeftCell="H357" zoomScale="122" zoomScaleNormal="122" workbookViewId="0">
      <selection activeCell="L387" sqref="L387"/>
    </sheetView>
  </sheetViews>
  <sheetFormatPr defaultColWidth="11" defaultRowHeight="13.5" x14ac:dyDescent="0.25"/>
  <cols>
    <col min="1" max="1" width="7" style="2" customWidth="1"/>
    <col min="2" max="2" width="48.125" style="1" bestFit="1" customWidth="1"/>
    <col min="3" max="3" width="18.5" style="3" bestFit="1" customWidth="1"/>
    <col min="4" max="6" width="11" style="2"/>
    <col min="7" max="7" width="17.625" style="2" bestFit="1" customWidth="1"/>
    <col min="8" max="8" width="59.5" style="2" customWidth="1"/>
    <col min="9" max="9" width="29.625" style="2" bestFit="1" customWidth="1"/>
    <col min="10" max="11" width="29.875" style="2" bestFit="1" customWidth="1"/>
    <col min="12" max="16384" width="11" style="1"/>
  </cols>
  <sheetData>
    <row r="1" spans="1:12" x14ac:dyDescent="0.25">
      <c r="A1" s="140" t="s">
        <v>42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s="46" customFormat="1" x14ac:dyDescent="0.25">
      <c r="A2" s="44" t="s">
        <v>0</v>
      </c>
      <c r="B2" s="44" t="s">
        <v>1</v>
      </c>
      <c r="C2" s="45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4" t="s">
        <v>9</v>
      </c>
      <c r="J2" s="44" t="s">
        <v>8</v>
      </c>
      <c r="K2" s="44" t="s">
        <v>293</v>
      </c>
      <c r="L2" s="44" t="s">
        <v>309</v>
      </c>
    </row>
    <row r="3" spans="1:12" x14ac:dyDescent="0.25">
      <c r="A3" s="12">
        <v>1</v>
      </c>
      <c r="B3" s="19" t="s">
        <v>49</v>
      </c>
      <c r="C3" s="13">
        <v>830101200845538</v>
      </c>
      <c r="D3" s="12">
        <v>10</v>
      </c>
      <c r="E3" s="12" t="s">
        <v>50</v>
      </c>
      <c r="F3" s="12">
        <v>2025</v>
      </c>
      <c r="G3" s="12" t="s">
        <v>51</v>
      </c>
      <c r="H3" s="4" t="s">
        <v>52</v>
      </c>
      <c r="I3" s="28" t="s">
        <v>138</v>
      </c>
      <c r="J3" s="12" t="s">
        <v>39</v>
      </c>
      <c r="K3" s="12"/>
      <c r="L3" s="15">
        <v>-97</v>
      </c>
    </row>
    <row r="4" spans="1:12" x14ac:dyDescent="0.25">
      <c r="A4" s="12">
        <v>2</v>
      </c>
      <c r="B4" s="19" t="s">
        <v>49</v>
      </c>
      <c r="C4" s="13">
        <v>830411202990321</v>
      </c>
      <c r="D4" s="12">
        <v>10</v>
      </c>
      <c r="E4" s="12" t="s">
        <v>54</v>
      </c>
      <c r="F4" s="12">
        <v>2025</v>
      </c>
      <c r="G4" s="12" t="s">
        <v>51</v>
      </c>
      <c r="H4" s="4" t="s">
        <v>52</v>
      </c>
      <c r="I4" s="28" t="s">
        <v>138</v>
      </c>
      <c r="J4" s="12" t="s">
        <v>39</v>
      </c>
      <c r="K4" s="12"/>
      <c r="L4" s="15">
        <v>-97</v>
      </c>
    </row>
    <row r="5" spans="1:12" x14ac:dyDescent="0.25">
      <c r="A5" s="12">
        <v>3</v>
      </c>
      <c r="B5" s="19" t="s">
        <v>49</v>
      </c>
      <c r="C5" s="13">
        <v>870691200799366</v>
      </c>
      <c r="D5" s="12">
        <v>10</v>
      </c>
      <c r="E5" s="12" t="s">
        <v>56</v>
      </c>
      <c r="F5" s="12">
        <v>2025</v>
      </c>
      <c r="G5" s="12" t="s">
        <v>51</v>
      </c>
      <c r="H5" s="4" t="s">
        <v>52</v>
      </c>
      <c r="I5" s="28" t="s">
        <v>138</v>
      </c>
      <c r="J5" s="12" t="s">
        <v>39</v>
      </c>
      <c r="K5" s="12"/>
      <c r="L5" s="15">
        <v>-99.1</v>
      </c>
    </row>
    <row r="6" spans="1:12" x14ac:dyDescent="0.25">
      <c r="A6" s="12">
        <v>4</v>
      </c>
      <c r="B6" s="19" t="s">
        <v>49</v>
      </c>
      <c r="C6" s="13">
        <v>881001201243066</v>
      </c>
      <c r="D6" s="12">
        <v>10</v>
      </c>
      <c r="E6" s="12" t="s">
        <v>58</v>
      </c>
      <c r="F6" s="12">
        <v>2025</v>
      </c>
      <c r="G6" s="12" t="s">
        <v>51</v>
      </c>
      <c r="H6" s="4" t="s">
        <v>52</v>
      </c>
      <c r="I6" s="28" t="s">
        <v>138</v>
      </c>
      <c r="J6" s="12" t="s">
        <v>39</v>
      </c>
      <c r="K6" s="12"/>
      <c r="L6" s="15">
        <v>-74.25</v>
      </c>
    </row>
    <row r="7" spans="1:12" x14ac:dyDescent="0.25">
      <c r="A7" s="12">
        <v>5</v>
      </c>
      <c r="B7" s="6" t="s">
        <v>74</v>
      </c>
      <c r="C7" s="7">
        <v>551295000702791</v>
      </c>
      <c r="D7" s="5">
        <v>5</v>
      </c>
      <c r="E7" s="5" t="s">
        <v>12</v>
      </c>
      <c r="F7" s="5">
        <v>2025</v>
      </c>
      <c r="G7" s="5" t="s">
        <v>11</v>
      </c>
      <c r="H7" s="5" t="s">
        <v>59</v>
      </c>
      <c r="I7" s="5" t="s">
        <v>75</v>
      </c>
      <c r="J7" s="5" t="s">
        <v>73</v>
      </c>
      <c r="K7" s="5"/>
      <c r="L7" s="8">
        <v>-2100</v>
      </c>
    </row>
    <row r="8" spans="1:12" x14ac:dyDescent="0.25">
      <c r="A8" s="12">
        <v>6</v>
      </c>
      <c r="B8" s="6" t="s">
        <v>74</v>
      </c>
      <c r="C8" s="7">
        <v>553468000019606</v>
      </c>
      <c r="D8" s="5">
        <v>5</v>
      </c>
      <c r="E8" s="5" t="s">
        <v>12</v>
      </c>
      <c r="F8" s="5">
        <v>2025</v>
      </c>
      <c r="G8" s="5" t="s">
        <v>11</v>
      </c>
      <c r="H8" s="5" t="s">
        <v>60</v>
      </c>
      <c r="I8" s="25" t="s">
        <v>93</v>
      </c>
      <c r="J8" s="5" t="s">
        <v>73</v>
      </c>
      <c r="K8" s="5"/>
      <c r="L8" s="8">
        <v>-2100</v>
      </c>
    </row>
    <row r="9" spans="1:12" x14ac:dyDescent="0.25">
      <c r="A9" s="12">
        <v>7</v>
      </c>
      <c r="B9" s="6" t="s">
        <v>77</v>
      </c>
      <c r="C9" s="7">
        <v>554732000131396</v>
      </c>
      <c r="D9" s="5">
        <v>5</v>
      </c>
      <c r="E9" s="5" t="s">
        <v>12</v>
      </c>
      <c r="F9" s="5">
        <v>2025</v>
      </c>
      <c r="G9" s="5" t="s">
        <v>11</v>
      </c>
      <c r="H9" s="5" t="s">
        <v>61</v>
      </c>
      <c r="I9" s="5" t="s">
        <v>78</v>
      </c>
      <c r="J9" s="5" t="s">
        <v>85</v>
      </c>
      <c r="K9" s="5"/>
      <c r="L9" s="8">
        <v>-4832.9799999999996</v>
      </c>
    </row>
    <row r="10" spans="1:12" x14ac:dyDescent="0.25">
      <c r="A10" s="12">
        <v>8</v>
      </c>
      <c r="B10" s="6" t="s">
        <v>74</v>
      </c>
      <c r="C10" s="7">
        <v>555101000005631</v>
      </c>
      <c r="D10" s="5">
        <v>5</v>
      </c>
      <c r="E10" s="5" t="s">
        <v>12</v>
      </c>
      <c r="F10" s="5">
        <v>2025</v>
      </c>
      <c r="G10" s="5" t="s">
        <v>11</v>
      </c>
      <c r="H10" s="5" t="s">
        <v>62</v>
      </c>
      <c r="I10" s="5" t="s">
        <v>76</v>
      </c>
      <c r="J10" s="5" t="s">
        <v>73</v>
      </c>
      <c r="K10" s="5"/>
      <c r="L10" s="8">
        <v>-2100</v>
      </c>
    </row>
    <row r="11" spans="1:12" x14ac:dyDescent="0.25">
      <c r="A11" s="12">
        <v>9</v>
      </c>
      <c r="B11" s="6" t="s">
        <v>82</v>
      </c>
      <c r="C11" s="7">
        <v>550765000015547</v>
      </c>
      <c r="D11" s="5">
        <v>6</v>
      </c>
      <c r="E11" s="5" t="s">
        <v>12</v>
      </c>
      <c r="F11" s="5">
        <v>2025</v>
      </c>
      <c r="G11" s="5" t="s">
        <v>11</v>
      </c>
      <c r="H11" s="5" t="s">
        <v>63</v>
      </c>
      <c r="I11" s="5" t="s">
        <v>86</v>
      </c>
      <c r="J11" s="5" t="s">
        <v>81</v>
      </c>
      <c r="K11" s="5"/>
      <c r="L11" s="8">
        <v>-2520</v>
      </c>
    </row>
    <row r="12" spans="1:12" x14ac:dyDescent="0.25">
      <c r="A12" s="12">
        <v>10</v>
      </c>
      <c r="B12" s="6" t="s">
        <v>82</v>
      </c>
      <c r="C12" s="7">
        <v>550765000015547</v>
      </c>
      <c r="D12" s="5">
        <v>6</v>
      </c>
      <c r="E12" s="5" t="s">
        <v>12</v>
      </c>
      <c r="F12" s="5">
        <v>2025</v>
      </c>
      <c r="G12" s="5" t="s">
        <v>11</v>
      </c>
      <c r="H12" s="5" t="s">
        <v>63</v>
      </c>
      <c r="I12" s="5" t="s">
        <v>86</v>
      </c>
      <c r="J12" s="5" t="s">
        <v>81</v>
      </c>
      <c r="K12" s="5"/>
      <c r="L12" s="8">
        <v>-1852.95</v>
      </c>
    </row>
    <row r="13" spans="1:12" x14ac:dyDescent="0.25">
      <c r="A13" s="12">
        <v>11</v>
      </c>
      <c r="B13" s="6" t="s">
        <v>82</v>
      </c>
      <c r="C13" s="7">
        <v>550765000015547</v>
      </c>
      <c r="D13" s="5">
        <v>6</v>
      </c>
      <c r="E13" s="5" t="s">
        <v>12</v>
      </c>
      <c r="F13" s="5">
        <v>2025</v>
      </c>
      <c r="G13" s="5" t="s">
        <v>11</v>
      </c>
      <c r="H13" s="5" t="s">
        <v>63</v>
      </c>
      <c r="I13" s="5" t="s">
        <v>86</v>
      </c>
      <c r="J13" s="5" t="s">
        <v>81</v>
      </c>
      <c r="K13" s="5"/>
      <c r="L13" s="8">
        <v>-2025</v>
      </c>
    </row>
    <row r="14" spans="1:12" x14ac:dyDescent="0.25">
      <c r="A14" s="12">
        <v>12</v>
      </c>
      <c r="B14" s="6" t="s">
        <v>82</v>
      </c>
      <c r="C14" s="7">
        <v>550765000015547</v>
      </c>
      <c r="D14" s="5">
        <v>6</v>
      </c>
      <c r="E14" s="5" t="s">
        <v>12</v>
      </c>
      <c r="F14" s="5">
        <v>2025</v>
      </c>
      <c r="G14" s="5" t="s">
        <v>11</v>
      </c>
      <c r="H14" s="5" t="s">
        <v>63</v>
      </c>
      <c r="I14" s="5" t="s">
        <v>86</v>
      </c>
      <c r="J14" s="5" t="s">
        <v>81</v>
      </c>
      <c r="K14" s="5"/>
      <c r="L14" s="8">
        <v>-1960.23</v>
      </c>
    </row>
    <row r="15" spans="1:12" x14ac:dyDescent="0.25">
      <c r="A15" s="12">
        <v>13</v>
      </c>
      <c r="B15" s="6" t="s">
        <v>82</v>
      </c>
      <c r="C15" s="7">
        <v>551218000040988</v>
      </c>
      <c r="D15" s="5">
        <v>6</v>
      </c>
      <c r="E15" s="5" t="s">
        <v>12</v>
      </c>
      <c r="F15" s="5">
        <v>2025</v>
      </c>
      <c r="G15" s="5" t="s">
        <v>11</v>
      </c>
      <c r="H15" s="5" t="s">
        <v>64</v>
      </c>
      <c r="I15" s="5" t="s">
        <v>83</v>
      </c>
      <c r="J15" s="5" t="s">
        <v>81</v>
      </c>
      <c r="K15" s="5"/>
      <c r="L15" s="8">
        <v>-1852.95</v>
      </c>
    </row>
    <row r="16" spans="1:12" x14ac:dyDescent="0.25">
      <c r="A16" s="12">
        <v>14</v>
      </c>
      <c r="B16" s="6" t="s">
        <v>82</v>
      </c>
      <c r="C16" s="7">
        <v>551218000040988</v>
      </c>
      <c r="D16" s="5">
        <v>6</v>
      </c>
      <c r="E16" s="5" t="s">
        <v>12</v>
      </c>
      <c r="F16" s="5">
        <v>2025</v>
      </c>
      <c r="G16" s="5" t="s">
        <v>11</v>
      </c>
      <c r="H16" s="5" t="s">
        <v>64</v>
      </c>
      <c r="I16" s="5" t="s">
        <v>83</v>
      </c>
      <c r="J16" s="5" t="s">
        <v>81</v>
      </c>
      <c r="K16" s="5"/>
      <c r="L16" s="8">
        <v>-2520</v>
      </c>
    </row>
    <row r="17" spans="1:12" x14ac:dyDescent="0.25">
      <c r="A17" s="12">
        <v>15</v>
      </c>
      <c r="B17" s="6" t="s">
        <v>82</v>
      </c>
      <c r="C17" s="7">
        <v>551218000040988</v>
      </c>
      <c r="D17" s="5">
        <v>6</v>
      </c>
      <c r="E17" s="5" t="s">
        <v>12</v>
      </c>
      <c r="F17" s="5">
        <v>2025</v>
      </c>
      <c r="G17" s="5" t="s">
        <v>11</v>
      </c>
      <c r="H17" s="5" t="s">
        <v>64</v>
      </c>
      <c r="I17" s="5" t="s">
        <v>83</v>
      </c>
      <c r="J17" s="5" t="s">
        <v>81</v>
      </c>
      <c r="K17" s="5"/>
      <c r="L17" s="8">
        <v>-1960.23</v>
      </c>
    </row>
    <row r="18" spans="1:12" x14ac:dyDescent="0.25">
      <c r="A18" s="12">
        <v>16</v>
      </c>
      <c r="B18" s="6" t="s">
        <v>82</v>
      </c>
      <c r="C18" s="7">
        <v>551218000040988</v>
      </c>
      <c r="D18" s="5">
        <v>6</v>
      </c>
      <c r="E18" s="5" t="s">
        <v>12</v>
      </c>
      <c r="F18" s="5">
        <v>2025</v>
      </c>
      <c r="G18" s="5" t="s">
        <v>11</v>
      </c>
      <c r="H18" s="5" t="s">
        <v>64</v>
      </c>
      <c r="I18" s="5" t="s">
        <v>83</v>
      </c>
      <c r="J18" s="5" t="s">
        <v>81</v>
      </c>
      <c r="K18" s="5"/>
      <c r="L18" s="8">
        <v>-2025</v>
      </c>
    </row>
    <row r="19" spans="1:12" x14ac:dyDescent="0.25">
      <c r="A19" s="12">
        <v>17</v>
      </c>
      <c r="B19" s="6" t="s">
        <v>82</v>
      </c>
      <c r="C19" s="7">
        <v>553610000024640</v>
      </c>
      <c r="D19" s="5">
        <v>6</v>
      </c>
      <c r="E19" s="5" t="s">
        <v>12</v>
      </c>
      <c r="F19" s="5">
        <v>2025</v>
      </c>
      <c r="G19" s="5" t="s">
        <v>11</v>
      </c>
      <c r="H19" s="5" t="s">
        <v>197</v>
      </c>
      <c r="I19" s="5" t="s">
        <v>97</v>
      </c>
      <c r="J19" s="5" t="s">
        <v>81</v>
      </c>
      <c r="K19" s="5"/>
      <c r="L19" s="8">
        <v>-2520</v>
      </c>
    </row>
    <row r="20" spans="1:12" x14ac:dyDescent="0.25">
      <c r="A20" s="12">
        <v>18</v>
      </c>
      <c r="B20" s="6" t="s">
        <v>82</v>
      </c>
      <c r="C20" s="7">
        <v>553613000106388</v>
      </c>
      <c r="D20" s="5">
        <v>6</v>
      </c>
      <c r="E20" s="5" t="s">
        <v>12</v>
      </c>
      <c r="F20" s="5">
        <v>2025</v>
      </c>
      <c r="G20" s="5" t="s">
        <v>11</v>
      </c>
      <c r="H20" s="5" t="s">
        <v>65</v>
      </c>
      <c r="I20" s="5" t="s">
        <v>94</v>
      </c>
      <c r="J20" s="5" t="s">
        <v>81</v>
      </c>
      <c r="K20" s="5"/>
      <c r="L20" s="8">
        <v>-2520</v>
      </c>
    </row>
    <row r="21" spans="1:12" x14ac:dyDescent="0.25">
      <c r="A21" s="12">
        <v>19</v>
      </c>
      <c r="B21" s="6" t="s">
        <v>82</v>
      </c>
      <c r="C21" s="7">
        <v>553653000008582</v>
      </c>
      <c r="D21" s="5">
        <v>6</v>
      </c>
      <c r="E21" s="5" t="s">
        <v>12</v>
      </c>
      <c r="F21" s="5">
        <v>2025</v>
      </c>
      <c r="G21" s="5" t="s">
        <v>11</v>
      </c>
      <c r="H21" s="5" t="s">
        <v>171</v>
      </c>
      <c r="I21" s="5" t="s">
        <v>92</v>
      </c>
      <c r="J21" s="5" t="s">
        <v>81</v>
      </c>
      <c r="K21" s="5"/>
      <c r="L21" s="8">
        <v>-2520</v>
      </c>
    </row>
    <row r="22" spans="1:12" x14ac:dyDescent="0.25">
      <c r="A22" s="12">
        <v>20</v>
      </c>
      <c r="B22" s="6" t="s">
        <v>82</v>
      </c>
      <c r="C22" s="7">
        <v>553653000015845</v>
      </c>
      <c r="D22" s="5">
        <v>6</v>
      </c>
      <c r="E22" s="5" t="s">
        <v>12</v>
      </c>
      <c r="F22" s="5">
        <v>2025</v>
      </c>
      <c r="G22" s="5" t="s">
        <v>11</v>
      </c>
      <c r="H22" s="5" t="s">
        <v>96</v>
      </c>
      <c r="I22" s="5" t="s">
        <v>91</v>
      </c>
      <c r="J22" s="5" t="s">
        <v>81</v>
      </c>
      <c r="K22" s="5"/>
      <c r="L22" s="8">
        <v>-1852.95</v>
      </c>
    </row>
    <row r="23" spans="1:12" x14ac:dyDescent="0.25">
      <c r="A23" s="12">
        <v>21</v>
      </c>
      <c r="B23" s="6" t="s">
        <v>82</v>
      </c>
      <c r="C23" s="7">
        <v>553653000015845</v>
      </c>
      <c r="D23" s="5">
        <v>6</v>
      </c>
      <c r="E23" s="5" t="s">
        <v>12</v>
      </c>
      <c r="F23" s="5">
        <v>2025</v>
      </c>
      <c r="G23" s="5" t="s">
        <v>11</v>
      </c>
      <c r="H23" s="5" t="s">
        <v>96</v>
      </c>
      <c r="I23" s="5" t="s">
        <v>91</v>
      </c>
      <c r="J23" s="5" t="s">
        <v>81</v>
      </c>
      <c r="K23" s="5"/>
      <c r="L23" s="8">
        <v>-1960.23</v>
      </c>
    </row>
    <row r="24" spans="1:12" x14ac:dyDescent="0.25">
      <c r="A24" s="12">
        <v>22</v>
      </c>
      <c r="B24" s="6" t="s">
        <v>82</v>
      </c>
      <c r="C24" s="7">
        <v>553653000015845</v>
      </c>
      <c r="D24" s="5">
        <v>6</v>
      </c>
      <c r="E24" s="5" t="s">
        <v>12</v>
      </c>
      <c r="F24" s="5">
        <v>2025</v>
      </c>
      <c r="G24" s="5" t="s">
        <v>11</v>
      </c>
      <c r="H24" s="5" t="s">
        <v>96</v>
      </c>
      <c r="I24" s="5" t="s">
        <v>91</v>
      </c>
      <c r="J24" s="5" t="s">
        <v>81</v>
      </c>
      <c r="K24" s="5"/>
      <c r="L24" s="8">
        <v>-2520</v>
      </c>
    </row>
    <row r="25" spans="1:12" x14ac:dyDescent="0.25">
      <c r="A25" s="12">
        <v>23</v>
      </c>
      <c r="B25" s="6" t="s">
        <v>82</v>
      </c>
      <c r="C25" s="7">
        <v>554439000005466</v>
      </c>
      <c r="D25" s="5">
        <v>6</v>
      </c>
      <c r="E25" s="5" t="s">
        <v>12</v>
      </c>
      <c r="F25" s="5">
        <v>2025</v>
      </c>
      <c r="G25" s="5" t="s">
        <v>11</v>
      </c>
      <c r="H25" s="5" t="s">
        <v>88</v>
      </c>
      <c r="I25" s="5" t="s">
        <v>87</v>
      </c>
      <c r="J25" s="5" t="s">
        <v>81</v>
      </c>
      <c r="K25" s="5"/>
      <c r="L25" s="8">
        <v>-2520</v>
      </c>
    </row>
    <row r="26" spans="1:12" x14ac:dyDescent="0.25">
      <c r="A26" s="12">
        <v>24</v>
      </c>
      <c r="B26" s="6" t="s">
        <v>82</v>
      </c>
      <c r="C26" s="7">
        <v>554439000006509</v>
      </c>
      <c r="D26" s="5">
        <v>6</v>
      </c>
      <c r="E26" s="5" t="s">
        <v>12</v>
      </c>
      <c r="F26" s="5">
        <v>2025</v>
      </c>
      <c r="G26" s="5" t="s">
        <v>11</v>
      </c>
      <c r="H26" s="5" t="s">
        <v>66</v>
      </c>
      <c r="I26" s="5" t="s">
        <v>90</v>
      </c>
      <c r="J26" s="5" t="s">
        <v>81</v>
      </c>
      <c r="K26" s="5"/>
      <c r="L26" s="8">
        <v>-1960.23</v>
      </c>
    </row>
    <row r="27" spans="1:12" x14ac:dyDescent="0.25">
      <c r="A27" s="12">
        <v>25</v>
      </c>
      <c r="B27" s="6" t="s">
        <v>82</v>
      </c>
      <c r="C27" s="7">
        <v>554439000006509</v>
      </c>
      <c r="D27" s="5">
        <v>6</v>
      </c>
      <c r="E27" s="5" t="s">
        <v>12</v>
      </c>
      <c r="F27" s="5">
        <v>2025</v>
      </c>
      <c r="G27" s="5" t="s">
        <v>11</v>
      </c>
      <c r="H27" s="5" t="s">
        <v>66</v>
      </c>
      <c r="I27" s="5" t="s">
        <v>90</v>
      </c>
      <c r="J27" s="5" t="s">
        <v>81</v>
      </c>
      <c r="K27" s="5"/>
      <c r="L27" s="8">
        <v>-2520</v>
      </c>
    </row>
    <row r="28" spans="1:12" x14ac:dyDescent="0.25">
      <c r="A28" s="12">
        <v>26</v>
      </c>
      <c r="B28" s="6" t="s">
        <v>82</v>
      </c>
      <c r="C28" s="7">
        <v>555101000005631</v>
      </c>
      <c r="D28" s="5">
        <v>6</v>
      </c>
      <c r="E28" s="5" t="s">
        <v>12</v>
      </c>
      <c r="F28" s="5">
        <v>2025</v>
      </c>
      <c r="G28" s="5" t="s">
        <v>11</v>
      </c>
      <c r="H28" s="5" t="s">
        <v>62</v>
      </c>
      <c r="I28" s="5" t="s">
        <v>76</v>
      </c>
      <c r="J28" s="5" t="s">
        <v>81</v>
      </c>
      <c r="K28" s="5"/>
      <c r="L28" s="8">
        <v>-2083.21</v>
      </c>
    </row>
    <row r="29" spans="1:12" x14ac:dyDescent="0.25">
      <c r="A29" s="12">
        <v>27</v>
      </c>
      <c r="B29" s="6" t="s">
        <v>82</v>
      </c>
      <c r="C29" s="7">
        <v>555101000011327</v>
      </c>
      <c r="D29" s="5">
        <v>6</v>
      </c>
      <c r="E29" s="5" t="s">
        <v>12</v>
      </c>
      <c r="F29" s="5">
        <v>2025</v>
      </c>
      <c r="G29" s="5" t="s">
        <v>11</v>
      </c>
      <c r="H29" s="5" t="s">
        <v>67</v>
      </c>
      <c r="I29" s="5" t="s">
        <v>89</v>
      </c>
      <c r="J29" s="5" t="s">
        <v>81</v>
      </c>
      <c r="K29" s="5"/>
      <c r="L29" s="8">
        <v>-2520</v>
      </c>
    </row>
    <row r="30" spans="1:12" x14ac:dyDescent="0.25">
      <c r="A30" s="12">
        <v>28</v>
      </c>
      <c r="B30" s="6" t="s">
        <v>82</v>
      </c>
      <c r="C30" s="7">
        <v>50601</v>
      </c>
      <c r="D30" s="5">
        <v>6</v>
      </c>
      <c r="E30" s="5" t="s">
        <v>12</v>
      </c>
      <c r="F30" s="5">
        <v>2025</v>
      </c>
      <c r="G30" s="5" t="s">
        <v>13</v>
      </c>
      <c r="H30" s="5" t="s">
        <v>68</v>
      </c>
      <c r="I30" s="5" t="s">
        <v>84</v>
      </c>
      <c r="J30" s="5" t="s">
        <v>81</v>
      </c>
      <c r="K30" s="5"/>
      <c r="L30" s="8">
        <v>-2520</v>
      </c>
    </row>
    <row r="31" spans="1:12" x14ac:dyDescent="0.25">
      <c r="A31" s="12">
        <v>29</v>
      </c>
      <c r="B31" s="6" t="s">
        <v>82</v>
      </c>
      <c r="C31" s="7">
        <v>50602</v>
      </c>
      <c r="D31" s="5">
        <v>6</v>
      </c>
      <c r="E31" s="5" t="s">
        <v>12</v>
      </c>
      <c r="F31" s="5">
        <v>2025</v>
      </c>
      <c r="G31" s="5" t="s">
        <v>13</v>
      </c>
      <c r="H31" s="5" t="s">
        <v>68</v>
      </c>
      <c r="I31" s="5" t="s">
        <v>84</v>
      </c>
      <c r="J31" s="5" t="s">
        <v>81</v>
      </c>
      <c r="K31" s="5"/>
      <c r="L31" s="8">
        <v>-1960.23</v>
      </c>
    </row>
    <row r="32" spans="1:12" x14ac:dyDescent="0.25">
      <c r="A32" s="12">
        <v>30</v>
      </c>
      <c r="B32" s="6" t="s">
        <v>82</v>
      </c>
      <c r="C32" s="7">
        <v>50603</v>
      </c>
      <c r="D32" s="5">
        <v>6</v>
      </c>
      <c r="E32" s="5" t="s">
        <v>12</v>
      </c>
      <c r="F32" s="5">
        <v>2025</v>
      </c>
      <c r="G32" s="5" t="s">
        <v>13</v>
      </c>
      <c r="H32" s="5" t="s">
        <v>68</v>
      </c>
      <c r="I32" s="5" t="s">
        <v>84</v>
      </c>
      <c r="J32" s="5" t="s">
        <v>81</v>
      </c>
      <c r="K32" s="5"/>
      <c r="L32" s="8">
        <v>-1852.95</v>
      </c>
    </row>
    <row r="33" spans="1:13" x14ac:dyDescent="0.25">
      <c r="A33" s="12">
        <v>31</v>
      </c>
      <c r="B33" s="6" t="s">
        <v>82</v>
      </c>
      <c r="C33" s="7">
        <v>50604</v>
      </c>
      <c r="D33" s="5">
        <v>6</v>
      </c>
      <c r="E33" s="5" t="s">
        <v>12</v>
      </c>
      <c r="F33" s="5">
        <v>2025</v>
      </c>
      <c r="G33" s="5" t="s">
        <v>13</v>
      </c>
      <c r="H33" s="5" t="s">
        <v>69</v>
      </c>
      <c r="I33" s="5" t="s">
        <v>289</v>
      </c>
      <c r="J33" s="5" t="s">
        <v>81</v>
      </c>
      <c r="K33" s="5"/>
      <c r="L33" s="8">
        <v>-2520</v>
      </c>
    </row>
    <row r="34" spans="1:13" x14ac:dyDescent="0.25">
      <c r="A34" s="12">
        <v>32</v>
      </c>
      <c r="B34" s="6" t="s">
        <v>82</v>
      </c>
      <c r="C34" s="7">
        <v>50605</v>
      </c>
      <c r="D34" s="5">
        <v>6</v>
      </c>
      <c r="E34" s="5" t="s">
        <v>12</v>
      </c>
      <c r="F34" s="5">
        <v>2025</v>
      </c>
      <c r="G34" s="5" t="s">
        <v>13</v>
      </c>
      <c r="H34" s="5" t="s">
        <v>70</v>
      </c>
      <c r="I34" s="5" t="s">
        <v>95</v>
      </c>
      <c r="J34" s="5" t="s">
        <v>81</v>
      </c>
      <c r="K34" s="5"/>
      <c r="L34" s="8">
        <v>-2520</v>
      </c>
    </row>
    <row r="35" spans="1:13" x14ac:dyDescent="0.25">
      <c r="A35" s="12">
        <v>33</v>
      </c>
      <c r="B35" s="6" t="s">
        <v>74</v>
      </c>
      <c r="C35" s="7">
        <v>850001</v>
      </c>
      <c r="D35" s="5">
        <v>8</v>
      </c>
      <c r="E35" s="5" t="s">
        <v>12</v>
      </c>
      <c r="F35" s="5">
        <v>2025</v>
      </c>
      <c r="G35" s="5" t="s">
        <v>14</v>
      </c>
      <c r="H35" s="5" t="s">
        <v>79</v>
      </c>
      <c r="I35" s="5" t="s">
        <v>80</v>
      </c>
      <c r="J35" s="5" t="s">
        <v>73</v>
      </c>
      <c r="K35" s="5"/>
      <c r="L35" s="8">
        <v>-3406.54</v>
      </c>
    </row>
    <row r="36" spans="1:13" x14ac:dyDescent="0.25">
      <c r="A36" s="12">
        <v>34</v>
      </c>
      <c r="B36" s="6" t="s">
        <v>49</v>
      </c>
      <c r="C36" s="7">
        <v>881281200066602</v>
      </c>
      <c r="D36" s="5">
        <v>8</v>
      </c>
      <c r="E36" s="5" t="s">
        <v>12</v>
      </c>
      <c r="F36" s="5">
        <v>2025</v>
      </c>
      <c r="G36" s="5" t="s">
        <v>15</v>
      </c>
      <c r="H36" s="5" t="s">
        <v>52</v>
      </c>
      <c r="I36" s="28" t="s">
        <v>138</v>
      </c>
      <c r="J36" s="5" t="s">
        <v>39</v>
      </c>
      <c r="K36" s="5"/>
      <c r="L36" s="24">
        <v>-17.7</v>
      </c>
    </row>
    <row r="37" spans="1:13" x14ac:dyDescent="0.25">
      <c r="A37" s="12">
        <v>35</v>
      </c>
      <c r="B37" s="6" t="s">
        <v>98</v>
      </c>
      <c r="C37" s="7">
        <v>50901</v>
      </c>
      <c r="D37" s="5">
        <v>9</v>
      </c>
      <c r="E37" s="5" t="s">
        <v>12</v>
      </c>
      <c r="F37" s="5">
        <v>2025</v>
      </c>
      <c r="G37" s="5" t="s">
        <v>13</v>
      </c>
      <c r="H37" s="5" t="s">
        <v>104</v>
      </c>
      <c r="I37" s="25" t="s">
        <v>100</v>
      </c>
      <c r="J37" s="5" t="s">
        <v>107</v>
      </c>
      <c r="K37" s="5"/>
      <c r="L37" s="9">
        <v>-129.80000000000001</v>
      </c>
    </row>
    <row r="38" spans="1:13" x14ac:dyDescent="0.25">
      <c r="A38" s="12">
        <v>36</v>
      </c>
      <c r="B38" s="6" t="s">
        <v>99</v>
      </c>
      <c r="C38" s="7">
        <v>50901</v>
      </c>
      <c r="D38" s="5">
        <v>9</v>
      </c>
      <c r="E38" s="5" t="s">
        <v>12</v>
      </c>
      <c r="F38" s="5">
        <v>2025</v>
      </c>
      <c r="G38" s="5" t="s">
        <v>13</v>
      </c>
      <c r="H38" s="12" t="s">
        <v>105</v>
      </c>
      <c r="I38" s="25" t="s">
        <v>101</v>
      </c>
      <c r="J38" s="5" t="s">
        <v>107</v>
      </c>
      <c r="K38" s="5"/>
      <c r="L38" s="9">
        <v>-239.58</v>
      </c>
      <c r="M38" s="26"/>
    </row>
    <row r="39" spans="1:13" x14ac:dyDescent="0.25">
      <c r="A39" s="12">
        <v>37</v>
      </c>
      <c r="B39" s="6" t="s">
        <v>99</v>
      </c>
      <c r="C39" s="7">
        <v>50901</v>
      </c>
      <c r="D39" s="5">
        <v>9</v>
      </c>
      <c r="E39" s="5" t="s">
        <v>12</v>
      </c>
      <c r="F39" s="5">
        <v>2025</v>
      </c>
      <c r="G39" s="5" t="s">
        <v>13</v>
      </c>
      <c r="H39" s="12" t="s">
        <v>106</v>
      </c>
      <c r="I39" s="25" t="s">
        <v>102</v>
      </c>
      <c r="J39" s="5" t="s">
        <v>107</v>
      </c>
      <c r="K39" s="5"/>
      <c r="L39" s="9">
        <v>-136.94999999999999</v>
      </c>
      <c r="M39" s="26"/>
    </row>
    <row r="40" spans="1:13" x14ac:dyDescent="0.25">
      <c r="A40" s="12">
        <v>38</v>
      </c>
      <c r="B40" s="6" t="s">
        <v>99</v>
      </c>
      <c r="C40" s="7">
        <v>50901</v>
      </c>
      <c r="D40" s="5">
        <v>9</v>
      </c>
      <c r="E40" s="5" t="s">
        <v>12</v>
      </c>
      <c r="F40" s="5">
        <v>2025</v>
      </c>
      <c r="G40" s="5" t="s">
        <v>13</v>
      </c>
      <c r="H40" s="5" t="s">
        <v>312</v>
      </c>
      <c r="I40" s="25" t="s">
        <v>103</v>
      </c>
      <c r="J40" s="5" t="s">
        <v>107</v>
      </c>
      <c r="K40" s="5"/>
      <c r="L40" s="9">
        <v>-472.67</v>
      </c>
      <c r="M40" s="26"/>
    </row>
    <row r="41" spans="1:13" x14ac:dyDescent="0.25">
      <c r="A41" s="12">
        <v>39</v>
      </c>
      <c r="B41" s="6" t="s">
        <v>41</v>
      </c>
      <c r="C41" s="7">
        <v>554439000039504</v>
      </c>
      <c r="D41" s="5">
        <v>20</v>
      </c>
      <c r="E41" s="5" t="s">
        <v>12</v>
      </c>
      <c r="F41" s="5">
        <v>2025</v>
      </c>
      <c r="G41" s="5" t="s">
        <v>11</v>
      </c>
      <c r="H41" s="4" t="s">
        <v>55</v>
      </c>
      <c r="I41" s="4" t="s">
        <v>117</v>
      </c>
      <c r="J41" s="5" t="s">
        <v>40</v>
      </c>
      <c r="K41" s="5"/>
      <c r="L41" s="8">
        <v>-12462.5</v>
      </c>
      <c r="M41" s="26"/>
    </row>
    <row r="42" spans="1:13" x14ac:dyDescent="0.25">
      <c r="A42" s="12">
        <v>40</v>
      </c>
      <c r="B42" s="6" t="s">
        <v>41</v>
      </c>
      <c r="C42" s="7">
        <v>554439000039504</v>
      </c>
      <c r="D42" s="5">
        <v>20</v>
      </c>
      <c r="E42" s="5" t="s">
        <v>12</v>
      </c>
      <c r="F42" s="5">
        <v>2025</v>
      </c>
      <c r="G42" s="5" t="s">
        <v>11</v>
      </c>
      <c r="H42" s="4" t="s">
        <v>55</v>
      </c>
      <c r="I42" s="4" t="s">
        <v>117</v>
      </c>
      <c r="J42" s="5" t="s">
        <v>40</v>
      </c>
      <c r="K42" s="5"/>
      <c r="L42" s="8">
        <v>-12462.5</v>
      </c>
      <c r="M42" s="26"/>
    </row>
    <row r="43" spans="1:13" x14ac:dyDescent="0.25">
      <c r="A43" s="12">
        <v>41</v>
      </c>
      <c r="B43" s="6" t="s">
        <v>41</v>
      </c>
      <c r="C43" s="7">
        <v>554439000039504</v>
      </c>
      <c r="D43" s="5">
        <v>20</v>
      </c>
      <c r="E43" s="5" t="s">
        <v>12</v>
      </c>
      <c r="F43" s="5">
        <v>2025</v>
      </c>
      <c r="G43" s="5" t="s">
        <v>11</v>
      </c>
      <c r="H43" s="4" t="s">
        <v>55</v>
      </c>
      <c r="I43" s="4" t="s">
        <v>117</v>
      </c>
      <c r="J43" s="5" t="s">
        <v>40</v>
      </c>
      <c r="K43" s="5"/>
      <c r="L43" s="8">
        <v>-49850</v>
      </c>
      <c r="M43" s="26"/>
    </row>
    <row r="44" spans="1:13" x14ac:dyDescent="0.25">
      <c r="A44" s="12">
        <v>42</v>
      </c>
      <c r="B44" s="6" t="s">
        <v>112</v>
      </c>
      <c r="C44" s="7">
        <v>553960510014489</v>
      </c>
      <c r="D44" s="5">
        <v>6</v>
      </c>
      <c r="E44" s="5" t="s">
        <v>19</v>
      </c>
      <c r="F44" s="5">
        <v>2025</v>
      </c>
      <c r="G44" s="5" t="s">
        <v>18</v>
      </c>
      <c r="H44" s="5" t="s">
        <v>108</v>
      </c>
      <c r="I44" s="5" t="s">
        <v>110</v>
      </c>
      <c r="J44" s="5" t="s">
        <v>111</v>
      </c>
      <c r="K44" s="5"/>
      <c r="L44" s="8">
        <v>-3584.57</v>
      </c>
    </row>
    <row r="45" spans="1:13" x14ac:dyDescent="0.25">
      <c r="A45" s="12">
        <v>43</v>
      </c>
      <c r="B45" s="6" t="s">
        <v>538</v>
      </c>
      <c r="C45" s="7">
        <v>61001</v>
      </c>
      <c r="D45" s="5">
        <v>10</v>
      </c>
      <c r="E45" s="5" t="s">
        <v>19</v>
      </c>
      <c r="F45" s="5">
        <v>2025</v>
      </c>
      <c r="G45" s="5" t="s">
        <v>109</v>
      </c>
      <c r="H45" s="5" t="s">
        <v>21</v>
      </c>
      <c r="I45" s="25" t="s">
        <v>291</v>
      </c>
      <c r="J45" s="5" t="s">
        <v>131</v>
      </c>
      <c r="K45" s="5" t="s">
        <v>294</v>
      </c>
      <c r="L45" s="8">
        <v>-4366.32</v>
      </c>
    </row>
    <row r="46" spans="1:13" x14ac:dyDescent="0.25">
      <c r="A46" s="12">
        <v>44</v>
      </c>
      <c r="B46" s="6" t="s">
        <v>201</v>
      </c>
      <c r="C46" s="7">
        <v>554439000039504</v>
      </c>
      <c r="D46" s="5">
        <v>18</v>
      </c>
      <c r="E46" s="5" t="s">
        <v>19</v>
      </c>
      <c r="F46" s="5">
        <v>2025</v>
      </c>
      <c r="G46" s="5" t="s">
        <v>114</v>
      </c>
      <c r="H46" s="5" t="s">
        <v>113</v>
      </c>
      <c r="I46" s="25" t="s">
        <v>304</v>
      </c>
      <c r="J46" s="5" t="s">
        <v>131</v>
      </c>
      <c r="K46" s="5"/>
      <c r="L46" s="8">
        <v>-8219.4599999999991</v>
      </c>
    </row>
    <row r="47" spans="1:13" x14ac:dyDescent="0.25">
      <c r="A47" s="12">
        <v>45</v>
      </c>
      <c r="B47" s="6" t="s">
        <v>202</v>
      </c>
      <c r="C47" s="7">
        <v>554439000039504</v>
      </c>
      <c r="D47" s="5">
        <v>18</v>
      </c>
      <c r="E47" s="5" t="s">
        <v>19</v>
      </c>
      <c r="F47" s="5">
        <v>2025</v>
      </c>
      <c r="G47" s="5" t="s">
        <v>114</v>
      </c>
      <c r="H47" s="5" t="s">
        <v>113</v>
      </c>
      <c r="I47" s="25" t="s">
        <v>304</v>
      </c>
      <c r="J47" s="5" t="s">
        <v>131</v>
      </c>
      <c r="K47" s="5"/>
      <c r="L47" s="8">
        <v>-17465.27</v>
      </c>
    </row>
    <row r="48" spans="1:13" x14ac:dyDescent="0.25">
      <c r="A48" s="12">
        <v>46</v>
      </c>
      <c r="B48" s="6" t="s">
        <v>203</v>
      </c>
      <c r="C48" s="7">
        <v>554439000039504</v>
      </c>
      <c r="D48" s="5">
        <v>18</v>
      </c>
      <c r="E48" s="5" t="s">
        <v>19</v>
      </c>
      <c r="F48" s="5">
        <v>2025</v>
      </c>
      <c r="G48" s="5" t="s">
        <v>114</v>
      </c>
      <c r="H48" s="5" t="s">
        <v>113</v>
      </c>
      <c r="I48" s="25" t="s">
        <v>304</v>
      </c>
      <c r="J48" s="5" t="s">
        <v>131</v>
      </c>
      <c r="K48" s="5"/>
      <c r="L48" s="8">
        <v>-8575.14</v>
      </c>
    </row>
    <row r="49" spans="1:14" x14ac:dyDescent="0.25">
      <c r="A49" s="12">
        <v>47</v>
      </c>
      <c r="B49" s="6" t="s">
        <v>160</v>
      </c>
      <c r="C49" s="7">
        <v>62301</v>
      </c>
      <c r="D49" s="5">
        <v>23</v>
      </c>
      <c r="E49" s="5" t="s">
        <v>19</v>
      </c>
      <c r="F49" s="5">
        <v>2025</v>
      </c>
      <c r="G49" s="5" t="s">
        <v>23</v>
      </c>
      <c r="H49" s="5" t="s">
        <v>116</v>
      </c>
      <c r="I49" s="25" t="s">
        <v>115</v>
      </c>
      <c r="J49" s="5" t="s">
        <v>107</v>
      </c>
      <c r="K49" s="5"/>
      <c r="L49" s="8">
        <v>-10745</v>
      </c>
    </row>
    <row r="50" spans="1:14" x14ac:dyDescent="0.25">
      <c r="A50" s="12">
        <v>48</v>
      </c>
      <c r="B50" s="6" t="s">
        <v>146</v>
      </c>
      <c r="C50" s="7">
        <v>551369000033102</v>
      </c>
      <c r="D50" s="5">
        <v>2</v>
      </c>
      <c r="E50" s="5" t="s">
        <v>25</v>
      </c>
      <c r="F50" s="5">
        <v>2025</v>
      </c>
      <c r="G50" s="5" t="s">
        <v>11</v>
      </c>
      <c r="H50" s="5" t="s">
        <v>79</v>
      </c>
      <c r="I50" s="5" t="s">
        <v>80</v>
      </c>
      <c r="J50" s="5" t="s">
        <v>81</v>
      </c>
      <c r="K50" s="5" t="s">
        <v>162</v>
      </c>
      <c r="L50" s="8">
        <v>-3406.54</v>
      </c>
      <c r="N50" s="31"/>
    </row>
    <row r="51" spans="1:14" ht="27" x14ac:dyDescent="0.25">
      <c r="A51" s="12">
        <v>49</v>
      </c>
      <c r="B51" s="6" t="s">
        <v>538</v>
      </c>
      <c r="C51" s="7">
        <v>551369000033102</v>
      </c>
      <c r="D51" s="5">
        <v>2</v>
      </c>
      <c r="E51" s="5" t="s">
        <v>25</v>
      </c>
      <c r="F51" s="5">
        <v>2025</v>
      </c>
      <c r="G51" s="5" t="s">
        <v>11</v>
      </c>
      <c r="H51" s="12" t="s">
        <v>21</v>
      </c>
      <c r="I51" s="25" t="s">
        <v>291</v>
      </c>
      <c r="J51" s="5" t="s">
        <v>131</v>
      </c>
      <c r="K51" s="43" t="s">
        <v>292</v>
      </c>
      <c r="L51" s="8">
        <v>-211.69</v>
      </c>
    </row>
    <row r="52" spans="1:14" ht="27" x14ac:dyDescent="0.25">
      <c r="A52" s="12">
        <v>50</v>
      </c>
      <c r="B52" s="6" t="s">
        <v>201</v>
      </c>
      <c r="C52" s="7">
        <v>551369000033102</v>
      </c>
      <c r="D52" s="5">
        <v>2</v>
      </c>
      <c r="E52" s="5" t="s">
        <v>25</v>
      </c>
      <c r="F52" s="5">
        <v>2025</v>
      </c>
      <c r="G52" s="5" t="s">
        <v>11</v>
      </c>
      <c r="H52" s="5" t="s">
        <v>113</v>
      </c>
      <c r="I52" s="25" t="s">
        <v>304</v>
      </c>
      <c r="J52" s="5" t="s">
        <v>131</v>
      </c>
      <c r="K52" s="43" t="s">
        <v>347</v>
      </c>
      <c r="L52" s="8">
        <v>-149.82</v>
      </c>
    </row>
    <row r="53" spans="1:14" ht="27" x14ac:dyDescent="0.25">
      <c r="A53" s="12">
        <v>51</v>
      </c>
      <c r="B53" s="6" t="s">
        <v>203</v>
      </c>
      <c r="C53" s="7">
        <v>551369000033102</v>
      </c>
      <c r="D53" s="5">
        <v>2</v>
      </c>
      <c r="E53" s="5" t="s">
        <v>25</v>
      </c>
      <c r="F53" s="5">
        <v>2025</v>
      </c>
      <c r="G53" s="5" t="s">
        <v>11</v>
      </c>
      <c r="H53" s="5" t="s">
        <v>113</v>
      </c>
      <c r="I53" s="25" t="s">
        <v>304</v>
      </c>
      <c r="J53" s="5" t="s">
        <v>131</v>
      </c>
      <c r="K53" s="43" t="s">
        <v>347</v>
      </c>
      <c r="L53" s="8">
        <v>-465.71</v>
      </c>
    </row>
    <row r="54" spans="1:14" ht="27" x14ac:dyDescent="0.25">
      <c r="A54" s="12">
        <v>52</v>
      </c>
      <c r="B54" s="6" t="s">
        <v>202</v>
      </c>
      <c r="C54" s="7">
        <v>551369000033102</v>
      </c>
      <c r="D54" s="5">
        <v>2</v>
      </c>
      <c r="E54" s="5" t="s">
        <v>25</v>
      </c>
      <c r="F54" s="5">
        <v>2025</v>
      </c>
      <c r="G54" s="5" t="s">
        <v>11</v>
      </c>
      <c r="H54" s="5" t="s">
        <v>113</v>
      </c>
      <c r="I54" s="25" t="s">
        <v>304</v>
      </c>
      <c r="J54" s="5" t="s">
        <v>131</v>
      </c>
      <c r="K54" s="43" t="s">
        <v>347</v>
      </c>
      <c r="L54" s="8">
        <v>-846.75</v>
      </c>
    </row>
    <row r="55" spans="1:14" ht="27" x14ac:dyDescent="0.25">
      <c r="A55" s="12">
        <v>53</v>
      </c>
      <c r="B55" s="30" t="s">
        <v>133</v>
      </c>
      <c r="C55" s="7">
        <v>551369000033102</v>
      </c>
      <c r="D55" s="5">
        <v>2</v>
      </c>
      <c r="E55" s="5" t="s">
        <v>25</v>
      </c>
      <c r="F55" s="5">
        <v>2025</v>
      </c>
      <c r="G55" s="5" t="s">
        <v>11</v>
      </c>
      <c r="H55" s="4" t="s">
        <v>135</v>
      </c>
      <c r="I55" s="4" t="s">
        <v>136</v>
      </c>
      <c r="J55" s="6" t="s">
        <v>142</v>
      </c>
      <c r="K55" s="43" t="s">
        <v>346</v>
      </c>
      <c r="L55" s="9">
        <v>-254.03</v>
      </c>
    </row>
    <row r="56" spans="1:14" x14ac:dyDescent="0.25">
      <c r="A56" s="12">
        <v>54</v>
      </c>
      <c r="B56" s="6" t="s">
        <v>121</v>
      </c>
      <c r="C56" s="7">
        <v>70201</v>
      </c>
      <c r="D56" s="5">
        <v>2</v>
      </c>
      <c r="E56" s="5" t="s">
        <v>25</v>
      </c>
      <c r="F56" s="5">
        <v>2025</v>
      </c>
      <c r="G56" s="5" t="s">
        <v>26</v>
      </c>
      <c r="H56" s="12" t="s">
        <v>120</v>
      </c>
      <c r="I56" s="25" t="s">
        <v>119</v>
      </c>
      <c r="J56" s="5" t="s">
        <v>107</v>
      </c>
      <c r="K56" s="5"/>
      <c r="L56" s="24">
        <v>-358.8</v>
      </c>
    </row>
    <row r="57" spans="1:14" x14ac:dyDescent="0.25">
      <c r="A57" s="12">
        <v>55</v>
      </c>
      <c r="B57" s="6" t="s">
        <v>161</v>
      </c>
      <c r="C57" s="7">
        <v>551218000040988</v>
      </c>
      <c r="D57" s="5">
        <v>3</v>
      </c>
      <c r="E57" s="5" t="s">
        <v>25</v>
      </c>
      <c r="F57" s="5">
        <v>2025</v>
      </c>
      <c r="G57" s="5" t="s">
        <v>11</v>
      </c>
      <c r="H57" s="5" t="s">
        <v>64</v>
      </c>
      <c r="I57" s="5" t="s">
        <v>83</v>
      </c>
      <c r="J57" s="5" t="s">
        <v>223</v>
      </c>
      <c r="K57" s="5"/>
      <c r="L57" s="8">
        <v>-2520</v>
      </c>
    </row>
    <row r="58" spans="1:14" x14ac:dyDescent="0.25">
      <c r="A58" s="12">
        <v>56</v>
      </c>
      <c r="B58" s="6" t="s">
        <v>161</v>
      </c>
      <c r="C58" s="7">
        <v>552793000016840</v>
      </c>
      <c r="D58" s="5">
        <v>3</v>
      </c>
      <c r="E58" s="5" t="s">
        <v>25</v>
      </c>
      <c r="F58" s="5">
        <v>2025</v>
      </c>
      <c r="G58" s="5" t="s">
        <v>11</v>
      </c>
      <c r="H58" s="5" t="s">
        <v>122</v>
      </c>
      <c r="I58" s="5" t="s">
        <v>310</v>
      </c>
      <c r="J58" s="5" t="s">
        <v>223</v>
      </c>
      <c r="K58" s="5"/>
      <c r="L58" s="8">
        <v>-2520</v>
      </c>
    </row>
    <row r="59" spans="1:14" x14ac:dyDescent="0.25">
      <c r="A59" s="12">
        <v>57</v>
      </c>
      <c r="B59" s="6" t="s">
        <v>161</v>
      </c>
      <c r="C59" s="7">
        <v>553468000019606</v>
      </c>
      <c r="D59" s="5">
        <v>3</v>
      </c>
      <c r="E59" s="5" t="s">
        <v>25</v>
      </c>
      <c r="F59" s="5">
        <v>2025</v>
      </c>
      <c r="G59" s="5" t="s">
        <v>11</v>
      </c>
      <c r="H59" s="5" t="s">
        <v>60</v>
      </c>
      <c r="I59" s="25" t="s">
        <v>93</v>
      </c>
      <c r="J59" s="5" t="s">
        <v>223</v>
      </c>
      <c r="K59" s="5"/>
      <c r="L59" s="8">
        <v>-2083.21</v>
      </c>
    </row>
    <row r="60" spans="1:14" x14ac:dyDescent="0.25">
      <c r="A60" s="12">
        <v>58</v>
      </c>
      <c r="B60" s="6" t="s">
        <v>161</v>
      </c>
      <c r="C60" s="7">
        <v>553473000017377</v>
      </c>
      <c r="D60" s="5">
        <v>3</v>
      </c>
      <c r="E60" s="5" t="s">
        <v>25</v>
      </c>
      <c r="F60" s="5">
        <v>2025</v>
      </c>
      <c r="G60" s="5" t="s">
        <v>11</v>
      </c>
      <c r="H60" s="5" t="s">
        <v>178</v>
      </c>
      <c r="I60" s="5" t="s">
        <v>326</v>
      </c>
      <c r="J60" s="5" t="s">
        <v>223</v>
      </c>
      <c r="K60" s="5"/>
      <c r="L60" s="8">
        <v>-1960.23</v>
      </c>
    </row>
    <row r="61" spans="1:14" x14ac:dyDescent="0.25">
      <c r="A61" s="12">
        <v>59</v>
      </c>
      <c r="B61" s="6" t="s">
        <v>161</v>
      </c>
      <c r="C61" s="7">
        <v>553610000024640</v>
      </c>
      <c r="D61" s="5">
        <v>3</v>
      </c>
      <c r="E61" s="5" t="s">
        <v>25</v>
      </c>
      <c r="F61" s="5">
        <v>2025</v>
      </c>
      <c r="G61" s="5" t="s">
        <v>11</v>
      </c>
      <c r="H61" s="5" t="s">
        <v>197</v>
      </c>
      <c r="I61" s="5" t="s">
        <v>97</v>
      </c>
      <c r="J61" s="5" t="s">
        <v>223</v>
      </c>
      <c r="K61" s="5"/>
      <c r="L61" s="8">
        <v>-2520</v>
      </c>
    </row>
    <row r="62" spans="1:14" x14ac:dyDescent="0.25">
      <c r="A62" s="12">
        <v>60</v>
      </c>
      <c r="B62" s="6" t="s">
        <v>161</v>
      </c>
      <c r="C62" s="7">
        <v>553653000019244</v>
      </c>
      <c r="D62" s="5">
        <v>3</v>
      </c>
      <c r="E62" s="5" t="s">
        <v>25</v>
      </c>
      <c r="F62" s="5">
        <v>2025</v>
      </c>
      <c r="G62" s="5" t="s">
        <v>11</v>
      </c>
      <c r="H62" s="5" t="s">
        <v>123</v>
      </c>
      <c r="I62" s="5" t="s">
        <v>350</v>
      </c>
      <c r="J62" s="5" t="s">
        <v>223</v>
      </c>
      <c r="K62" s="5"/>
      <c r="L62" s="8">
        <v>-2520</v>
      </c>
    </row>
    <row r="63" spans="1:14" x14ac:dyDescent="0.25">
      <c r="A63" s="12">
        <v>61</v>
      </c>
      <c r="B63" s="6" t="s">
        <v>161</v>
      </c>
      <c r="C63" s="7">
        <v>553653000137496</v>
      </c>
      <c r="D63" s="5">
        <v>3</v>
      </c>
      <c r="E63" s="5" t="s">
        <v>25</v>
      </c>
      <c r="F63" s="5">
        <v>2025</v>
      </c>
      <c r="G63" s="5" t="s">
        <v>11</v>
      </c>
      <c r="H63" s="5" t="s">
        <v>124</v>
      </c>
      <c r="I63" s="5" t="s">
        <v>325</v>
      </c>
      <c r="J63" s="5" t="s">
        <v>81</v>
      </c>
      <c r="K63" s="5"/>
      <c r="L63" s="8">
        <v>-2520</v>
      </c>
    </row>
    <row r="64" spans="1:14" x14ac:dyDescent="0.25">
      <c r="A64" s="12">
        <v>62</v>
      </c>
      <c r="B64" s="6" t="s">
        <v>161</v>
      </c>
      <c r="C64" s="7">
        <v>554053000006701</v>
      </c>
      <c r="D64" s="5">
        <v>3</v>
      </c>
      <c r="E64" s="5" t="s">
        <v>25</v>
      </c>
      <c r="F64" s="5">
        <v>2025</v>
      </c>
      <c r="G64" s="5" t="s">
        <v>11</v>
      </c>
      <c r="H64" s="5" t="s">
        <v>125</v>
      </c>
      <c r="I64" s="5" t="s">
        <v>314</v>
      </c>
      <c r="J64" s="5" t="s">
        <v>223</v>
      </c>
      <c r="K64" s="5"/>
      <c r="L64" s="8">
        <v>-2520</v>
      </c>
    </row>
    <row r="65" spans="1:12" x14ac:dyDescent="0.25">
      <c r="A65" s="12">
        <v>63</v>
      </c>
      <c r="B65" s="6" t="s">
        <v>161</v>
      </c>
      <c r="C65" s="7">
        <v>554439000005466</v>
      </c>
      <c r="D65" s="5">
        <v>3</v>
      </c>
      <c r="E65" s="5" t="s">
        <v>25</v>
      </c>
      <c r="F65" s="5">
        <v>2025</v>
      </c>
      <c r="G65" s="5" t="s">
        <v>11</v>
      </c>
      <c r="H65" s="5" t="s">
        <v>88</v>
      </c>
      <c r="I65" s="5" t="s">
        <v>87</v>
      </c>
      <c r="J65" s="5" t="s">
        <v>223</v>
      </c>
      <c r="K65" s="5"/>
      <c r="L65" s="8">
        <v>-2520</v>
      </c>
    </row>
    <row r="66" spans="1:12" x14ac:dyDescent="0.25">
      <c r="A66" s="12">
        <v>64</v>
      </c>
      <c r="B66" s="6" t="s">
        <v>161</v>
      </c>
      <c r="C66" s="7">
        <v>554732000131396</v>
      </c>
      <c r="D66" s="5">
        <v>3</v>
      </c>
      <c r="E66" s="5" t="s">
        <v>25</v>
      </c>
      <c r="F66" s="5">
        <v>2025</v>
      </c>
      <c r="G66" s="5" t="s">
        <v>11</v>
      </c>
      <c r="H66" s="5" t="s">
        <v>61</v>
      </c>
      <c r="I66" s="5" t="s">
        <v>78</v>
      </c>
      <c r="J66" s="5" t="s">
        <v>223</v>
      </c>
      <c r="K66" s="5"/>
      <c r="L66" s="8">
        <v>-1900.22</v>
      </c>
    </row>
    <row r="67" spans="1:12" x14ac:dyDescent="0.25">
      <c r="A67" s="12">
        <v>65</v>
      </c>
      <c r="B67" s="6" t="s">
        <v>161</v>
      </c>
      <c r="C67" s="7">
        <v>554732000140701</v>
      </c>
      <c r="D67" s="5">
        <v>3</v>
      </c>
      <c r="E67" s="5" t="s">
        <v>25</v>
      </c>
      <c r="F67" s="5">
        <v>2025</v>
      </c>
      <c r="G67" s="5" t="s">
        <v>11</v>
      </c>
      <c r="H67" s="5" t="s">
        <v>126</v>
      </c>
      <c r="I67" s="5" t="s">
        <v>329</v>
      </c>
      <c r="J67" s="5" t="s">
        <v>223</v>
      </c>
      <c r="K67" s="5"/>
      <c r="L67" s="8">
        <v>-2520</v>
      </c>
    </row>
    <row r="68" spans="1:12" x14ac:dyDescent="0.25">
      <c r="A68" s="12">
        <v>66</v>
      </c>
      <c r="B68" s="6" t="s">
        <v>161</v>
      </c>
      <c r="C68" s="7">
        <v>555101000005631</v>
      </c>
      <c r="D68" s="5">
        <v>3</v>
      </c>
      <c r="E68" s="5" t="s">
        <v>25</v>
      </c>
      <c r="F68" s="5">
        <v>2025</v>
      </c>
      <c r="G68" s="5" t="s">
        <v>11</v>
      </c>
      <c r="H68" s="5" t="s">
        <v>62</v>
      </c>
      <c r="I68" s="5" t="s">
        <v>76</v>
      </c>
      <c r="J68" s="5" t="s">
        <v>223</v>
      </c>
      <c r="K68" s="5"/>
      <c r="L68" s="8">
        <v>-2083.21</v>
      </c>
    </row>
    <row r="69" spans="1:12" x14ac:dyDescent="0.25">
      <c r="A69" s="12">
        <v>67</v>
      </c>
      <c r="B69" s="6" t="s">
        <v>161</v>
      </c>
      <c r="C69" s="7">
        <v>555101000011327</v>
      </c>
      <c r="D69" s="5">
        <v>3</v>
      </c>
      <c r="E69" s="5" t="s">
        <v>25</v>
      </c>
      <c r="F69" s="5">
        <v>2025</v>
      </c>
      <c r="G69" s="5" t="s">
        <v>11</v>
      </c>
      <c r="H69" s="5" t="s">
        <v>67</v>
      </c>
      <c r="I69" s="5" t="s">
        <v>89</v>
      </c>
      <c r="J69" s="5" t="s">
        <v>223</v>
      </c>
      <c r="K69" s="5"/>
      <c r="L69" s="8">
        <v>-2520</v>
      </c>
    </row>
    <row r="70" spans="1:12" x14ac:dyDescent="0.25">
      <c r="A70" s="12">
        <v>68</v>
      </c>
      <c r="B70" s="6" t="s">
        <v>161</v>
      </c>
      <c r="C70" s="7">
        <v>70301</v>
      </c>
      <c r="D70" s="5">
        <v>3</v>
      </c>
      <c r="E70" s="5" t="s">
        <v>25</v>
      </c>
      <c r="F70" s="5">
        <v>2025</v>
      </c>
      <c r="G70" s="5" t="s">
        <v>13</v>
      </c>
      <c r="H70" s="5" t="s">
        <v>68</v>
      </c>
      <c r="I70" s="5" t="s">
        <v>84</v>
      </c>
      <c r="J70" s="5" t="s">
        <v>223</v>
      </c>
      <c r="K70" s="5"/>
      <c r="L70" s="8">
        <v>-2520</v>
      </c>
    </row>
    <row r="71" spans="1:12" x14ac:dyDescent="0.25">
      <c r="A71" s="12">
        <v>69</v>
      </c>
      <c r="B71" s="6" t="s">
        <v>161</v>
      </c>
      <c r="C71" s="7">
        <v>70302</v>
      </c>
      <c r="D71" s="5">
        <v>3</v>
      </c>
      <c r="E71" s="5" t="s">
        <v>25</v>
      </c>
      <c r="F71" s="5">
        <v>2025</v>
      </c>
      <c r="G71" s="5" t="s">
        <v>13</v>
      </c>
      <c r="H71" s="5" t="s">
        <v>164</v>
      </c>
      <c r="I71" s="5" t="s">
        <v>313</v>
      </c>
      <c r="J71" s="5" t="s">
        <v>223</v>
      </c>
      <c r="K71" s="5"/>
      <c r="L71" s="8">
        <v>-2520</v>
      </c>
    </row>
    <row r="72" spans="1:12" x14ac:dyDescent="0.25">
      <c r="A72" s="12">
        <v>70</v>
      </c>
      <c r="B72" s="6" t="s">
        <v>165</v>
      </c>
      <c r="C72" s="7">
        <v>553960510014489</v>
      </c>
      <c r="D72" s="5">
        <v>4</v>
      </c>
      <c r="E72" s="5" t="s">
        <v>25</v>
      </c>
      <c r="F72" s="5">
        <v>2025</v>
      </c>
      <c r="G72" s="5" t="s">
        <v>18</v>
      </c>
      <c r="H72" s="47" t="s">
        <v>338</v>
      </c>
      <c r="I72" s="5" t="s">
        <v>339</v>
      </c>
      <c r="J72" s="5" t="s">
        <v>107</v>
      </c>
      <c r="K72" s="5"/>
      <c r="L72" s="33">
        <v>-140</v>
      </c>
    </row>
    <row r="73" spans="1:12" x14ac:dyDescent="0.25">
      <c r="A73" s="12">
        <v>71</v>
      </c>
      <c r="B73" s="6" t="s">
        <v>166</v>
      </c>
      <c r="C73" s="7">
        <v>553960510014489</v>
      </c>
      <c r="D73" s="5">
        <v>4</v>
      </c>
      <c r="E73" s="5" t="s">
        <v>25</v>
      </c>
      <c r="F73" s="5">
        <v>2025</v>
      </c>
      <c r="G73" s="5" t="s">
        <v>18</v>
      </c>
      <c r="H73" s="5" t="s">
        <v>183</v>
      </c>
      <c r="I73" s="25" t="s">
        <v>255</v>
      </c>
      <c r="J73" s="5" t="s">
        <v>107</v>
      </c>
      <c r="K73" s="5"/>
      <c r="L73" s="33">
        <v>-204.16</v>
      </c>
    </row>
    <row r="74" spans="1:12" x14ac:dyDescent="0.25">
      <c r="A74" s="12">
        <v>72</v>
      </c>
      <c r="B74" s="6" t="s">
        <v>166</v>
      </c>
      <c r="C74" s="7">
        <v>553960510014489</v>
      </c>
      <c r="D74" s="5">
        <v>4</v>
      </c>
      <c r="E74" s="5" t="s">
        <v>25</v>
      </c>
      <c r="F74" s="5">
        <v>2025</v>
      </c>
      <c r="G74" s="5" t="s">
        <v>18</v>
      </c>
      <c r="H74" s="34" t="s">
        <v>359</v>
      </c>
      <c r="I74" s="25" t="s">
        <v>262</v>
      </c>
      <c r="J74" s="5" t="s">
        <v>107</v>
      </c>
      <c r="K74" s="5"/>
      <c r="L74" s="33">
        <v>-236.52</v>
      </c>
    </row>
    <row r="75" spans="1:12" x14ac:dyDescent="0.25">
      <c r="A75" s="12">
        <v>73</v>
      </c>
      <c r="B75" s="6" t="s">
        <v>166</v>
      </c>
      <c r="C75" s="7">
        <v>553960510014489</v>
      </c>
      <c r="D75" s="5">
        <v>4</v>
      </c>
      <c r="E75" s="5" t="s">
        <v>25</v>
      </c>
      <c r="F75" s="5">
        <v>2025</v>
      </c>
      <c r="G75" s="5" t="s">
        <v>18</v>
      </c>
      <c r="H75" s="34" t="s">
        <v>358</v>
      </c>
      <c r="I75" s="25" t="s">
        <v>357</v>
      </c>
      <c r="J75" s="5" t="s">
        <v>107</v>
      </c>
      <c r="K75" s="5"/>
      <c r="L75" s="33">
        <v>-220.42</v>
      </c>
    </row>
    <row r="76" spans="1:12" x14ac:dyDescent="0.25">
      <c r="A76" s="12">
        <v>74</v>
      </c>
      <c r="B76" s="6" t="s">
        <v>98</v>
      </c>
      <c r="C76" s="7">
        <v>554439000016291</v>
      </c>
      <c r="D76" s="5">
        <v>4</v>
      </c>
      <c r="E76" s="5" t="s">
        <v>25</v>
      </c>
      <c r="F76" s="5">
        <v>2025</v>
      </c>
      <c r="G76" s="5" t="s">
        <v>11</v>
      </c>
      <c r="H76" s="5" t="s">
        <v>167</v>
      </c>
      <c r="I76" s="4" t="s">
        <v>261</v>
      </c>
      <c r="J76" s="5" t="s">
        <v>107</v>
      </c>
      <c r="K76" s="5"/>
      <c r="L76" s="8">
        <v>-1228.7</v>
      </c>
    </row>
    <row r="77" spans="1:12" x14ac:dyDescent="0.25">
      <c r="A77" s="12">
        <v>75</v>
      </c>
      <c r="B77" s="6" t="s">
        <v>169</v>
      </c>
      <c r="C77" s="7">
        <v>554439000016291</v>
      </c>
      <c r="D77" s="5">
        <v>4</v>
      </c>
      <c r="E77" s="5" t="s">
        <v>25</v>
      </c>
      <c r="F77" s="5">
        <v>2025</v>
      </c>
      <c r="G77" s="5" t="s">
        <v>11</v>
      </c>
      <c r="H77" s="5" t="s">
        <v>168</v>
      </c>
      <c r="I77" s="25" t="s">
        <v>331</v>
      </c>
      <c r="J77" s="5" t="s">
        <v>107</v>
      </c>
      <c r="K77" s="5"/>
      <c r="L77" s="9">
        <v>-322.81</v>
      </c>
    </row>
    <row r="78" spans="1:12" x14ac:dyDescent="0.25">
      <c r="A78" s="12">
        <v>76</v>
      </c>
      <c r="B78" s="6" t="s">
        <v>170</v>
      </c>
      <c r="C78" s="7">
        <v>554439000016291</v>
      </c>
      <c r="D78" s="5">
        <v>4</v>
      </c>
      <c r="E78" s="5" t="s">
        <v>25</v>
      </c>
      <c r="F78" s="5">
        <v>2025</v>
      </c>
      <c r="G78" s="5" t="s">
        <v>11</v>
      </c>
      <c r="H78" s="5" t="s">
        <v>275</v>
      </c>
      <c r="I78" s="4" t="s">
        <v>276</v>
      </c>
      <c r="J78" s="5" t="s">
        <v>107</v>
      </c>
      <c r="K78" s="5"/>
      <c r="L78" s="9">
        <v>-59.99</v>
      </c>
    </row>
    <row r="79" spans="1:12" x14ac:dyDescent="0.25">
      <c r="A79" s="12">
        <v>77</v>
      </c>
      <c r="B79" s="6" t="s">
        <v>99</v>
      </c>
      <c r="C79" s="7">
        <v>70701</v>
      </c>
      <c r="D79" s="5">
        <v>7</v>
      </c>
      <c r="E79" s="5" t="s">
        <v>25</v>
      </c>
      <c r="F79" s="5">
        <v>2025</v>
      </c>
      <c r="G79" s="5" t="s">
        <v>23</v>
      </c>
      <c r="H79" s="5" t="s">
        <v>27</v>
      </c>
      <c r="I79" s="25" t="s">
        <v>307</v>
      </c>
      <c r="J79" s="5" t="s">
        <v>107</v>
      </c>
      <c r="K79" s="5"/>
      <c r="L79" s="8">
        <v>-10000</v>
      </c>
    </row>
    <row r="80" spans="1:12" ht="27" x14ac:dyDescent="0.25">
      <c r="A80" s="12">
        <v>78</v>
      </c>
      <c r="B80" s="30" t="s">
        <v>161</v>
      </c>
      <c r="C80" s="7">
        <v>554439000016291</v>
      </c>
      <c r="D80" s="5">
        <v>10</v>
      </c>
      <c r="E80" s="5" t="s">
        <v>25</v>
      </c>
      <c r="F80" s="5">
        <v>2025</v>
      </c>
      <c r="G80" s="5" t="s">
        <v>11</v>
      </c>
      <c r="H80" s="5" t="s">
        <v>127</v>
      </c>
      <c r="I80" s="5" t="s">
        <v>351</v>
      </c>
      <c r="J80" s="5" t="s">
        <v>223</v>
      </c>
      <c r="K80" s="43" t="s">
        <v>224</v>
      </c>
      <c r="L80" s="8">
        <v>-2975.48</v>
      </c>
    </row>
    <row r="81" spans="1:12" x14ac:dyDescent="0.25">
      <c r="A81" s="12">
        <v>79</v>
      </c>
      <c r="B81" s="6" t="s">
        <v>161</v>
      </c>
      <c r="C81" s="7">
        <v>71001</v>
      </c>
      <c r="D81" s="5">
        <v>10</v>
      </c>
      <c r="E81" s="5" t="s">
        <v>25</v>
      </c>
      <c r="F81" s="5">
        <v>2025</v>
      </c>
      <c r="G81" s="5" t="s">
        <v>13</v>
      </c>
      <c r="H81" s="5" t="s">
        <v>140</v>
      </c>
      <c r="I81" s="5" t="s">
        <v>306</v>
      </c>
      <c r="J81" s="5" t="s">
        <v>223</v>
      </c>
      <c r="K81" s="5"/>
      <c r="L81" s="8">
        <v>-3370.71</v>
      </c>
    </row>
    <row r="82" spans="1:12" x14ac:dyDescent="0.25">
      <c r="A82" s="12">
        <v>80</v>
      </c>
      <c r="B82" s="6" t="s">
        <v>41</v>
      </c>
      <c r="C82" s="7">
        <v>554439000039504</v>
      </c>
      <c r="D82" s="5">
        <v>21</v>
      </c>
      <c r="E82" s="5" t="s">
        <v>25</v>
      </c>
      <c r="F82" s="5">
        <v>2025</v>
      </c>
      <c r="G82" s="5" t="s">
        <v>11</v>
      </c>
      <c r="H82" s="5" t="s">
        <v>55</v>
      </c>
      <c r="I82" s="4" t="s">
        <v>117</v>
      </c>
      <c r="J82" s="5" t="s">
        <v>40</v>
      </c>
      <c r="K82" s="5"/>
      <c r="L82" s="8">
        <v>-12462.5</v>
      </c>
    </row>
    <row r="83" spans="1:12" x14ac:dyDescent="0.25">
      <c r="A83" s="12">
        <v>81</v>
      </c>
      <c r="B83" s="6" t="s">
        <v>82</v>
      </c>
      <c r="C83" s="7">
        <v>550765000015547</v>
      </c>
      <c r="D83" s="5">
        <v>31</v>
      </c>
      <c r="E83" s="5" t="s">
        <v>25</v>
      </c>
      <c r="F83" s="5">
        <v>2025</v>
      </c>
      <c r="G83" s="5" t="s">
        <v>11</v>
      </c>
      <c r="H83" s="5" t="s">
        <v>63</v>
      </c>
      <c r="I83" s="5" t="s">
        <v>86</v>
      </c>
      <c r="J83" s="5" t="s">
        <v>81</v>
      </c>
      <c r="K83" s="5"/>
      <c r="L83" s="8">
        <v>-1960.23</v>
      </c>
    </row>
    <row r="84" spans="1:12" x14ac:dyDescent="0.25">
      <c r="A84" s="12">
        <v>82</v>
      </c>
      <c r="B84" s="6" t="s">
        <v>82</v>
      </c>
      <c r="C84" s="7">
        <v>553653000008582</v>
      </c>
      <c r="D84" s="5">
        <v>31</v>
      </c>
      <c r="E84" s="5" t="s">
        <v>25</v>
      </c>
      <c r="F84" s="5">
        <v>2025</v>
      </c>
      <c r="G84" s="5" t="s">
        <v>11</v>
      </c>
      <c r="H84" s="5" t="s">
        <v>171</v>
      </c>
      <c r="I84" s="5" t="s">
        <v>92</v>
      </c>
      <c r="J84" s="5" t="s">
        <v>81</v>
      </c>
      <c r="K84" s="5"/>
      <c r="L84" s="8">
        <v>-2520</v>
      </c>
    </row>
    <row r="85" spans="1:12" x14ac:dyDescent="0.25">
      <c r="A85" s="12">
        <v>83</v>
      </c>
      <c r="B85" s="6" t="s">
        <v>82</v>
      </c>
      <c r="C85" s="7">
        <v>553653000015845</v>
      </c>
      <c r="D85" s="5">
        <v>31</v>
      </c>
      <c r="E85" s="5" t="s">
        <v>25</v>
      </c>
      <c r="F85" s="5">
        <v>2025</v>
      </c>
      <c r="G85" s="5" t="s">
        <v>11</v>
      </c>
      <c r="H85" s="5" t="s">
        <v>96</v>
      </c>
      <c r="I85" s="5" t="s">
        <v>91</v>
      </c>
      <c r="J85" s="5" t="s">
        <v>81</v>
      </c>
      <c r="K85" s="5"/>
      <c r="L85" s="8">
        <v>-2520</v>
      </c>
    </row>
    <row r="86" spans="1:12" x14ac:dyDescent="0.25">
      <c r="A86" s="12">
        <v>84</v>
      </c>
      <c r="B86" s="6" t="s">
        <v>82</v>
      </c>
      <c r="C86" s="7">
        <v>554439000005466</v>
      </c>
      <c r="D86" s="5">
        <v>31</v>
      </c>
      <c r="E86" s="5" t="s">
        <v>25</v>
      </c>
      <c r="F86" s="5">
        <v>2025</v>
      </c>
      <c r="G86" s="5" t="s">
        <v>11</v>
      </c>
      <c r="H86" s="5" t="s">
        <v>88</v>
      </c>
      <c r="I86" s="5" t="s">
        <v>87</v>
      </c>
      <c r="J86" s="5" t="s">
        <v>81</v>
      </c>
      <c r="K86" s="5"/>
      <c r="L86" s="8">
        <v>-1960.23</v>
      </c>
    </row>
    <row r="87" spans="1:12" x14ac:dyDescent="0.25">
      <c r="A87" s="12">
        <v>85</v>
      </c>
      <c r="B87" s="6" t="s">
        <v>82</v>
      </c>
      <c r="C87" s="7">
        <v>554439000006509</v>
      </c>
      <c r="D87" s="5">
        <v>31</v>
      </c>
      <c r="E87" s="5" t="s">
        <v>25</v>
      </c>
      <c r="F87" s="5">
        <v>2025</v>
      </c>
      <c r="G87" s="5" t="s">
        <v>11</v>
      </c>
      <c r="H87" s="5" t="s">
        <v>66</v>
      </c>
      <c r="I87" s="5" t="s">
        <v>90</v>
      </c>
      <c r="J87" s="5" t="s">
        <v>81</v>
      </c>
      <c r="K87" s="5"/>
      <c r="L87" s="8">
        <v>-2520</v>
      </c>
    </row>
    <row r="88" spans="1:12" x14ac:dyDescent="0.25">
      <c r="A88" s="12">
        <v>86</v>
      </c>
      <c r="B88" s="6" t="s">
        <v>82</v>
      </c>
      <c r="C88" s="7">
        <v>554732000131396</v>
      </c>
      <c r="D88" s="5">
        <v>31</v>
      </c>
      <c r="E88" s="5" t="s">
        <v>25</v>
      </c>
      <c r="F88" s="5">
        <v>2025</v>
      </c>
      <c r="G88" s="5" t="s">
        <v>11</v>
      </c>
      <c r="H88" s="5" t="s">
        <v>61</v>
      </c>
      <c r="I88" s="5" t="s">
        <v>78</v>
      </c>
      <c r="J88" s="5" t="s">
        <v>81</v>
      </c>
      <c r="K88" s="5"/>
      <c r="L88" s="8">
        <v>-2025</v>
      </c>
    </row>
    <row r="89" spans="1:12" x14ac:dyDescent="0.25">
      <c r="A89" s="12">
        <v>87</v>
      </c>
      <c r="B89" s="6" t="s">
        <v>82</v>
      </c>
      <c r="C89" s="7">
        <v>554732000133075</v>
      </c>
      <c r="D89" s="5">
        <v>31</v>
      </c>
      <c r="E89" s="5" t="s">
        <v>25</v>
      </c>
      <c r="F89" s="5">
        <v>2025</v>
      </c>
      <c r="G89" s="5" t="s">
        <v>11</v>
      </c>
      <c r="H89" s="5" t="s">
        <v>128</v>
      </c>
      <c r="I89" s="5" t="s">
        <v>323</v>
      </c>
      <c r="J89" s="5" t="s">
        <v>81</v>
      </c>
      <c r="K89" s="5"/>
      <c r="L89" s="8">
        <v>-1960.23</v>
      </c>
    </row>
    <row r="90" spans="1:12" x14ac:dyDescent="0.25">
      <c r="A90" s="12">
        <v>88</v>
      </c>
      <c r="B90" s="6" t="s">
        <v>82</v>
      </c>
      <c r="C90" s="7">
        <v>73101</v>
      </c>
      <c r="D90" s="5">
        <v>31</v>
      </c>
      <c r="E90" s="5" t="s">
        <v>25</v>
      </c>
      <c r="F90" s="5">
        <v>2025</v>
      </c>
      <c r="G90" s="5" t="s">
        <v>13</v>
      </c>
      <c r="H90" s="5" t="s">
        <v>69</v>
      </c>
      <c r="I90" s="5" t="s">
        <v>289</v>
      </c>
      <c r="J90" s="5" t="s">
        <v>81</v>
      </c>
      <c r="K90" s="5"/>
      <c r="L90" s="8">
        <v>-2520</v>
      </c>
    </row>
    <row r="91" spans="1:12" x14ac:dyDescent="0.25">
      <c r="A91" s="12">
        <v>89</v>
      </c>
      <c r="B91" s="6" t="s">
        <v>82</v>
      </c>
      <c r="C91" s="7">
        <v>73102</v>
      </c>
      <c r="D91" s="5">
        <v>31</v>
      </c>
      <c r="E91" s="5" t="s">
        <v>25</v>
      </c>
      <c r="F91" s="5">
        <v>2025</v>
      </c>
      <c r="G91" s="5" t="s">
        <v>13</v>
      </c>
      <c r="H91" s="5" t="s">
        <v>129</v>
      </c>
      <c r="I91" s="5" t="s">
        <v>320</v>
      </c>
      <c r="J91" s="5" t="s">
        <v>81</v>
      </c>
      <c r="K91" s="5"/>
      <c r="L91" s="8">
        <v>-2025</v>
      </c>
    </row>
    <row r="92" spans="1:12" x14ac:dyDescent="0.25">
      <c r="A92" s="12">
        <v>90</v>
      </c>
      <c r="B92" s="6" t="s">
        <v>146</v>
      </c>
      <c r="C92" s="7">
        <v>551295000702791</v>
      </c>
      <c r="D92" s="5">
        <v>1</v>
      </c>
      <c r="E92" s="5" t="s">
        <v>28</v>
      </c>
      <c r="F92" s="5">
        <v>2025</v>
      </c>
      <c r="G92" s="5" t="s">
        <v>11</v>
      </c>
      <c r="H92" s="5" t="s">
        <v>59</v>
      </c>
      <c r="I92" s="5" t="s">
        <v>75</v>
      </c>
      <c r="J92" s="5" t="s">
        <v>172</v>
      </c>
      <c r="K92" s="5"/>
      <c r="L92" s="8">
        <v>-2100</v>
      </c>
    </row>
    <row r="93" spans="1:12" x14ac:dyDescent="0.25">
      <c r="A93" s="12">
        <v>91</v>
      </c>
      <c r="B93" s="6" t="s">
        <v>146</v>
      </c>
      <c r="C93" s="7">
        <v>553468000019606</v>
      </c>
      <c r="D93" s="5">
        <v>1</v>
      </c>
      <c r="E93" s="5" t="s">
        <v>28</v>
      </c>
      <c r="F93" s="5">
        <v>2025</v>
      </c>
      <c r="G93" s="5" t="s">
        <v>11</v>
      </c>
      <c r="H93" s="5" t="s">
        <v>60</v>
      </c>
      <c r="I93" s="25" t="s">
        <v>93</v>
      </c>
      <c r="J93" s="5" t="s">
        <v>172</v>
      </c>
      <c r="K93" s="5"/>
      <c r="L93" s="8">
        <v>-2100</v>
      </c>
    </row>
    <row r="94" spans="1:12" x14ac:dyDescent="0.25">
      <c r="A94" s="12">
        <v>92</v>
      </c>
      <c r="B94" s="6" t="s">
        <v>165</v>
      </c>
      <c r="C94" s="7">
        <v>553960510014489</v>
      </c>
      <c r="D94" s="5">
        <v>1</v>
      </c>
      <c r="E94" s="5" t="s">
        <v>28</v>
      </c>
      <c r="F94" s="5">
        <v>2025</v>
      </c>
      <c r="G94" s="5" t="s">
        <v>18</v>
      </c>
      <c r="H94" s="47" t="s">
        <v>338</v>
      </c>
      <c r="I94" s="5" t="s">
        <v>339</v>
      </c>
      <c r="J94" s="5" t="s">
        <v>107</v>
      </c>
      <c r="K94" s="5"/>
      <c r="L94" s="24">
        <v>-140</v>
      </c>
    </row>
    <row r="95" spans="1:12" x14ac:dyDescent="0.25">
      <c r="A95" s="12">
        <v>93</v>
      </c>
      <c r="B95" s="6" t="s">
        <v>166</v>
      </c>
      <c r="C95" s="7">
        <v>553960510014489</v>
      </c>
      <c r="D95" s="5">
        <v>1</v>
      </c>
      <c r="E95" s="5" t="s">
        <v>28</v>
      </c>
      <c r="F95" s="5">
        <v>2025</v>
      </c>
      <c r="G95" s="5" t="s">
        <v>18</v>
      </c>
      <c r="H95" s="12" t="s">
        <v>344</v>
      </c>
      <c r="I95" s="25" t="s">
        <v>217</v>
      </c>
      <c r="J95" s="5" t="s">
        <v>107</v>
      </c>
      <c r="K95" s="5"/>
      <c r="L95" s="9">
        <v>-246.26</v>
      </c>
    </row>
    <row r="96" spans="1:12" x14ac:dyDescent="0.25">
      <c r="A96" s="12">
        <v>94</v>
      </c>
      <c r="B96" s="6" t="s">
        <v>166</v>
      </c>
      <c r="C96" s="7">
        <v>553960510014489</v>
      </c>
      <c r="D96" s="5">
        <v>1</v>
      </c>
      <c r="E96" s="5" t="s">
        <v>28</v>
      </c>
      <c r="F96" s="5">
        <v>2025</v>
      </c>
      <c r="G96" s="5" t="s">
        <v>18</v>
      </c>
      <c r="H96" s="5" t="s">
        <v>343</v>
      </c>
      <c r="I96" s="25" t="s">
        <v>262</v>
      </c>
      <c r="J96" s="5" t="s">
        <v>107</v>
      </c>
      <c r="K96" s="5"/>
      <c r="L96" s="9">
        <v>-214.58</v>
      </c>
    </row>
    <row r="97" spans="1:12" x14ac:dyDescent="0.25">
      <c r="A97" s="12">
        <v>95</v>
      </c>
      <c r="B97" s="6" t="s">
        <v>99</v>
      </c>
      <c r="C97" s="7">
        <v>553960510014489</v>
      </c>
      <c r="D97" s="5">
        <v>1</v>
      </c>
      <c r="E97" s="5" t="s">
        <v>28</v>
      </c>
      <c r="F97" s="5">
        <v>2025</v>
      </c>
      <c r="G97" s="5" t="s">
        <v>18</v>
      </c>
      <c r="H97" s="5" t="s">
        <v>352</v>
      </c>
      <c r="I97" s="25" t="s">
        <v>218</v>
      </c>
      <c r="J97" s="5" t="s">
        <v>107</v>
      </c>
      <c r="K97" s="5"/>
      <c r="L97" s="24">
        <v>-115</v>
      </c>
    </row>
    <row r="98" spans="1:12" x14ac:dyDescent="0.25">
      <c r="A98" s="12">
        <v>96</v>
      </c>
      <c r="B98" s="6" t="s">
        <v>173</v>
      </c>
      <c r="C98" s="7">
        <v>554439000006509</v>
      </c>
      <c r="D98" s="5">
        <v>1</v>
      </c>
      <c r="E98" s="5" t="s">
        <v>28</v>
      </c>
      <c r="F98" s="5">
        <v>2025</v>
      </c>
      <c r="G98" s="5" t="s">
        <v>11</v>
      </c>
      <c r="H98" s="5" t="s">
        <v>66</v>
      </c>
      <c r="I98" s="25" t="s">
        <v>219</v>
      </c>
      <c r="J98" s="5" t="s">
        <v>172</v>
      </c>
      <c r="K98" s="5"/>
      <c r="L98" s="8">
        <v>-3520</v>
      </c>
    </row>
    <row r="99" spans="1:12" x14ac:dyDescent="0.25">
      <c r="A99" s="12">
        <v>97</v>
      </c>
      <c r="B99" s="6" t="s">
        <v>146</v>
      </c>
      <c r="C99" s="7">
        <v>554439000016291</v>
      </c>
      <c r="D99" s="5">
        <v>1</v>
      </c>
      <c r="E99" s="5" t="s">
        <v>28</v>
      </c>
      <c r="F99" s="5">
        <v>2025</v>
      </c>
      <c r="G99" s="5" t="s">
        <v>11</v>
      </c>
      <c r="H99" s="5" t="s">
        <v>127</v>
      </c>
      <c r="I99" s="5" t="s">
        <v>351</v>
      </c>
      <c r="J99" s="5" t="s">
        <v>172</v>
      </c>
      <c r="K99" s="5"/>
      <c r="L99" s="8">
        <v>-2100</v>
      </c>
    </row>
    <row r="100" spans="1:12" x14ac:dyDescent="0.25">
      <c r="A100" s="12">
        <v>98</v>
      </c>
      <c r="B100" s="6" t="s">
        <v>77</v>
      </c>
      <c r="C100" s="7">
        <v>554732000131396</v>
      </c>
      <c r="D100" s="5">
        <v>1</v>
      </c>
      <c r="E100" s="5" t="s">
        <v>28</v>
      </c>
      <c r="F100" s="5">
        <v>2025</v>
      </c>
      <c r="G100" s="5" t="s">
        <v>11</v>
      </c>
      <c r="H100" s="5" t="s">
        <v>61</v>
      </c>
      <c r="I100" s="5" t="s">
        <v>78</v>
      </c>
      <c r="J100" s="5" t="s">
        <v>85</v>
      </c>
      <c r="K100" s="5"/>
      <c r="L100" s="8">
        <v>-4832.97</v>
      </c>
    </row>
    <row r="101" spans="1:12" x14ac:dyDescent="0.25">
      <c r="A101" s="12">
        <v>99</v>
      </c>
      <c r="B101" s="6" t="s">
        <v>146</v>
      </c>
      <c r="C101" s="7">
        <v>555101000005631</v>
      </c>
      <c r="D101" s="5">
        <v>1</v>
      </c>
      <c r="E101" s="5" t="s">
        <v>28</v>
      </c>
      <c r="F101" s="5">
        <v>2025</v>
      </c>
      <c r="G101" s="5" t="s">
        <v>11</v>
      </c>
      <c r="H101" s="5" t="s">
        <v>62</v>
      </c>
      <c r="I101" s="5" t="s">
        <v>76</v>
      </c>
      <c r="J101" s="5" t="s">
        <v>172</v>
      </c>
      <c r="K101" s="5"/>
      <c r="L101" s="8">
        <v>-2100</v>
      </c>
    </row>
    <row r="102" spans="1:12" x14ac:dyDescent="0.25">
      <c r="A102" s="12">
        <v>100</v>
      </c>
      <c r="B102" s="6" t="s">
        <v>146</v>
      </c>
      <c r="C102" s="7">
        <v>80101</v>
      </c>
      <c r="D102" s="5">
        <v>1</v>
      </c>
      <c r="E102" s="5" t="s">
        <v>28</v>
      </c>
      <c r="F102" s="5">
        <v>2025</v>
      </c>
      <c r="G102" s="5" t="s">
        <v>13</v>
      </c>
      <c r="H102" s="5" t="s">
        <v>140</v>
      </c>
      <c r="I102" s="5" t="s">
        <v>306</v>
      </c>
      <c r="J102" s="5" t="s">
        <v>172</v>
      </c>
      <c r="K102" s="5"/>
      <c r="L102" s="24">
        <v>-756</v>
      </c>
    </row>
    <row r="103" spans="1:12" x14ac:dyDescent="0.25">
      <c r="A103" s="12">
        <v>101</v>
      </c>
      <c r="B103" s="6" t="s">
        <v>146</v>
      </c>
      <c r="C103" s="7">
        <v>80102</v>
      </c>
      <c r="D103" s="5">
        <v>1</v>
      </c>
      <c r="E103" s="5" t="s">
        <v>28</v>
      </c>
      <c r="F103" s="5">
        <v>2025</v>
      </c>
      <c r="G103" s="5" t="s">
        <v>13</v>
      </c>
      <c r="H103" s="5" t="s">
        <v>130</v>
      </c>
      <c r="I103" s="5" t="s">
        <v>330</v>
      </c>
      <c r="J103" s="5" t="s">
        <v>172</v>
      </c>
      <c r="K103" s="5"/>
      <c r="L103" s="8">
        <v>-1008</v>
      </c>
    </row>
    <row r="104" spans="1:12" x14ac:dyDescent="0.25">
      <c r="A104" s="12">
        <v>102</v>
      </c>
      <c r="B104" s="6" t="s">
        <v>166</v>
      </c>
      <c r="C104" s="7">
        <v>80103</v>
      </c>
      <c r="D104" s="5">
        <v>1</v>
      </c>
      <c r="E104" s="5" t="s">
        <v>28</v>
      </c>
      <c r="F104" s="5">
        <v>2025</v>
      </c>
      <c r="G104" s="5" t="s">
        <v>13</v>
      </c>
      <c r="H104" s="5" t="s">
        <v>222</v>
      </c>
      <c r="I104" s="25" t="s">
        <v>221</v>
      </c>
      <c r="J104" s="5" t="s">
        <v>107</v>
      </c>
      <c r="K104" s="5"/>
      <c r="L104" s="24">
        <v>-150</v>
      </c>
    </row>
    <row r="105" spans="1:12" x14ac:dyDescent="0.25">
      <c r="A105" s="12">
        <v>103</v>
      </c>
      <c r="B105" s="6" t="s">
        <v>146</v>
      </c>
      <c r="C105" s="7">
        <v>850002</v>
      </c>
      <c r="D105" s="5">
        <v>4</v>
      </c>
      <c r="E105" s="5" t="s">
        <v>28</v>
      </c>
      <c r="F105" s="5">
        <v>2025</v>
      </c>
      <c r="G105" s="5" t="s">
        <v>14</v>
      </c>
      <c r="H105" s="5" t="s">
        <v>79</v>
      </c>
      <c r="I105" s="5" t="s">
        <v>80</v>
      </c>
      <c r="J105" s="5" t="s">
        <v>172</v>
      </c>
      <c r="K105" s="5"/>
      <c r="L105" s="8">
        <v>-3406.54</v>
      </c>
    </row>
    <row r="106" spans="1:12" x14ac:dyDescent="0.25">
      <c r="A106" s="12">
        <v>104</v>
      </c>
      <c r="B106" s="6" t="s">
        <v>229</v>
      </c>
      <c r="C106" s="7">
        <v>554439000016291</v>
      </c>
      <c r="D106" s="5">
        <v>4</v>
      </c>
      <c r="E106" s="5" t="s">
        <v>28</v>
      </c>
      <c r="F106" s="5">
        <v>2025</v>
      </c>
      <c r="G106" s="5" t="s">
        <v>11</v>
      </c>
      <c r="H106" s="5" t="s">
        <v>226</v>
      </c>
      <c r="I106" s="5" t="s">
        <v>225</v>
      </c>
      <c r="J106" s="5" t="s">
        <v>107</v>
      </c>
      <c r="K106" s="5"/>
      <c r="L106" s="24">
        <v>-599</v>
      </c>
    </row>
    <row r="107" spans="1:12" x14ac:dyDescent="0.25">
      <c r="A107" s="12">
        <v>105</v>
      </c>
      <c r="B107" s="6" t="s">
        <v>99</v>
      </c>
      <c r="C107" s="7">
        <v>554439000016291</v>
      </c>
      <c r="D107" s="5">
        <v>4</v>
      </c>
      <c r="E107" s="5" t="s">
        <v>28</v>
      </c>
      <c r="F107" s="5">
        <v>2025</v>
      </c>
      <c r="G107" s="5" t="s">
        <v>11</v>
      </c>
      <c r="H107" s="48" t="s">
        <v>228</v>
      </c>
      <c r="I107" s="25" t="s">
        <v>227</v>
      </c>
      <c r="J107" s="5" t="s">
        <v>107</v>
      </c>
      <c r="K107" s="5"/>
      <c r="L107" s="24">
        <v>-151</v>
      </c>
    </row>
    <row r="108" spans="1:12" x14ac:dyDescent="0.25">
      <c r="A108" s="12">
        <v>106</v>
      </c>
      <c r="B108" s="6" t="s">
        <v>99</v>
      </c>
      <c r="C108" s="7">
        <v>554439000016291</v>
      </c>
      <c r="D108" s="5">
        <v>4</v>
      </c>
      <c r="E108" s="5" t="s">
        <v>28</v>
      </c>
      <c r="F108" s="5">
        <v>2025</v>
      </c>
      <c r="G108" s="5" t="s">
        <v>11</v>
      </c>
      <c r="H108" s="5" t="s">
        <v>352</v>
      </c>
      <c r="I108" s="25" t="s">
        <v>218</v>
      </c>
      <c r="J108" s="5" t="s">
        <v>107</v>
      </c>
      <c r="K108" s="5"/>
      <c r="L108" s="24">
        <v>-151.9</v>
      </c>
    </row>
    <row r="109" spans="1:12" x14ac:dyDescent="0.25">
      <c r="A109" s="12">
        <v>107</v>
      </c>
      <c r="B109" s="6" t="s">
        <v>98</v>
      </c>
      <c r="C109" s="7">
        <v>554439000016291</v>
      </c>
      <c r="D109" s="5">
        <v>4</v>
      </c>
      <c r="E109" s="5" t="s">
        <v>28</v>
      </c>
      <c r="F109" s="5">
        <v>2025</v>
      </c>
      <c r="G109" s="5" t="s">
        <v>11</v>
      </c>
      <c r="H109" s="5" t="s">
        <v>167</v>
      </c>
      <c r="I109" s="4" t="s">
        <v>261</v>
      </c>
      <c r="J109" s="5" t="s">
        <v>107</v>
      </c>
      <c r="K109" s="5"/>
      <c r="L109" s="8">
        <v>-1168.28</v>
      </c>
    </row>
    <row r="110" spans="1:12" x14ac:dyDescent="0.25">
      <c r="A110" s="12">
        <v>108</v>
      </c>
      <c r="B110" s="6" t="s">
        <v>82</v>
      </c>
      <c r="C110" s="7">
        <v>550094000070740</v>
      </c>
      <c r="D110" s="5">
        <v>5</v>
      </c>
      <c r="E110" s="5" t="s">
        <v>28</v>
      </c>
      <c r="F110" s="5">
        <v>2025</v>
      </c>
      <c r="G110" s="5" t="s">
        <v>11</v>
      </c>
      <c r="H110" s="5" t="s">
        <v>207</v>
      </c>
      <c r="I110" s="5" t="s">
        <v>353</v>
      </c>
      <c r="J110" s="5" t="s">
        <v>81</v>
      </c>
      <c r="K110" s="5"/>
      <c r="L110" s="8">
        <v>-2520</v>
      </c>
    </row>
    <row r="111" spans="1:12" x14ac:dyDescent="0.25">
      <c r="A111" s="12">
        <v>109</v>
      </c>
      <c r="B111" s="6" t="s">
        <v>82</v>
      </c>
      <c r="C111" s="7">
        <v>550765000015547</v>
      </c>
      <c r="D111" s="5">
        <v>5</v>
      </c>
      <c r="E111" s="5" t="s">
        <v>28</v>
      </c>
      <c r="F111" s="5">
        <v>2025</v>
      </c>
      <c r="G111" s="5" t="s">
        <v>11</v>
      </c>
      <c r="H111" s="5" t="s">
        <v>63</v>
      </c>
      <c r="I111" s="5" t="s">
        <v>86</v>
      </c>
      <c r="J111" s="5" t="s">
        <v>81</v>
      </c>
      <c r="K111" s="5"/>
      <c r="L111" s="8">
        <v>-2520</v>
      </c>
    </row>
    <row r="112" spans="1:12" x14ac:dyDescent="0.25">
      <c r="A112" s="12">
        <v>110</v>
      </c>
      <c r="B112" s="6" t="s">
        <v>82</v>
      </c>
      <c r="C112" s="7">
        <v>553613000106388</v>
      </c>
      <c r="D112" s="5">
        <v>5</v>
      </c>
      <c r="E112" s="5" t="s">
        <v>28</v>
      </c>
      <c r="F112" s="5">
        <v>2025</v>
      </c>
      <c r="G112" s="5" t="s">
        <v>11</v>
      </c>
      <c r="H112" s="5" t="s">
        <v>65</v>
      </c>
      <c r="I112" s="5" t="s">
        <v>94</v>
      </c>
      <c r="J112" s="5" t="s">
        <v>81</v>
      </c>
      <c r="K112" s="5"/>
      <c r="L112" s="8">
        <v>-2520</v>
      </c>
    </row>
    <row r="113" spans="1:12" x14ac:dyDescent="0.25">
      <c r="A113" s="12">
        <v>111</v>
      </c>
      <c r="B113" s="6" t="s">
        <v>82</v>
      </c>
      <c r="C113" s="7">
        <v>553613000106388</v>
      </c>
      <c r="D113" s="5">
        <v>5</v>
      </c>
      <c r="E113" s="5" t="s">
        <v>28</v>
      </c>
      <c r="F113" s="5">
        <v>2025</v>
      </c>
      <c r="G113" s="5" t="s">
        <v>11</v>
      </c>
      <c r="H113" s="5" t="s">
        <v>65</v>
      </c>
      <c r="I113" s="5" t="s">
        <v>94</v>
      </c>
      <c r="J113" s="5" t="s">
        <v>81</v>
      </c>
      <c r="K113" s="5"/>
      <c r="L113" s="8">
        <v>-1663.21</v>
      </c>
    </row>
    <row r="114" spans="1:12" x14ac:dyDescent="0.25">
      <c r="A114" s="12">
        <v>112</v>
      </c>
      <c r="B114" s="6" t="s">
        <v>82</v>
      </c>
      <c r="C114" s="7">
        <v>553653000015845</v>
      </c>
      <c r="D114" s="5">
        <v>5</v>
      </c>
      <c r="E114" s="5" t="s">
        <v>28</v>
      </c>
      <c r="F114" s="5">
        <v>2025</v>
      </c>
      <c r="G114" s="5" t="s">
        <v>11</v>
      </c>
      <c r="H114" s="5" t="s">
        <v>96</v>
      </c>
      <c r="I114" s="5" t="s">
        <v>91</v>
      </c>
      <c r="J114" s="5" t="s">
        <v>81</v>
      </c>
      <c r="K114" s="5"/>
      <c r="L114" s="8">
        <v>-2520</v>
      </c>
    </row>
    <row r="115" spans="1:12" x14ac:dyDescent="0.25">
      <c r="A115" s="12">
        <v>113</v>
      </c>
      <c r="B115" s="6" t="s">
        <v>82</v>
      </c>
      <c r="C115" s="7">
        <v>553653000019244</v>
      </c>
      <c r="D115" s="5">
        <v>5</v>
      </c>
      <c r="E115" s="5" t="s">
        <v>28</v>
      </c>
      <c r="F115" s="5">
        <v>2025</v>
      </c>
      <c r="G115" s="5" t="s">
        <v>11</v>
      </c>
      <c r="H115" s="5" t="s">
        <v>123</v>
      </c>
      <c r="I115" s="5" t="s">
        <v>350</v>
      </c>
      <c r="J115" s="5" t="s">
        <v>81</v>
      </c>
      <c r="K115" s="5"/>
      <c r="L115" s="8">
        <v>-2520</v>
      </c>
    </row>
    <row r="116" spans="1:12" x14ac:dyDescent="0.25">
      <c r="A116" s="12">
        <v>114</v>
      </c>
      <c r="B116" s="6" t="s">
        <v>82</v>
      </c>
      <c r="C116" s="7">
        <v>554439000006509</v>
      </c>
      <c r="D116" s="5">
        <v>5</v>
      </c>
      <c r="E116" s="5" t="s">
        <v>28</v>
      </c>
      <c r="F116" s="5">
        <v>2025</v>
      </c>
      <c r="G116" s="5" t="s">
        <v>11</v>
      </c>
      <c r="H116" s="5" t="s">
        <v>66</v>
      </c>
      <c r="I116" s="5" t="s">
        <v>90</v>
      </c>
      <c r="J116" s="5" t="s">
        <v>81</v>
      </c>
      <c r="K116" s="5"/>
      <c r="L116" s="8">
        <v>-2520</v>
      </c>
    </row>
    <row r="117" spans="1:12" x14ac:dyDescent="0.25">
      <c r="A117" s="12">
        <v>115</v>
      </c>
      <c r="B117" s="6" t="s">
        <v>82</v>
      </c>
      <c r="C117" s="7">
        <v>80502</v>
      </c>
      <c r="D117" s="5">
        <v>5</v>
      </c>
      <c r="E117" s="5" t="s">
        <v>28</v>
      </c>
      <c r="F117" s="5">
        <v>2025</v>
      </c>
      <c r="G117" s="5" t="s">
        <v>13</v>
      </c>
      <c r="H117" s="5" t="s">
        <v>129</v>
      </c>
      <c r="I117" s="5" t="s">
        <v>320</v>
      </c>
      <c r="J117" s="5" t="s">
        <v>81</v>
      </c>
      <c r="K117" s="5"/>
      <c r="L117" s="8">
        <v>-2520</v>
      </c>
    </row>
    <row r="118" spans="1:12" x14ac:dyDescent="0.25">
      <c r="A118" s="12">
        <v>116</v>
      </c>
      <c r="B118" s="6" t="s">
        <v>49</v>
      </c>
      <c r="C118" s="7">
        <v>812170700075956</v>
      </c>
      <c r="D118" s="5">
        <v>5</v>
      </c>
      <c r="E118" s="5" t="s">
        <v>28</v>
      </c>
      <c r="F118" s="5">
        <v>2025</v>
      </c>
      <c r="G118" s="5" t="s">
        <v>15</v>
      </c>
      <c r="H118" s="5" t="s">
        <v>52</v>
      </c>
      <c r="I118" s="5" t="s">
        <v>138</v>
      </c>
      <c r="J118" s="5" t="s">
        <v>39</v>
      </c>
      <c r="K118" s="5"/>
      <c r="L118" s="24">
        <v>-17.7</v>
      </c>
    </row>
    <row r="119" spans="1:12" x14ac:dyDescent="0.25">
      <c r="A119" s="12">
        <v>117</v>
      </c>
      <c r="B119" s="6" t="s">
        <v>82</v>
      </c>
      <c r="C119" s="7">
        <v>554732000131396</v>
      </c>
      <c r="D119" s="5">
        <v>6</v>
      </c>
      <c r="E119" s="5" t="s">
        <v>28</v>
      </c>
      <c r="F119" s="5">
        <v>2025</v>
      </c>
      <c r="G119" s="5" t="s">
        <v>11</v>
      </c>
      <c r="H119" s="5" t="s">
        <v>61</v>
      </c>
      <c r="I119" s="5" t="s">
        <v>78</v>
      </c>
      <c r="J119" s="5" t="s">
        <v>81</v>
      </c>
      <c r="K119" s="5"/>
      <c r="L119" s="8">
        <v>-1900.22</v>
      </c>
    </row>
    <row r="120" spans="1:12" x14ac:dyDescent="0.25">
      <c r="A120" s="12">
        <v>118</v>
      </c>
      <c r="B120" s="6" t="s">
        <v>177</v>
      </c>
      <c r="C120" s="7">
        <v>553473000017377</v>
      </c>
      <c r="D120" s="5">
        <v>7</v>
      </c>
      <c r="E120" s="5" t="s">
        <v>28</v>
      </c>
      <c r="F120" s="5">
        <v>2025</v>
      </c>
      <c r="G120" s="5" t="s">
        <v>11</v>
      </c>
      <c r="H120" s="5" t="s">
        <v>178</v>
      </c>
      <c r="I120" s="5" t="s">
        <v>326</v>
      </c>
      <c r="J120" s="5" t="s">
        <v>176</v>
      </c>
      <c r="K120" s="5"/>
      <c r="L120" s="8">
        <v>-5194.53</v>
      </c>
    </row>
    <row r="121" spans="1:12" x14ac:dyDescent="0.25">
      <c r="A121" s="12">
        <v>119</v>
      </c>
      <c r="B121" s="6" t="s">
        <v>177</v>
      </c>
      <c r="C121" s="7">
        <v>554732000131396</v>
      </c>
      <c r="D121" s="5">
        <v>7</v>
      </c>
      <c r="E121" s="5" t="s">
        <v>28</v>
      </c>
      <c r="F121" s="5">
        <v>2025</v>
      </c>
      <c r="G121" s="5" t="s">
        <v>11</v>
      </c>
      <c r="H121" s="5" t="s">
        <v>61</v>
      </c>
      <c r="I121" s="5" t="s">
        <v>78</v>
      </c>
      <c r="J121" s="5" t="s">
        <v>176</v>
      </c>
      <c r="K121" s="5"/>
      <c r="L121" s="8">
        <v>-4860</v>
      </c>
    </row>
    <row r="122" spans="1:12" x14ac:dyDescent="0.25">
      <c r="A122" s="12">
        <v>120</v>
      </c>
      <c r="B122" s="6" t="s">
        <v>538</v>
      </c>
      <c r="C122" s="7">
        <v>80701</v>
      </c>
      <c r="D122" s="5">
        <v>7</v>
      </c>
      <c r="E122" s="5" t="s">
        <v>28</v>
      </c>
      <c r="F122" s="5">
        <v>2025</v>
      </c>
      <c r="G122" s="5" t="s">
        <v>109</v>
      </c>
      <c r="H122" s="5" t="s">
        <v>21</v>
      </c>
      <c r="I122" s="25" t="s">
        <v>291</v>
      </c>
      <c r="J122" s="5" t="s">
        <v>131</v>
      </c>
      <c r="K122" s="5" t="s">
        <v>296</v>
      </c>
      <c r="L122" s="8">
        <v>-3825</v>
      </c>
    </row>
    <row r="123" spans="1:12" x14ac:dyDescent="0.25">
      <c r="A123" s="12">
        <v>121</v>
      </c>
      <c r="B123" s="6" t="s">
        <v>41</v>
      </c>
      <c r="C123" s="7">
        <v>554439000039504</v>
      </c>
      <c r="D123" s="5">
        <v>11</v>
      </c>
      <c r="E123" s="5" t="s">
        <v>28</v>
      </c>
      <c r="F123" s="5">
        <v>2025</v>
      </c>
      <c r="G123" s="5" t="s">
        <v>11</v>
      </c>
      <c r="H123" s="5" t="s">
        <v>139</v>
      </c>
      <c r="I123" s="4" t="s">
        <v>117</v>
      </c>
      <c r="J123" s="5" t="s">
        <v>40</v>
      </c>
      <c r="K123" s="5"/>
      <c r="L123" s="8">
        <v>-24925</v>
      </c>
    </row>
    <row r="124" spans="1:12" x14ac:dyDescent="0.25">
      <c r="A124" s="12">
        <v>122</v>
      </c>
      <c r="B124" s="6" t="s">
        <v>201</v>
      </c>
      <c r="C124" s="7">
        <v>554439000039504</v>
      </c>
      <c r="D124" s="5">
        <v>14</v>
      </c>
      <c r="E124" s="5" t="s">
        <v>28</v>
      </c>
      <c r="F124" s="5">
        <v>2025</v>
      </c>
      <c r="G124" s="5" t="s">
        <v>114</v>
      </c>
      <c r="H124" s="5" t="s">
        <v>113</v>
      </c>
      <c r="I124" s="25" t="s">
        <v>304</v>
      </c>
      <c r="J124" s="5" t="s">
        <v>131</v>
      </c>
      <c r="K124" s="5" t="s">
        <v>296</v>
      </c>
      <c r="L124" s="8">
        <v>-5949.61</v>
      </c>
    </row>
    <row r="125" spans="1:12" x14ac:dyDescent="0.25">
      <c r="A125" s="12">
        <v>123</v>
      </c>
      <c r="B125" s="6" t="s">
        <v>202</v>
      </c>
      <c r="C125" s="7">
        <v>554439000039504</v>
      </c>
      <c r="D125" s="5">
        <v>14</v>
      </c>
      <c r="E125" s="5" t="s">
        <v>28</v>
      </c>
      <c r="F125" s="5">
        <v>2025</v>
      </c>
      <c r="G125" s="5" t="s">
        <v>114</v>
      </c>
      <c r="H125" s="5" t="s">
        <v>113</v>
      </c>
      <c r="I125" s="25" t="s">
        <v>304</v>
      </c>
      <c r="J125" s="5" t="s">
        <v>131</v>
      </c>
      <c r="K125" s="5" t="s">
        <v>296</v>
      </c>
      <c r="L125" s="8">
        <v>-15300</v>
      </c>
    </row>
    <row r="126" spans="1:12" x14ac:dyDescent="0.25">
      <c r="A126" s="12">
        <v>124</v>
      </c>
      <c r="B126" s="6" t="s">
        <v>203</v>
      </c>
      <c r="C126" s="7">
        <v>554439000039504</v>
      </c>
      <c r="D126" s="5">
        <v>14</v>
      </c>
      <c r="E126" s="5" t="s">
        <v>28</v>
      </c>
      <c r="F126" s="5">
        <v>2025</v>
      </c>
      <c r="G126" s="5" t="s">
        <v>114</v>
      </c>
      <c r="H126" s="5" t="s">
        <v>113</v>
      </c>
      <c r="I126" s="25" t="s">
        <v>304</v>
      </c>
      <c r="J126" s="5" t="s">
        <v>131</v>
      </c>
      <c r="K126" s="5" t="s">
        <v>296</v>
      </c>
      <c r="L126" s="8">
        <v>-7597.12</v>
      </c>
    </row>
    <row r="127" spans="1:12" x14ac:dyDescent="0.25">
      <c r="A127" s="12">
        <v>125</v>
      </c>
      <c r="B127" s="6" t="s">
        <v>179</v>
      </c>
      <c r="C127" s="7">
        <v>82501</v>
      </c>
      <c r="D127" s="5">
        <v>25</v>
      </c>
      <c r="E127" s="5" t="s">
        <v>28</v>
      </c>
      <c r="F127" s="5">
        <v>2025</v>
      </c>
      <c r="G127" s="5" t="s">
        <v>26</v>
      </c>
      <c r="H127" s="5" t="s">
        <v>30</v>
      </c>
      <c r="I127" s="12" t="s">
        <v>311</v>
      </c>
      <c r="J127" s="5" t="s">
        <v>107</v>
      </c>
      <c r="K127" s="5"/>
      <c r="L127" s="8">
        <v>-3185.89</v>
      </c>
    </row>
    <row r="128" spans="1:12" x14ac:dyDescent="0.25">
      <c r="A128" s="12">
        <v>126</v>
      </c>
      <c r="B128" s="6" t="s">
        <v>175</v>
      </c>
      <c r="C128" s="7">
        <v>90501</v>
      </c>
      <c r="D128" s="5">
        <v>5</v>
      </c>
      <c r="E128" s="5" t="s">
        <v>31</v>
      </c>
      <c r="F128" s="5">
        <v>2025</v>
      </c>
      <c r="G128" s="5" t="s">
        <v>23</v>
      </c>
      <c r="H128" s="5" t="s">
        <v>147</v>
      </c>
      <c r="I128" s="5" t="s">
        <v>234</v>
      </c>
      <c r="J128" s="5" t="s">
        <v>172</v>
      </c>
      <c r="K128" s="5" t="s">
        <v>180</v>
      </c>
      <c r="L128" s="24">
        <v>-178</v>
      </c>
    </row>
    <row r="129" spans="1:12" x14ac:dyDescent="0.25">
      <c r="A129" s="12">
        <v>127</v>
      </c>
      <c r="B129" s="6" t="s">
        <v>538</v>
      </c>
      <c r="C129" s="7">
        <v>90901</v>
      </c>
      <c r="D129" s="5">
        <v>9</v>
      </c>
      <c r="E129" s="5" t="s">
        <v>31</v>
      </c>
      <c r="F129" s="5">
        <v>2025</v>
      </c>
      <c r="G129" s="5" t="s">
        <v>109</v>
      </c>
      <c r="H129" s="5" t="s">
        <v>21</v>
      </c>
      <c r="I129" s="25" t="s">
        <v>291</v>
      </c>
      <c r="J129" s="5" t="s">
        <v>131</v>
      </c>
      <c r="K129" s="5" t="s">
        <v>297</v>
      </c>
      <c r="L129" s="8">
        <v>-3227.03</v>
      </c>
    </row>
    <row r="130" spans="1:12" x14ac:dyDescent="0.25">
      <c r="A130" s="12">
        <v>128</v>
      </c>
      <c r="B130" s="6" t="s">
        <v>535</v>
      </c>
      <c r="C130" s="7">
        <v>91001</v>
      </c>
      <c r="D130" s="5">
        <v>10</v>
      </c>
      <c r="E130" s="5" t="s">
        <v>31</v>
      </c>
      <c r="F130" s="5">
        <v>2025</v>
      </c>
      <c r="G130" s="5" t="s">
        <v>23</v>
      </c>
      <c r="H130" s="5" t="s">
        <v>148</v>
      </c>
      <c r="I130" s="5" t="s">
        <v>235</v>
      </c>
      <c r="J130" s="5" t="s">
        <v>107</v>
      </c>
      <c r="K130" s="5" t="s">
        <v>236</v>
      </c>
      <c r="L130" s="8">
        <v>-5332.63</v>
      </c>
    </row>
    <row r="131" spans="1:12" x14ac:dyDescent="0.25">
      <c r="A131" s="12">
        <v>129</v>
      </c>
      <c r="B131" s="6" t="s">
        <v>175</v>
      </c>
      <c r="C131" s="7">
        <v>91002</v>
      </c>
      <c r="D131" s="5">
        <v>10</v>
      </c>
      <c r="E131" s="5" t="s">
        <v>31</v>
      </c>
      <c r="F131" s="5">
        <v>2025</v>
      </c>
      <c r="G131" s="5" t="s">
        <v>23</v>
      </c>
      <c r="H131" s="5" t="s">
        <v>149</v>
      </c>
      <c r="I131" s="5" t="s">
        <v>230</v>
      </c>
      <c r="J131" s="5" t="s">
        <v>333</v>
      </c>
      <c r="K131" s="5" t="s">
        <v>174</v>
      </c>
      <c r="L131" s="24">
        <v>-600</v>
      </c>
    </row>
    <row r="132" spans="1:12" x14ac:dyDescent="0.25">
      <c r="A132" s="12">
        <v>130</v>
      </c>
      <c r="B132" s="6" t="s">
        <v>99</v>
      </c>
      <c r="C132" s="7">
        <v>554439000028455</v>
      </c>
      <c r="D132" s="5">
        <v>15</v>
      </c>
      <c r="E132" s="5" t="s">
        <v>31</v>
      </c>
      <c r="F132" s="5">
        <v>2025</v>
      </c>
      <c r="G132" s="5" t="s">
        <v>11</v>
      </c>
      <c r="H132" s="49" t="s">
        <v>185</v>
      </c>
      <c r="I132" s="25" t="s">
        <v>184</v>
      </c>
      <c r="J132" s="5" t="s">
        <v>107</v>
      </c>
      <c r="K132" s="5"/>
      <c r="L132" s="8">
        <v>-1177.6600000000001</v>
      </c>
    </row>
    <row r="133" spans="1:12" x14ac:dyDescent="0.25">
      <c r="A133" s="12">
        <v>131</v>
      </c>
      <c r="B133" s="6" t="s">
        <v>166</v>
      </c>
      <c r="C133" s="7">
        <v>554439000028455</v>
      </c>
      <c r="D133" s="5">
        <v>15</v>
      </c>
      <c r="E133" s="5" t="s">
        <v>31</v>
      </c>
      <c r="F133" s="5">
        <v>2025</v>
      </c>
      <c r="G133" s="5" t="s">
        <v>11</v>
      </c>
      <c r="H133" s="5" t="s">
        <v>183</v>
      </c>
      <c r="I133" s="25" t="s">
        <v>255</v>
      </c>
      <c r="J133" s="5" t="s">
        <v>107</v>
      </c>
      <c r="K133" s="5"/>
      <c r="L133" s="9">
        <v>-222.52</v>
      </c>
    </row>
    <row r="134" spans="1:12" x14ac:dyDescent="0.25">
      <c r="A134" s="12">
        <v>132</v>
      </c>
      <c r="B134" s="6" t="s">
        <v>99</v>
      </c>
      <c r="C134" s="7">
        <v>91501</v>
      </c>
      <c r="D134" s="5">
        <v>15</v>
      </c>
      <c r="E134" s="5" t="s">
        <v>31</v>
      </c>
      <c r="F134" s="5">
        <v>2025</v>
      </c>
      <c r="G134" s="5" t="s">
        <v>26</v>
      </c>
      <c r="H134" s="5" t="s">
        <v>32</v>
      </c>
      <c r="I134" s="25" t="s">
        <v>342</v>
      </c>
      <c r="J134" s="5" t="s">
        <v>107</v>
      </c>
      <c r="K134" s="5"/>
      <c r="L134" s="9">
        <v>-714.56</v>
      </c>
    </row>
    <row r="135" spans="1:12" x14ac:dyDescent="0.25">
      <c r="A135" s="12">
        <v>133</v>
      </c>
      <c r="B135" s="6" t="s">
        <v>182</v>
      </c>
      <c r="C135" s="7">
        <v>91502</v>
      </c>
      <c r="D135" s="5">
        <v>15</v>
      </c>
      <c r="E135" s="5" t="s">
        <v>31</v>
      </c>
      <c r="F135" s="5">
        <v>2025</v>
      </c>
      <c r="G135" s="5" t="s">
        <v>23</v>
      </c>
      <c r="H135" s="5" t="s">
        <v>181</v>
      </c>
      <c r="I135" s="5" t="s">
        <v>319</v>
      </c>
      <c r="J135" s="5" t="s">
        <v>107</v>
      </c>
      <c r="K135" s="5"/>
      <c r="L135" s="24">
        <v>-800</v>
      </c>
    </row>
    <row r="136" spans="1:12" x14ac:dyDescent="0.25">
      <c r="A136" s="12">
        <v>134</v>
      </c>
      <c r="B136" s="6" t="s">
        <v>166</v>
      </c>
      <c r="C136" s="7">
        <v>91503</v>
      </c>
      <c r="D136" s="5">
        <v>15</v>
      </c>
      <c r="E136" s="5" t="s">
        <v>31</v>
      </c>
      <c r="F136" s="5">
        <v>2025</v>
      </c>
      <c r="G136" s="5" t="s">
        <v>23</v>
      </c>
      <c r="H136" s="5" t="s">
        <v>183</v>
      </c>
      <c r="I136" s="25" t="s">
        <v>255</v>
      </c>
      <c r="J136" s="5" t="s">
        <v>107</v>
      </c>
      <c r="K136" s="5"/>
      <c r="L136" s="24">
        <v>-250</v>
      </c>
    </row>
    <row r="137" spans="1:12" x14ac:dyDescent="0.25">
      <c r="A137" s="12">
        <v>135</v>
      </c>
      <c r="B137" s="6" t="s">
        <v>133</v>
      </c>
      <c r="C137" s="7">
        <v>91701</v>
      </c>
      <c r="D137" s="5">
        <v>17</v>
      </c>
      <c r="E137" s="5" t="s">
        <v>31</v>
      </c>
      <c r="F137" s="5">
        <v>2025</v>
      </c>
      <c r="G137" s="5" t="s">
        <v>134</v>
      </c>
      <c r="H137" s="5" t="s">
        <v>135</v>
      </c>
      <c r="I137" s="4" t="s">
        <v>136</v>
      </c>
      <c r="J137" s="5" t="s">
        <v>137</v>
      </c>
      <c r="K137" s="5"/>
      <c r="L137" s="9">
        <v>-4.8499999999999996</v>
      </c>
    </row>
    <row r="138" spans="1:12" x14ac:dyDescent="0.25">
      <c r="A138" s="12">
        <v>136</v>
      </c>
      <c r="B138" s="6" t="s">
        <v>133</v>
      </c>
      <c r="C138" s="7">
        <v>91702</v>
      </c>
      <c r="D138" s="5">
        <v>17</v>
      </c>
      <c r="E138" s="5" t="s">
        <v>31</v>
      </c>
      <c r="F138" s="5">
        <v>2025</v>
      </c>
      <c r="G138" s="5" t="s">
        <v>134</v>
      </c>
      <c r="H138" s="5" t="s">
        <v>135</v>
      </c>
      <c r="I138" s="4" t="s">
        <v>136</v>
      </c>
      <c r="J138" s="5" t="s">
        <v>137</v>
      </c>
      <c r="K138" s="5"/>
      <c r="L138" s="9">
        <v>-4.95</v>
      </c>
    </row>
    <row r="139" spans="1:12" x14ac:dyDescent="0.25">
      <c r="A139" s="12">
        <v>137</v>
      </c>
      <c r="B139" s="6" t="s">
        <v>133</v>
      </c>
      <c r="C139" s="7">
        <v>91703</v>
      </c>
      <c r="D139" s="5">
        <v>17</v>
      </c>
      <c r="E139" s="5" t="s">
        <v>31</v>
      </c>
      <c r="F139" s="5">
        <v>2025</v>
      </c>
      <c r="G139" s="5" t="s">
        <v>134</v>
      </c>
      <c r="H139" s="5" t="s">
        <v>135</v>
      </c>
      <c r="I139" s="4" t="s">
        <v>136</v>
      </c>
      <c r="J139" s="5" t="s">
        <v>137</v>
      </c>
      <c r="K139" s="5"/>
      <c r="L139" s="9">
        <v>-3.72</v>
      </c>
    </row>
    <row r="140" spans="1:12" x14ac:dyDescent="0.25">
      <c r="A140" s="12">
        <v>138</v>
      </c>
      <c r="B140" s="6" t="s">
        <v>133</v>
      </c>
      <c r="C140" s="7">
        <v>91704</v>
      </c>
      <c r="D140" s="5">
        <v>17</v>
      </c>
      <c r="E140" s="5" t="s">
        <v>31</v>
      </c>
      <c r="F140" s="5">
        <v>2025</v>
      </c>
      <c r="G140" s="5" t="s">
        <v>134</v>
      </c>
      <c r="H140" s="5" t="s">
        <v>135</v>
      </c>
      <c r="I140" s="4" t="s">
        <v>136</v>
      </c>
      <c r="J140" s="5" t="s">
        <v>137</v>
      </c>
      <c r="K140" s="5"/>
      <c r="L140" s="8">
        <v>-3456.12</v>
      </c>
    </row>
    <row r="141" spans="1:12" x14ac:dyDescent="0.25">
      <c r="A141" s="12">
        <v>139</v>
      </c>
      <c r="B141" s="6" t="s">
        <v>133</v>
      </c>
      <c r="C141" s="7">
        <v>91705</v>
      </c>
      <c r="D141" s="5">
        <v>17</v>
      </c>
      <c r="E141" s="5" t="s">
        <v>31</v>
      </c>
      <c r="F141" s="5">
        <v>2025</v>
      </c>
      <c r="G141" s="5" t="s">
        <v>134</v>
      </c>
      <c r="H141" s="5" t="s">
        <v>135</v>
      </c>
      <c r="I141" s="4" t="s">
        <v>136</v>
      </c>
      <c r="J141" s="5" t="s">
        <v>137</v>
      </c>
      <c r="K141" s="5"/>
      <c r="L141" s="8">
        <v>-2651.28</v>
      </c>
    </row>
    <row r="142" spans="1:12" x14ac:dyDescent="0.25">
      <c r="A142" s="12">
        <v>140</v>
      </c>
      <c r="B142" s="6" t="s">
        <v>133</v>
      </c>
      <c r="C142" s="7">
        <v>91706</v>
      </c>
      <c r="D142" s="5">
        <v>17</v>
      </c>
      <c r="E142" s="5" t="s">
        <v>31</v>
      </c>
      <c r="F142" s="5">
        <v>2025</v>
      </c>
      <c r="G142" s="5" t="s">
        <v>134</v>
      </c>
      <c r="H142" s="5" t="s">
        <v>135</v>
      </c>
      <c r="I142" s="4" t="s">
        <v>136</v>
      </c>
      <c r="J142" s="5" t="s">
        <v>137</v>
      </c>
      <c r="K142" s="5"/>
      <c r="L142" s="8">
        <v>-3743.75</v>
      </c>
    </row>
    <row r="143" spans="1:12" x14ac:dyDescent="0.25">
      <c r="A143" s="12">
        <v>141</v>
      </c>
      <c r="B143" s="6" t="s">
        <v>133</v>
      </c>
      <c r="C143" s="7">
        <v>91707</v>
      </c>
      <c r="D143" s="5">
        <v>17</v>
      </c>
      <c r="E143" s="5" t="s">
        <v>31</v>
      </c>
      <c r="F143" s="5">
        <v>2025</v>
      </c>
      <c r="G143" s="5" t="s">
        <v>134</v>
      </c>
      <c r="H143" s="5" t="s">
        <v>135</v>
      </c>
      <c r="I143" s="4" t="s">
        <v>136</v>
      </c>
      <c r="J143" s="5" t="s">
        <v>137</v>
      </c>
      <c r="K143" s="5"/>
      <c r="L143" s="8">
        <v>-4634.1499999999996</v>
      </c>
    </row>
    <row r="144" spans="1:12" x14ac:dyDescent="0.25">
      <c r="A144" s="12">
        <v>142</v>
      </c>
      <c r="B144" s="6" t="s">
        <v>201</v>
      </c>
      <c r="C144" s="7">
        <v>554439000039504</v>
      </c>
      <c r="D144" s="5">
        <v>19</v>
      </c>
      <c r="E144" s="5" t="s">
        <v>31</v>
      </c>
      <c r="F144" s="5">
        <v>2025</v>
      </c>
      <c r="G144" s="5" t="s">
        <v>114</v>
      </c>
      <c r="H144" s="5" t="s">
        <v>113</v>
      </c>
      <c r="I144" s="25" t="s">
        <v>304</v>
      </c>
      <c r="J144" s="5" t="s">
        <v>131</v>
      </c>
      <c r="K144" s="5" t="s">
        <v>297</v>
      </c>
      <c r="L144" s="8">
        <v>-4902.55</v>
      </c>
    </row>
    <row r="145" spans="1:12" x14ac:dyDescent="0.25">
      <c r="A145" s="12">
        <v>143</v>
      </c>
      <c r="B145" s="6" t="s">
        <v>202</v>
      </c>
      <c r="C145" s="7">
        <v>554439000039504</v>
      </c>
      <c r="D145" s="5">
        <v>19</v>
      </c>
      <c r="E145" s="5" t="s">
        <v>31</v>
      </c>
      <c r="F145" s="5">
        <v>2025</v>
      </c>
      <c r="G145" s="5" t="s">
        <v>114</v>
      </c>
      <c r="H145" s="5" t="s">
        <v>113</v>
      </c>
      <c r="I145" s="25" t="s">
        <v>304</v>
      </c>
      <c r="J145" s="5" t="s">
        <v>131</v>
      </c>
      <c r="K145" s="5" t="s">
        <v>297</v>
      </c>
      <c r="L145" s="8">
        <v>-12908.13</v>
      </c>
    </row>
    <row r="146" spans="1:12" x14ac:dyDescent="0.25">
      <c r="A146" s="12">
        <v>144</v>
      </c>
      <c r="B146" s="6" t="s">
        <v>203</v>
      </c>
      <c r="C146" s="7">
        <v>554439000039504</v>
      </c>
      <c r="D146" s="5">
        <v>19</v>
      </c>
      <c r="E146" s="5" t="s">
        <v>31</v>
      </c>
      <c r="F146" s="5">
        <v>2025</v>
      </c>
      <c r="G146" s="5" t="s">
        <v>114</v>
      </c>
      <c r="H146" s="5" t="s">
        <v>113</v>
      </c>
      <c r="I146" s="25" t="s">
        <v>304</v>
      </c>
      <c r="J146" s="5" t="s">
        <v>131</v>
      </c>
      <c r="K146" s="5" t="s">
        <v>297</v>
      </c>
      <c r="L146" s="8">
        <v>-6149.59</v>
      </c>
    </row>
    <row r="147" spans="1:12" x14ac:dyDescent="0.25">
      <c r="A147" s="12">
        <v>145</v>
      </c>
      <c r="B147" s="6" t="s">
        <v>175</v>
      </c>
      <c r="C147" s="7">
        <v>92201</v>
      </c>
      <c r="D147" s="5">
        <v>22</v>
      </c>
      <c r="E147" s="5" t="s">
        <v>31</v>
      </c>
      <c r="F147" s="5">
        <v>2025</v>
      </c>
      <c r="G147" s="5" t="s">
        <v>23</v>
      </c>
      <c r="H147" s="5" t="s">
        <v>147</v>
      </c>
      <c r="I147" s="5" t="s">
        <v>234</v>
      </c>
      <c r="J147" s="5" t="s">
        <v>172</v>
      </c>
      <c r="K147" s="5"/>
      <c r="L147" s="9">
        <v>-178</v>
      </c>
    </row>
    <row r="148" spans="1:12" x14ac:dyDescent="0.25">
      <c r="A148" s="12">
        <v>146</v>
      </c>
      <c r="B148" s="6" t="s">
        <v>99</v>
      </c>
      <c r="C148" s="7">
        <v>92301</v>
      </c>
      <c r="D148" s="5">
        <v>23</v>
      </c>
      <c r="E148" s="5" t="s">
        <v>31</v>
      </c>
      <c r="F148" s="5">
        <v>2025</v>
      </c>
      <c r="G148" s="5" t="s">
        <v>23</v>
      </c>
      <c r="H148" s="5" t="s">
        <v>27</v>
      </c>
      <c r="I148" s="25" t="s">
        <v>307</v>
      </c>
      <c r="J148" s="5" t="s">
        <v>107</v>
      </c>
      <c r="K148" s="5"/>
      <c r="L148" s="8">
        <v>-2560</v>
      </c>
    </row>
    <row r="149" spans="1:12" x14ac:dyDescent="0.25">
      <c r="A149" s="12">
        <v>147</v>
      </c>
      <c r="B149" s="6" t="s">
        <v>186</v>
      </c>
      <c r="C149" s="7">
        <v>554439000028455</v>
      </c>
      <c r="D149" s="5">
        <v>1</v>
      </c>
      <c r="E149" s="5" t="s">
        <v>34</v>
      </c>
      <c r="F149" s="5">
        <v>2025</v>
      </c>
      <c r="G149" s="5" t="s">
        <v>11</v>
      </c>
      <c r="H149" s="5" t="s">
        <v>150</v>
      </c>
      <c r="I149" s="5" t="s">
        <v>354</v>
      </c>
      <c r="J149" s="5" t="s">
        <v>355</v>
      </c>
      <c r="K149" s="5"/>
      <c r="L149" s="8">
        <v>-5431.46</v>
      </c>
    </row>
    <row r="150" spans="1:12" x14ac:dyDescent="0.25">
      <c r="A150" s="12">
        <v>148</v>
      </c>
      <c r="B150" s="6" t="s">
        <v>186</v>
      </c>
      <c r="C150" s="7">
        <v>100101</v>
      </c>
      <c r="D150" s="5">
        <v>1</v>
      </c>
      <c r="E150" s="5" t="s">
        <v>34</v>
      </c>
      <c r="F150" s="5">
        <v>2025</v>
      </c>
      <c r="G150" s="5" t="s">
        <v>23</v>
      </c>
      <c r="H150" s="5" t="s">
        <v>151</v>
      </c>
      <c r="I150" s="5" t="s">
        <v>334</v>
      </c>
      <c r="J150" s="5" t="s">
        <v>111</v>
      </c>
      <c r="K150" s="5"/>
      <c r="L150" s="8">
        <v>-1688.16</v>
      </c>
    </row>
    <row r="151" spans="1:12" x14ac:dyDescent="0.25">
      <c r="A151" s="12">
        <v>149</v>
      </c>
      <c r="B151" s="6" t="s">
        <v>99</v>
      </c>
      <c r="C151" s="7">
        <v>100301</v>
      </c>
      <c r="D151" s="5">
        <v>3</v>
      </c>
      <c r="E151" s="5" t="s">
        <v>34</v>
      </c>
      <c r="F151" s="5">
        <v>2025</v>
      </c>
      <c r="G151" s="5" t="s">
        <v>23</v>
      </c>
      <c r="H151" s="49" t="s">
        <v>244</v>
      </c>
      <c r="I151" s="25" t="s">
        <v>152</v>
      </c>
      <c r="J151" s="5" t="s">
        <v>107</v>
      </c>
      <c r="K151" s="5" t="s">
        <v>187</v>
      </c>
      <c r="L151" s="8">
        <v>-7200</v>
      </c>
    </row>
    <row r="152" spans="1:12" x14ac:dyDescent="0.25">
      <c r="A152" s="12">
        <v>150</v>
      </c>
      <c r="B152" s="6" t="s">
        <v>188</v>
      </c>
      <c r="C152" s="7">
        <v>100302</v>
      </c>
      <c r="D152" s="5">
        <v>3</v>
      </c>
      <c r="E152" s="5" t="s">
        <v>34</v>
      </c>
      <c r="F152" s="5">
        <v>2025</v>
      </c>
      <c r="G152" s="5" t="s">
        <v>23</v>
      </c>
      <c r="H152" s="5" t="s">
        <v>35</v>
      </c>
      <c r="I152" s="25" t="s">
        <v>238</v>
      </c>
      <c r="J152" s="5" t="s">
        <v>107</v>
      </c>
      <c r="K152" s="5"/>
      <c r="L152" s="24">
        <v>-600</v>
      </c>
    </row>
    <row r="153" spans="1:12" x14ac:dyDescent="0.25">
      <c r="A153" s="12">
        <v>151</v>
      </c>
      <c r="B153" s="6" t="s">
        <v>188</v>
      </c>
      <c r="C153" s="7">
        <v>100303</v>
      </c>
      <c r="D153" s="5">
        <v>3</v>
      </c>
      <c r="E153" s="5" t="s">
        <v>34</v>
      </c>
      <c r="F153" s="5">
        <v>2025</v>
      </c>
      <c r="G153" s="5" t="s">
        <v>23</v>
      </c>
      <c r="H153" s="47" t="s">
        <v>340</v>
      </c>
      <c r="I153" s="25" t="s">
        <v>239</v>
      </c>
      <c r="J153" s="5" t="s">
        <v>107</v>
      </c>
      <c r="K153" s="5"/>
      <c r="L153" s="24">
        <v>-311</v>
      </c>
    </row>
    <row r="154" spans="1:12" x14ac:dyDescent="0.25">
      <c r="A154" s="12">
        <v>152</v>
      </c>
      <c r="B154" s="6" t="s">
        <v>191</v>
      </c>
      <c r="C154" s="7">
        <v>554439000028455</v>
      </c>
      <c r="D154" s="5">
        <v>6</v>
      </c>
      <c r="E154" s="5" t="s">
        <v>34</v>
      </c>
      <c r="F154" s="5">
        <v>2025</v>
      </c>
      <c r="G154" s="5" t="s">
        <v>11</v>
      </c>
      <c r="H154" s="6" t="s">
        <v>242</v>
      </c>
      <c r="I154" s="25" t="s">
        <v>241</v>
      </c>
      <c r="J154" s="5" t="s">
        <v>107</v>
      </c>
      <c r="K154" s="5"/>
      <c r="L154" s="24">
        <v>-300</v>
      </c>
    </row>
    <row r="155" spans="1:12" x14ac:dyDescent="0.25">
      <c r="A155" s="12">
        <v>153</v>
      </c>
      <c r="B155" s="6" t="s">
        <v>175</v>
      </c>
      <c r="C155" s="7">
        <v>100701</v>
      </c>
      <c r="D155" s="5">
        <v>7</v>
      </c>
      <c r="E155" s="5" t="s">
        <v>34</v>
      </c>
      <c r="F155" s="5">
        <v>2025</v>
      </c>
      <c r="G155" s="5" t="s">
        <v>13</v>
      </c>
      <c r="H155" s="5" t="s">
        <v>190</v>
      </c>
      <c r="I155" s="5" t="s">
        <v>240</v>
      </c>
      <c r="J155" s="5" t="s">
        <v>360</v>
      </c>
      <c r="K155" s="5" t="s">
        <v>237</v>
      </c>
      <c r="L155" s="8">
        <v>-2016</v>
      </c>
    </row>
    <row r="156" spans="1:12" x14ac:dyDescent="0.25">
      <c r="A156" s="12">
        <v>154</v>
      </c>
      <c r="B156" s="6" t="s">
        <v>191</v>
      </c>
      <c r="C156" s="7">
        <v>554439000028455</v>
      </c>
      <c r="D156" s="5">
        <v>13</v>
      </c>
      <c r="E156" s="5" t="s">
        <v>34</v>
      </c>
      <c r="F156" s="5">
        <v>2025</v>
      </c>
      <c r="G156" s="5" t="s">
        <v>11</v>
      </c>
      <c r="H156" s="6" t="s">
        <v>242</v>
      </c>
      <c r="I156" s="25" t="s">
        <v>241</v>
      </c>
      <c r="J156" s="5" t="s">
        <v>107</v>
      </c>
      <c r="K156" s="5"/>
      <c r="L156" s="8">
        <v>-1770</v>
      </c>
    </row>
    <row r="157" spans="1:12" x14ac:dyDescent="0.25">
      <c r="A157" s="12">
        <v>155</v>
      </c>
      <c r="B157" s="6" t="s">
        <v>99</v>
      </c>
      <c r="C157" s="7">
        <v>101301</v>
      </c>
      <c r="D157" s="5">
        <v>13</v>
      </c>
      <c r="E157" s="5" t="s">
        <v>34</v>
      </c>
      <c r="F157" s="5">
        <v>2025</v>
      </c>
      <c r="G157" s="5" t="s">
        <v>23</v>
      </c>
      <c r="H157" s="5" t="s">
        <v>192</v>
      </c>
      <c r="I157" s="25" t="s">
        <v>324</v>
      </c>
      <c r="J157" s="5" t="s">
        <v>107</v>
      </c>
      <c r="K157" s="5"/>
      <c r="L157" s="24">
        <v>-788.7</v>
      </c>
    </row>
    <row r="158" spans="1:12" x14ac:dyDescent="0.25">
      <c r="A158" s="12">
        <v>156</v>
      </c>
      <c r="B158" s="6" t="s">
        <v>175</v>
      </c>
      <c r="C158" s="7">
        <v>101401</v>
      </c>
      <c r="D158" s="5">
        <v>14</v>
      </c>
      <c r="E158" s="5" t="s">
        <v>34</v>
      </c>
      <c r="F158" s="5">
        <v>2025</v>
      </c>
      <c r="G158" s="5" t="s">
        <v>13</v>
      </c>
      <c r="H158" s="5" t="s">
        <v>190</v>
      </c>
      <c r="I158" s="5" t="s">
        <v>240</v>
      </c>
      <c r="J158" s="5" t="s">
        <v>360</v>
      </c>
      <c r="K158" s="5" t="s">
        <v>189</v>
      </c>
      <c r="L158" s="24">
        <v>-243.6</v>
      </c>
    </row>
    <row r="159" spans="1:12" x14ac:dyDescent="0.25">
      <c r="A159" s="12">
        <v>157</v>
      </c>
      <c r="B159" s="6" t="s">
        <v>202</v>
      </c>
      <c r="C159" s="7">
        <v>554439000039504</v>
      </c>
      <c r="D159" s="5">
        <v>21</v>
      </c>
      <c r="E159" s="5" t="s">
        <v>34</v>
      </c>
      <c r="F159" s="5">
        <v>2025</v>
      </c>
      <c r="G159" s="5" t="s">
        <v>114</v>
      </c>
      <c r="H159" s="5" t="s">
        <v>113</v>
      </c>
      <c r="I159" s="25" t="s">
        <v>304</v>
      </c>
      <c r="J159" s="5" t="s">
        <v>131</v>
      </c>
      <c r="K159" s="5" t="s">
        <v>348</v>
      </c>
      <c r="L159" s="24">
        <v>-80</v>
      </c>
    </row>
    <row r="160" spans="1:12" x14ac:dyDescent="0.25">
      <c r="A160" s="12">
        <v>158</v>
      </c>
      <c r="B160" s="6" t="s">
        <v>203</v>
      </c>
      <c r="C160" s="7">
        <v>554439000039504</v>
      </c>
      <c r="D160" s="5">
        <v>21</v>
      </c>
      <c r="E160" s="5" t="s">
        <v>34</v>
      </c>
      <c r="F160" s="5">
        <v>2025</v>
      </c>
      <c r="G160" s="5" t="s">
        <v>114</v>
      </c>
      <c r="H160" s="5" t="s">
        <v>113</v>
      </c>
      <c r="I160" s="25" t="s">
        <v>304</v>
      </c>
      <c r="J160" s="5" t="s">
        <v>131</v>
      </c>
      <c r="K160" s="5" t="s">
        <v>348</v>
      </c>
      <c r="L160" s="24">
        <v>-44</v>
      </c>
    </row>
    <row r="161" spans="1:12" x14ac:dyDescent="0.25">
      <c r="A161" s="12">
        <v>159</v>
      </c>
      <c r="B161" s="6" t="s">
        <v>99</v>
      </c>
      <c r="C161" s="7">
        <v>102301</v>
      </c>
      <c r="D161" s="5">
        <v>23</v>
      </c>
      <c r="E161" s="5" t="s">
        <v>34</v>
      </c>
      <c r="F161" s="5">
        <v>2025</v>
      </c>
      <c r="G161" s="5" t="s">
        <v>26</v>
      </c>
      <c r="H161" s="5" t="s">
        <v>32</v>
      </c>
      <c r="I161" s="25" t="s">
        <v>342</v>
      </c>
      <c r="J161" s="5" t="s">
        <v>107</v>
      </c>
      <c r="K161" s="5"/>
      <c r="L161" s="24">
        <v>-870.44</v>
      </c>
    </row>
    <row r="162" spans="1:12" x14ac:dyDescent="0.25">
      <c r="A162" s="12">
        <v>160</v>
      </c>
      <c r="B162" s="6" t="s">
        <v>193</v>
      </c>
      <c r="C162" s="7">
        <v>102801</v>
      </c>
      <c r="D162" s="5">
        <v>28</v>
      </c>
      <c r="E162" s="5" t="s">
        <v>34</v>
      </c>
      <c r="F162" s="5">
        <v>2025</v>
      </c>
      <c r="G162" s="5" t="s">
        <v>23</v>
      </c>
      <c r="H162" s="5" t="s">
        <v>194</v>
      </c>
      <c r="I162" s="25" t="s">
        <v>328</v>
      </c>
      <c r="J162" s="5" t="s">
        <v>107</v>
      </c>
      <c r="K162" s="5" t="s">
        <v>195</v>
      </c>
      <c r="L162" s="24">
        <v>-715</v>
      </c>
    </row>
    <row r="163" spans="1:12" x14ac:dyDescent="0.25">
      <c r="A163" s="12">
        <v>161</v>
      </c>
      <c r="B163" s="6" t="s">
        <v>186</v>
      </c>
      <c r="C163" s="7">
        <v>554439000028455</v>
      </c>
      <c r="D163" s="5">
        <v>3</v>
      </c>
      <c r="E163" s="5" t="s">
        <v>37</v>
      </c>
      <c r="F163" s="5">
        <v>2025</v>
      </c>
      <c r="G163" s="5" t="s">
        <v>11</v>
      </c>
      <c r="H163" s="5" t="s">
        <v>150</v>
      </c>
      <c r="I163" s="5" t="s">
        <v>354</v>
      </c>
      <c r="J163" s="5" t="s">
        <v>355</v>
      </c>
      <c r="K163" s="5"/>
      <c r="L163" s="33">
        <v>-5431.46</v>
      </c>
    </row>
    <row r="164" spans="1:12" x14ac:dyDescent="0.25">
      <c r="A164" s="12">
        <v>162</v>
      </c>
      <c r="B164" s="6" t="s">
        <v>186</v>
      </c>
      <c r="C164" s="7">
        <v>110301</v>
      </c>
      <c r="D164" s="5">
        <v>3</v>
      </c>
      <c r="E164" s="5" t="s">
        <v>37</v>
      </c>
      <c r="F164" s="5">
        <v>2025</v>
      </c>
      <c r="G164" s="5" t="s">
        <v>23</v>
      </c>
      <c r="H164" s="5" t="s">
        <v>151</v>
      </c>
      <c r="I164" s="5" t="s">
        <v>334</v>
      </c>
      <c r="J164" s="5" t="s">
        <v>111</v>
      </c>
      <c r="K164" s="5"/>
      <c r="L164" s="33">
        <v>-3096.58</v>
      </c>
    </row>
    <row r="165" spans="1:12" x14ac:dyDescent="0.25">
      <c r="A165" s="12">
        <v>163</v>
      </c>
      <c r="B165" s="6" t="s">
        <v>146</v>
      </c>
      <c r="C165" s="7">
        <v>110302</v>
      </c>
      <c r="D165" s="5">
        <v>3</v>
      </c>
      <c r="E165" s="5" t="s">
        <v>37</v>
      </c>
      <c r="F165" s="5">
        <v>2025</v>
      </c>
      <c r="G165" s="5" t="s">
        <v>13</v>
      </c>
      <c r="H165" s="5" t="s">
        <v>79</v>
      </c>
      <c r="I165" s="5" t="s">
        <v>80</v>
      </c>
      <c r="J165" s="5" t="s">
        <v>172</v>
      </c>
      <c r="K165" s="5"/>
      <c r="L165" s="33">
        <v>-2520</v>
      </c>
    </row>
    <row r="166" spans="1:12" x14ac:dyDescent="0.25">
      <c r="A166" s="12">
        <v>164</v>
      </c>
      <c r="B166" s="6" t="s">
        <v>177</v>
      </c>
      <c r="C166" s="7">
        <v>553473000017377</v>
      </c>
      <c r="D166" s="5">
        <v>4</v>
      </c>
      <c r="E166" s="5" t="s">
        <v>37</v>
      </c>
      <c r="F166" s="5">
        <v>2025</v>
      </c>
      <c r="G166" s="5" t="s">
        <v>11</v>
      </c>
      <c r="H166" s="5" t="s">
        <v>178</v>
      </c>
      <c r="I166" s="5" t="s">
        <v>326</v>
      </c>
      <c r="J166" s="5" t="s">
        <v>176</v>
      </c>
      <c r="K166" s="5"/>
      <c r="L166" s="33">
        <v>-5194.53</v>
      </c>
    </row>
    <row r="167" spans="1:12" x14ac:dyDescent="0.25">
      <c r="A167" s="12">
        <v>165</v>
      </c>
      <c r="B167" s="6" t="s">
        <v>177</v>
      </c>
      <c r="C167" s="7">
        <v>551218000040988</v>
      </c>
      <c r="D167" s="5">
        <v>5</v>
      </c>
      <c r="E167" s="5" t="s">
        <v>37</v>
      </c>
      <c r="F167" s="5">
        <v>2025</v>
      </c>
      <c r="G167" s="5" t="s">
        <v>11</v>
      </c>
      <c r="H167" s="5" t="s">
        <v>64</v>
      </c>
      <c r="I167" s="5" t="s">
        <v>83</v>
      </c>
      <c r="J167" s="5" t="s">
        <v>176</v>
      </c>
      <c r="K167" s="5"/>
      <c r="L167" s="33">
        <v>-3764.11</v>
      </c>
    </row>
    <row r="168" spans="1:12" x14ac:dyDescent="0.25">
      <c r="A168" s="12">
        <v>166</v>
      </c>
      <c r="B168" s="6" t="s">
        <v>177</v>
      </c>
      <c r="C168" s="7">
        <v>110501</v>
      </c>
      <c r="D168" s="5">
        <v>5</v>
      </c>
      <c r="E168" s="5" t="s">
        <v>37</v>
      </c>
      <c r="F168" s="5">
        <v>2025</v>
      </c>
      <c r="G168" s="5" t="s">
        <v>13</v>
      </c>
      <c r="H168" s="5" t="s">
        <v>157</v>
      </c>
      <c r="I168" s="5" t="s">
        <v>321</v>
      </c>
      <c r="J168" s="5" t="s">
        <v>176</v>
      </c>
      <c r="K168" s="5"/>
      <c r="L168" s="33">
        <v>-4480.2299999999996</v>
      </c>
    </row>
    <row r="169" spans="1:12" x14ac:dyDescent="0.25">
      <c r="A169" s="12">
        <v>167</v>
      </c>
      <c r="B169" s="6" t="s">
        <v>177</v>
      </c>
      <c r="C169" s="7">
        <v>110502</v>
      </c>
      <c r="D169" s="5">
        <v>5</v>
      </c>
      <c r="E169" s="5" t="s">
        <v>37</v>
      </c>
      <c r="F169" s="5">
        <v>2025</v>
      </c>
      <c r="G169" s="5" t="s">
        <v>13</v>
      </c>
      <c r="H169" s="5" t="s">
        <v>79</v>
      </c>
      <c r="I169" s="5" t="s">
        <v>80</v>
      </c>
      <c r="J169" s="5" t="s">
        <v>176</v>
      </c>
      <c r="K169" s="5"/>
      <c r="L169" s="33">
        <v>-3031.68</v>
      </c>
    </row>
    <row r="170" spans="1:12" x14ac:dyDescent="0.25">
      <c r="A170" s="12">
        <v>168</v>
      </c>
      <c r="B170" s="6" t="s">
        <v>538</v>
      </c>
      <c r="C170" s="7">
        <v>110601</v>
      </c>
      <c r="D170" s="5">
        <v>6</v>
      </c>
      <c r="E170" s="5" t="s">
        <v>37</v>
      </c>
      <c r="F170" s="5">
        <v>2025</v>
      </c>
      <c r="G170" s="5" t="s">
        <v>109</v>
      </c>
      <c r="H170" s="5" t="s">
        <v>21</v>
      </c>
      <c r="I170" s="25" t="s">
        <v>291</v>
      </c>
      <c r="J170" s="5" t="s">
        <v>131</v>
      </c>
      <c r="K170" s="5" t="s">
        <v>298</v>
      </c>
      <c r="L170" s="24">
        <v>-134.5</v>
      </c>
    </row>
    <row r="171" spans="1:12" x14ac:dyDescent="0.25">
      <c r="A171" s="12">
        <v>169</v>
      </c>
      <c r="B171" s="6" t="s">
        <v>99</v>
      </c>
      <c r="C171" s="7">
        <v>111201</v>
      </c>
      <c r="D171" s="5">
        <v>12</v>
      </c>
      <c r="E171" s="5" t="s">
        <v>37</v>
      </c>
      <c r="F171" s="5">
        <v>2025</v>
      </c>
      <c r="G171" s="5" t="s">
        <v>23</v>
      </c>
      <c r="H171" s="5" t="s">
        <v>341</v>
      </c>
      <c r="I171" s="25" t="s">
        <v>307</v>
      </c>
      <c r="J171" s="5" t="s">
        <v>107</v>
      </c>
      <c r="K171" s="5"/>
      <c r="L171" s="33">
        <v>-3520</v>
      </c>
    </row>
    <row r="172" spans="1:12" x14ac:dyDescent="0.25">
      <c r="A172" s="12">
        <v>170</v>
      </c>
      <c r="B172" s="6" t="s">
        <v>160</v>
      </c>
      <c r="C172" s="7">
        <v>111301</v>
      </c>
      <c r="D172" s="5">
        <v>13</v>
      </c>
      <c r="E172" s="5" t="s">
        <v>37</v>
      </c>
      <c r="F172" s="5">
        <v>2025</v>
      </c>
      <c r="G172" s="5" t="s">
        <v>23</v>
      </c>
      <c r="H172" s="5" t="s">
        <v>116</v>
      </c>
      <c r="I172" s="25" t="s">
        <v>115</v>
      </c>
      <c r="J172" s="5" t="s">
        <v>107</v>
      </c>
      <c r="K172" s="5"/>
      <c r="L172" s="33">
        <v>-10745</v>
      </c>
    </row>
    <row r="173" spans="1:12" x14ac:dyDescent="0.25">
      <c r="A173" s="12">
        <v>171</v>
      </c>
      <c r="B173" s="6" t="s">
        <v>203</v>
      </c>
      <c r="C173" s="7">
        <v>554439000039504</v>
      </c>
      <c r="D173" s="5">
        <v>17</v>
      </c>
      <c r="E173" s="5" t="s">
        <v>37</v>
      </c>
      <c r="F173" s="5">
        <v>2025</v>
      </c>
      <c r="G173" s="5" t="s">
        <v>114</v>
      </c>
      <c r="H173" s="5" t="s">
        <v>113</v>
      </c>
      <c r="I173" s="25" t="s">
        <v>304</v>
      </c>
      <c r="J173" s="5" t="s">
        <v>131</v>
      </c>
      <c r="K173" s="5" t="s">
        <v>298</v>
      </c>
      <c r="L173" s="24">
        <v>-295.89999999999998</v>
      </c>
    </row>
    <row r="174" spans="1:12" x14ac:dyDescent="0.25">
      <c r="A174" s="12">
        <v>172</v>
      </c>
      <c r="B174" s="6" t="s">
        <v>202</v>
      </c>
      <c r="C174" s="7">
        <v>554439000039504</v>
      </c>
      <c r="D174" s="5">
        <v>17</v>
      </c>
      <c r="E174" s="5" t="s">
        <v>37</v>
      </c>
      <c r="F174" s="5">
        <v>2025</v>
      </c>
      <c r="G174" s="5" t="s">
        <v>114</v>
      </c>
      <c r="H174" s="5" t="s">
        <v>113</v>
      </c>
      <c r="I174" s="25" t="s">
        <v>304</v>
      </c>
      <c r="J174" s="5" t="s">
        <v>131</v>
      </c>
      <c r="K174" s="5" t="s">
        <v>298</v>
      </c>
      <c r="L174" s="24">
        <v>-538</v>
      </c>
    </row>
    <row r="175" spans="1:12" x14ac:dyDescent="0.25">
      <c r="A175" s="12">
        <v>173</v>
      </c>
      <c r="B175" s="6" t="s">
        <v>208</v>
      </c>
      <c r="C175" s="7">
        <v>554439000039504</v>
      </c>
      <c r="D175" s="5">
        <v>17</v>
      </c>
      <c r="E175" s="5" t="s">
        <v>37</v>
      </c>
      <c r="F175" s="5">
        <v>2025</v>
      </c>
      <c r="G175" s="5" t="s">
        <v>114</v>
      </c>
      <c r="H175" s="5" t="s">
        <v>113</v>
      </c>
      <c r="I175" s="25" t="s">
        <v>304</v>
      </c>
      <c r="J175" s="5" t="s">
        <v>131</v>
      </c>
      <c r="K175" s="5" t="s">
        <v>298</v>
      </c>
      <c r="L175" s="33">
        <v>-2668.26</v>
      </c>
    </row>
    <row r="176" spans="1:12" x14ac:dyDescent="0.25">
      <c r="A176" s="12">
        <v>174</v>
      </c>
      <c r="B176" s="6" t="s">
        <v>210</v>
      </c>
      <c r="C176" s="7">
        <v>554439000039504</v>
      </c>
      <c r="D176" s="5">
        <v>17</v>
      </c>
      <c r="E176" s="5" t="s">
        <v>37</v>
      </c>
      <c r="F176" s="5">
        <v>2025</v>
      </c>
      <c r="G176" s="5" t="s">
        <v>114</v>
      </c>
      <c r="H176" s="5" t="s">
        <v>113</v>
      </c>
      <c r="I176" s="25" t="s">
        <v>304</v>
      </c>
      <c r="J176" s="5" t="s">
        <v>131</v>
      </c>
      <c r="K176" s="5" t="s">
        <v>298</v>
      </c>
      <c r="L176" s="24">
        <v>-806.79</v>
      </c>
    </row>
    <row r="177" spans="1:12" x14ac:dyDescent="0.25">
      <c r="A177" s="12">
        <v>175</v>
      </c>
      <c r="B177" s="6" t="s">
        <v>209</v>
      </c>
      <c r="C177" s="7">
        <v>554439000039504</v>
      </c>
      <c r="D177" s="5">
        <v>17</v>
      </c>
      <c r="E177" s="5" t="s">
        <v>37</v>
      </c>
      <c r="F177" s="5">
        <v>2025</v>
      </c>
      <c r="G177" s="5" t="s">
        <v>114</v>
      </c>
      <c r="H177" s="5" t="s">
        <v>113</v>
      </c>
      <c r="I177" s="25" t="s">
        <v>304</v>
      </c>
      <c r="J177" s="5" t="s">
        <v>131</v>
      </c>
      <c r="K177" s="5" t="s">
        <v>298</v>
      </c>
      <c r="L177" s="24">
        <v>-104.64</v>
      </c>
    </row>
    <row r="178" spans="1:12" x14ac:dyDescent="0.25">
      <c r="A178" s="12">
        <v>176</v>
      </c>
      <c r="B178" s="6" t="s">
        <v>246</v>
      </c>
      <c r="C178" s="7">
        <v>554439000039504</v>
      </c>
      <c r="D178" s="5">
        <v>17</v>
      </c>
      <c r="E178" s="5" t="s">
        <v>37</v>
      </c>
      <c r="F178" s="5">
        <v>2025</v>
      </c>
      <c r="G178" s="5" t="s">
        <v>114</v>
      </c>
      <c r="H178" s="5" t="s">
        <v>113</v>
      </c>
      <c r="I178" s="25" t="s">
        <v>304</v>
      </c>
      <c r="J178" s="5" t="s">
        <v>131</v>
      </c>
      <c r="K178" s="5" t="s">
        <v>298</v>
      </c>
      <c r="L178" s="24">
        <v>-837.09</v>
      </c>
    </row>
    <row r="179" spans="1:12" x14ac:dyDescent="0.25">
      <c r="A179" s="12">
        <v>177</v>
      </c>
      <c r="B179" s="6" t="s">
        <v>247</v>
      </c>
      <c r="C179" s="7">
        <v>554439000039504</v>
      </c>
      <c r="D179" s="5">
        <v>17</v>
      </c>
      <c r="E179" s="5" t="s">
        <v>37</v>
      </c>
      <c r="F179" s="5">
        <v>2025</v>
      </c>
      <c r="G179" s="5" t="s">
        <v>114</v>
      </c>
      <c r="H179" s="5" t="s">
        <v>113</v>
      </c>
      <c r="I179" s="25" t="s">
        <v>304</v>
      </c>
      <c r="J179" s="5" t="s">
        <v>131</v>
      </c>
      <c r="K179" s="5" t="s">
        <v>298</v>
      </c>
      <c r="L179" s="41">
        <v>-1099.28</v>
      </c>
    </row>
    <row r="180" spans="1:12" x14ac:dyDescent="0.25">
      <c r="A180" s="12">
        <v>178</v>
      </c>
      <c r="B180" s="6" t="s">
        <v>196</v>
      </c>
      <c r="C180" s="7">
        <v>554439000028455</v>
      </c>
      <c r="D180" s="5">
        <v>19</v>
      </c>
      <c r="E180" s="5" t="s">
        <v>37</v>
      </c>
      <c r="F180" s="5">
        <v>2025</v>
      </c>
      <c r="G180" s="5" t="s">
        <v>11</v>
      </c>
      <c r="H180" s="5" t="s">
        <v>150</v>
      </c>
      <c r="I180" s="5" t="s">
        <v>354</v>
      </c>
      <c r="J180" s="5" t="s">
        <v>355</v>
      </c>
      <c r="K180" s="5"/>
      <c r="L180" s="8">
        <v>-1172.06</v>
      </c>
    </row>
    <row r="181" spans="1:12" x14ac:dyDescent="0.25">
      <c r="A181" s="12">
        <v>179</v>
      </c>
      <c r="B181" s="6" t="s">
        <v>99</v>
      </c>
      <c r="C181" s="7">
        <v>111901</v>
      </c>
      <c r="D181" s="5">
        <v>19</v>
      </c>
      <c r="E181" s="5" t="s">
        <v>37</v>
      </c>
      <c r="F181" s="5">
        <v>2025</v>
      </c>
      <c r="G181" s="5" t="s">
        <v>23</v>
      </c>
      <c r="H181" s="5" t="s">
        <v>27</v>
      </c>
      <c r="I181" s="25" t="s">
        <v>307</v>
      </c>
      <c r="J181" s="5" t="s">
        <v>107</v>
      </c>
      <c r="K181" s="5"/>
      <c r="L181" s="8">
        <v>-3520</v>
      </c>
    </row>
    <row r="182" spans="1:12" x14ac:dyDescent="0.25">
      <c r="A182" s="12">
        <v>180</v>
      </c>
      <c r="B182" s="6" t="s">
        <v>196</v>
      </c>
      <c r="C182" s="7">
        <v>111902</v>
      </c>
      <c r="D182" s="5">
        <v>19</v>
      </c>
      <c r="E182" s="5" t="s">
        <v>37</v>
      </c>
      <c r="F182" s="5">
        <v>2025</v>
      </c>
      <c r="G182" s="5" t="s">
        <v>23</v>
      </c>
      <c r="H182" s="5" t="s">
        <v>151</v>
      </c>
      <c r="I182" s="5" t="s">
        <v>334</v>
      </c>
      <c r="J182" s="5" t="s">
        <v>111</v>
      </c>
      <c r="K182" s="5"/>
      <c r="L182" s="24">
        <v>-571.9</v>
      </c>
    </row>
    <row r="183" spans="1:12" x14ac:dyDescent="0.25">
      <c r="A183" s="12">
        <v>181</v>
      </c>
      <c r="B183" s="6" t="s">
        <v>99</v>
      </c>
      <c r="C183" s="7">
        <v>112501</v>
      </c>
      <c r="D183" s="5">
        <v>25</v>
      </c>
      <c r="E183" s="5" t="s">
        <v>37</v>
      </c>
      <c r="F183" s="5">
        <v>2025</v>
      </c>
      <c r="G183" s="5" t="s">
        <v>26</v>
      </c>
      <c r="H183" s="5" t="s">
        <v>32</v>
      </c>
      <c r="I183" s="25" t="s">
        <v>342</v>
      </c>
      <c r="J183" s="5" t="s">
        <v>107</v>
      </c>
      <c r="K183" s="5"/>
      <c r="L183" s="9">
        <v>-870.44</v>
      </c>
    </row>
    <row r="184" spans="1:12" x14ac:dyDescent="0.25">
      <c r="A184" s="12">
        <v>182</v>
      </c>
      <c r="B184" s="6" t="s">
        <v>82</v>
      </c>
      <c r="C184" s="7">
        <v>550765000015547</v>
      </c>
      <c r="D184" s="5">
        <v>27</v>
      </c>
      <c r="E184" s="5" t="s">
        <v>37</v>
      </c>
      <c r="F184" s="5">
        <v>2025</v>
      </c>
      <c r="G184" s="5" t="s">
        <v>11</v>
      </c>
      <c r="H184" s="5" t="s">
        <v>63</v>
      </c>
      <c r="I184" s="5" t="s">
        <v>86</v>
      </c>
      <c r="J184" s="5" t="s">
        <v>81</v>
      </c>
      <c r="K184" s="5"/>
      <c r="L184" s="8">
        <v>-3245.24</v>
      </c>
    </row>
    <row r="185" spans="1:12" x14ac:dyDescent="0.25">
      <c r="A185" s="12">
        <v>183</v>
      </c>
      <c r="B185" s="6" t="s">
        <v>82</v>
      </c>
      <c r="C185" s="7">
        <v>553610000024640</v>
      </c>
      <c r="D185" s="5">
        <v>27</v>
      </c>
      <c r="E185" s="5" t="s">
        <v>37</v>
      </c>
      <c r="F185" s="5">
        <v>2025</v>
      </c>
      <c r="G185" s="5" t="s">
        <v>11</v>
      </c>
      <c r="H185" s="5" t="s">
        <v>197</v>
      </c>
      <c r="I185" s="5" t="s">
        <v>97</v>
      </c>
      <c r="J185" s="5" t="s">
        <v>81</v>
      </c>
      <c r="K185" s="5"/>
      <c r="L185" s="8">
        <v>-3245.24</v>
      </c>
    </row>
    <row r="186" spans="1:12" x14ac:dyDescent="0.25">
      <c r="A186" s="12">
        <v>184</v>
      </c>
      <c r="B186" s="6" t="s">
        <v>82</v>
      </c>
      <c r="C186" s="7">
        <v>553610000024640</v>
      </c>
      <c r="D186" s="5">
        <v>27</v>
      </c>
      <c r="E186" s="5" t="s">
        <v>37</v>
      </c>
      <c r="F186" s="5">
        <v>2025</v>
      </c>
      <c r="G186" s="5" t="s">
        <v>11</v>
      </c>
      <c r="H186" s="5" t="s">
        <v>197</v>
      </c>
      <c r="I186" s="5" t="s">
        <v>97</v>
      </c>
      <c r="J186" s="5" t="s">
        <v>81</v>
      </c>
      <c r="K186" s="5"/>
      <c r="L186" s="8">
        <v>-2700</v>
      </c>
    </row>
    <row r="187" spans="1:12" x14ac:dyDescent="0.25">
      <c r="A187" s="12">
        <v>185</v>
      </c>
      <c r="B187" s="6" t="s">
        <v>82</v>
      </c>
      <c r="C187" s="7">
        <v>553653000015845</v>
      </c>
      <c r="D187" s="5">
        <v>27</v>
      </c>
      <c r="E187" s="5" t="s">
        <v>37</v>
      </c>
      <c r="F187" s="5">
        <v>2025</v>
      </c>
      <c r="G187" s="5" t="s">
        <v>11</v>
      </c>
      <c r="H187" s="5" t="s">
        <v>96</v>
      </c>
      <c r="I187" s="5" t="s">
        <v>91</v>
      </c>
      <c r="J187" s="5" t="s">
        <v>81</v>
      </c>
      <c r="K187" s="5"/>
      <c r="L187" s="8">
        <v>-3245.24</v>
      </c>
    </row>
    <row r="188" spans="1:12" x14ac:dyDescent="0.25">
      <c r="A188" s="12">
        <v>186</v>
      </c>
      <c r="B188" s="6" t="s">
        <v>82</v>
      </c>
      <c r="C188" s="7">
        <v>554439000006509</v>
      </c>
      <c r="D188" s="5">
        <v>27</v>
      </c>
      <c r="E188" s="5" t="s">
        <v>37</v>
      </c>
      <c r="F188" s="5">
        <v>2025</v>
      </c>
      <c r="G188" s="5" t="s">
        <v>11</v>
      </c>
      <c r="H188" s="5" t="s">
        <v>66</v>
      </c>
      <c r="I188" s="5" t="s">
        <v>90</v>
      </c>
      <c r="J188" s="5" t="s">
        <v>81</v>
      </c>
      <c r="K188" s="5"/>
      <c r="L188" s="8">
        <v>-3245.24</v>
      </c>
    </row>
    <row r="189" spans="1:12" x14ac:dyDescent="0.25">
      <c r="A189" s="12">
        <v>187</v>
      </c>
      <c r="B189" s="6" t="s">
        <v>166</v>
      </c>
      <c r="C189" s="7">
        <v>554439000028455</v>
      </c>
      <c r="D189" s="5">
        <v>27</v>
      </c>
      <c r="E189" s="5" t="s">
        <v>37</v>
      </c>
      <c r="F189" s="5">
        <v>2025</v>
      </c>
      <c r="G189" s="5" t="s">
        <v>11</v>
      </c>
      <c r="H189" s="5" t="s">
        <v>248</v>
      </c>
      <c r="I189" s="5" t="s">
        <v>249</v>
      </c>
      <c r="J189" s="5" t="s">
        <v>107</v>
      </c>
      <c r="K189" s="5"/>
      <c r="L189" s="42">
        <v>-228.64</v>
      </c>
    </row>
    <row r="190" spans="1:12" x14ac:dyDescent="0.25">
      <c r="A190" s="12">
        <v>188</v>
      </c>
      <c r="B190" s="6" t="s">
        <v>166</v>
      </c>
      <c r="C190" s="7">
        <v>554439000028455</v>
      </c>
      <c r="D190" s="5">
        <v>27</v>
      </c>
      <c r="E190" s="5" t="s">
        <v>37</v>
      </c>
      <c r="F190" s="5">
        <v>2025</v>
      </c>
      <c r="G190" s="5" t="s">
        <v>11</v>
      </c>
      <c r="H190" s="5" t="s">
        <v>248</v>
      </c>
      <c r="I190" s="5" t="s">
        <v>249</v>
      </c>
      <c r="J190" s="5" t="s">
        <v>107</v>
      </c>
      <c r="K190" s="5"/>
      <c r="L190" s="41">
        <v>-100</v>
      </c>
    </row>
    <row r="191" spans="1:12" x14ac:dyDescent="0.25">
      <c r="A191" s="12">
        <v>189</v>
      </c>
      <c r="B191" s="6" t="s">
        <v>247</v>
      </c>
      <c r="C191" s="7">
        <v>554439000039504</v>
      </c>
      <c r="D191" s="5">
        <v>27</v>
      </c>
      <c r="E191" s="5" t="s">
        <v>37</v>
      </c>
      <c r="F191" s="5">
        <v>2025</v>
      </c>
      <c r="G191" s="5" t="s">
        <v>114</v>
      </c>
      <c r="H191" s="5" t="s">
        <v>113</v>
      </c>
      <c r="I191" s="25" t="s">
        <v>304</v>
      </c>
      <c r="J191" s="5" t="s">
        <v>131</v>
      </c>
      <c r="K191" s="5" t="s">
        <v>298</v>
      </c>
      <c r="L191" s="9">
        <v>-936.04</v>
      </c>
    </row>
    <row r="192" spans="1:12" x14ac:dyDescent="0.25">
      <c r="A192" s="12">
        <v>190</v>
      </c>
      <c r="B192" s="30" t="s">
        <v>208</v>
      </c>
      <c r="C192" s="7">
        <v>554439000039504</v>
      </c>
      <c r="D192" s="5">
        <v>27</v>
      </c>
      <c r="E192" s="5" t="s">
        <v>37</v>
      </c>
      <c r="F192" s="5">
        <v>2025</v>
      </c>
      <c r="G192" s="5" t="s">
        <v>114</v>
      </c>
      <c r="H192" s="5" t="s">
        <v>113</v>
      </c>
      <c r="I192" s="25" t="s">
        <v>304</v>
      </c>
      <c r="J192" s="5" t="s">
        <v>131</v>
      </c>
      <c r="K192" s="5" t="s">
        <v>298</v>
      </c>
      <c r="L192" s="9">
        <v>-2259.92</v>
      </c>
    </row>
    <row r="193" spans="1:12" x14ac:dyDescent="0.25">
      <c r="A193" s="12">
        <v>191</v>
      </c>
      <c r="B193" s="6" t="s">
        <v>209</v>
      </c>
      <c r="C193" s="7">
        <v>554439000039504</v>
      </c>
      <c r="D193" s="5">
        <v>27</v>
      </c>
      <c r="E193" s="5" t="s">
        <v>37</v>
      </c>
      <c r="F193" s="5">
        <v>2025</v>
      </c>
      <c r="G193" s="5" t="s">
        <v>114</v>
      </c>
      <c r="H193" s="5" t="s">
        <v>113</v>
      </c>
      <c r="I193" s="25" t="s">
        <v>304</v>
      </c>
      <c r="J193" s="5" t="s">
        <v>131</v>
      </c>
      <c r="K193" s="5" t="s">
        <v>298</v>
      </c>
      <c r="L193" s="9">
        <v>-88.62</v>
      </c>
    </row>
    <row r="194" spans="1:12" x14ac:dyDescent="0.25">
      <c r="A194" s="12">
        <v>192</v>
      </c>
      <c r="B194" s="6" t="s">
        <v>246</v>
      </c>
      <c r="C194" s="7">
        <v>554439000039504</v>
      </c>
      <c r="D194" s="5">
        <v>27</v>
      </c>
      <c r="E194" s="5" t="s">
        <v>37</v>
      </c>
      <c r="F194" s="5">
        <v>2025</v>
      </c>
      <c r="G194" s="5" t="s">
        <v>114</v>
      </c>
      <c r="H194" s="5" t="s">
        <v>113</v>
      </c>
      <c r="I194" s="25" t="s">
        <v>304</v>
      </c>
      <c r="J194" s="5" t="s">
        <v>131</v>
      </c>
      <c r="K194" s="5" t="s">
        <v>298</v>
      </c>
      <c r="L194" s="9">
        <v>-708.98</v>
      </c>
    </row>
    <row r="195" spans="1:12" x14ac:dyDescent="0.25">
      <c r="A195" s="12">
        <v>193</v>
      </c>
      <c r="B195" s="6" t="s">
        <v>166</v>
      </c>
      <c r="C195" s="7">
        <v>554732000131396</v>
      </c>
      <c r="D195" s="5">
        <v>27</v>
      </c>
      <c r="E195" s="5" t="s">
        <v>37</v>
      </c>
      <c r="F195" s="5">
        <v>2025</v>
      </c>
      <c r="G195" s="5" t="s">
        <v>11</v>
      </c>
      <c r="H195" s="5" t="s">
        <v>253</v>
      </c>
      <c r="I195" s="5" t="s">
        <v>252</v>
      </c>
      <c r="J195" s="5" t="s">
        <v>107</v>
      </c>
      <c r="K195" s="5"/>
      <c r="L195" s="24">
        <v>-290</v>
      </c>
    </row>
    <row r="196" spans="1:12" x14ac:dyDescent="0.25">
      <c r="A196" s="12">
        <v>194</v>
      </c>
      <c r="B196" s="6" t="s">
        <v>166</v>
      </c>
      <c r="C196" s="7">
        <v>554732000131396</v>
      </c>
      <c r="D196" s="5">
        <v>27</v>
      </c>
      <c r="E196" s="5" t="s">
        <v>37</v>
      </c>
      <c r="F196" s="5">
        <v>2025</v>
      </c>
      <c r="G196" s="5" t="s">
        <v>11</v>
      </c>
      <c r="H196" s="5" t="s">
        <v>254</v>
      </c>
      <c r="I196" s="25" t="s">
        <v>255</v>
      </c>
      <c r="J196" s="5" t="s">
        <v>107</v>
      </c>
      <c r="K196" s="5"/>
      <c r="L196" s="9">
        <v>-211.42</v>
      </c>
    </row>
    <row r="197" spans="1:12" x14ac:dyDescent="0.25">
      <c r="A197" s="12">
        <v>195</v>
      </c>
      <c r="B197" s="6" t="s">
        <v>82</v>
      </c>
      <c r="C197" s="7">
        <v>555101000011327</v>
      </c>
      <c r="D197" s="5">
        <v>27</v>
      </c>
      <c r="E197" s="5" t="s">
        <v>37</v>
      </c>
      <c r="F197" s="5">
        <v>2025</v>
      </c>
      <c r="G197" s="5" t="s">
        <v>11</v>
      </c>
      <c r="H197" s="5" t="s">
        <v>67</v>
      </c>
      <c r="I197" s="5" t="s">
        <v>89</v>
      </c>
      <c r="J197" s="5" t="s">
        <v>81</v>
      </c>
      <c r="K197" s="5"/>
      <c r="L197" s="8">
        <v>-2700</v>
      </c>
    </row>
    <row r="198" spans="1:12" x14ac:dyDescent="0.25">
      <c r="A198" s="12">
        <v>196</v>
      </c>
      <c r="B198" s="6" t="s">
        <v>82</v>
      </c>
      <c r="C198" s="7">
        <v>555101000011327</v>
      </c>
      <c r="D198" s="5">
        <v>27</v>
      </c>
      <c r="E198" s="5" t="s">
        <v>37</v>
      </c>
      <c r="F198" s="5">
        <v>2025</v>
      </c>
      <c r="G198" s="5" t="s">
        <v>11</v>
      </c>
      <c r="H198" s="5" t="s">
        <v>67</v>
      </c>
      <c r="I198" s="5" t="s">
        <v>89</v>
      </c>
      <c r="J198" s="5" t="s">
        <v>81</v>
      </c>
      <c r="K198" s="5"/>
      <c r="L198" s="8">
        <v>-2700</v>
      </c>
    </row>
    <row r="199" spans="1:12" x14ac:dyDescent="0.25">
      <c r="A199" s="12">
        <v>197</v>
      </c>
      <c r="B199" s="6" t="s">
        <v>82</v>
      </c>
      <c r="C199" s="7">
        <v>112701</v>
      </c>
      <c r="D199" s="5">
        <v>27</v>
      </c>
      <c r="E199" s="5" t="s">
        <v>37</v>
      </c>
      <c r="F199" s="5">
        <v>2025</v>
      </c>
      <c r="G199" s="5" t="s">
        <v>13</v>
      </c>
      <c r="H199" s="5" t="s">
        <v>198</v>
      </c>
      <c r="I199" s="5" t="s">
        <v>335</v>
      </c>
      <c r="J199" s="5" t="s">
        <v>81</v>
      </c>
      <c r="K199" s="5"/>
      <c r="L199" s="8">
        <v>-3245.24</v>
      </c>
    </row>
    <row r="200" spans="1:12" x14ac:dyDescent="0.25">
      <c r="A200" s="12">
        <v>198</v>
      </c>
      <c r="B200" s="6" t="s">
        <v>186</v>
      </c>
      <c r="C200" s="7">
        <v>554439000028455</v>
      </c>
      <c r="D200" s="5">
        <v>1</v>
      </c>
      <c r="E200" s="5" t="s">
        <v>38</v>
      </c>
      <c r="F200" s="5">
        <v>2025</v>
      </c>
      <c r="G200" s="5" t="s">
        <v>11</v>
      </c>
      <c r="H200" s="5" t="s">
        <v>150</v>
      </c>
      <c r="I200" s="5" t="s">
        <v>354</v>
      </c>
      <c r="J200" s="5" t="s">
        <v>355</v>
      </c>
      <c r="K200" s="5"/>
      <c r="L200" s="8">
        <v>-5431.46</v>
      </c>
    </row>
    <row r="201" spans="1:12" x14ac:dyDescent="0.25">
      <c r="A201" s="12">
        <v>199</v>
      </c>
      <c r="B201" s="6" t="s">
        <v>186</v>
      </c>
      <c r="C201" s="7">
        <v>120101</v>
      </c>
      <c r="D201" s="5">
        <v>1</v>
      </c>
      <c r="E201" s="5" t="s">
        <v>38</v>
      </c>
      <c r="F201" s="5">
        <v>2025</v>
      </c>
      <c r="G201" s="5" t="s">
        <v>23</v>
      </c>
      <c r="H201" s="5" t="s">
        <v>151</v>
      </c>
      <c r="I201" s="5" t="s">
        <v>334</v>
      </c>
      <c r="J201" s="5" t="s">
        <v>111</v>
      </c>
      <c r="K201" s="5"/>
      <c r="L201" s="8">
        <v>-3096.58</v>
      </c>
    </row>
    <row r="202" spans="1:12" x14ac:dyDescent="0.25">
      <c r="A202" s="12">
        <v>200</v>
      </c>
      <c r="B202" s="6" t="s">
        <v>82</v>
      </c>
      <c r="C202" s="7">
        <v>550094000070740</v>
      </c>
      <c r="D202" s="5">
        <v>4</v>
      </c>
      <c r="E202" s="5" t="s">
        <v>38</v>
      </c>
      <c r="F202" s="5">
        <v>2025</v>
      </c>
      <c r="G202" s="5" t="s">
        <v>11</v>
      </c>
      <c r="H202" s="5" t="s">
        <v>207</v>
      </c>
      <c r="I202" s="5" t="s">
        <v>353</v>
      </c>
      <c r="J202" s="5" t="s">
        <v>81</v>
      </c>
      <c r="K202" s="5"/>
      <c r="L202" s="33">
        <v>-3245.24</v>
      </c>
    </row>
    <row r="203" spans="1:12" x14ac:dyDescent="0.25">
      <c r="A203" s="12">
        <v>201</v>
      </c>
      <c r="B203" s="6" t="s">
        <v>82</v>
      </c>
      <c r="C203" s="7">
        <v>551218000040988</v>
      </c>
      <c r="D203" s="5">
        <v>4</v>
      </c>
      <c r="E203" s="5" t="s">
        <v>38</v>
      </c>
      <c r="F203" s="5">
        <v>2025</v>
      </c>
      <c r="G203" s="5" t="s">
        <v>11</v>
      </c>
      <c r="H203" s="5" t="s">
        <v>64</v>
      </c>
      <c r="I203" s="5" t="s">
        <v>83</v>
      </c>
      <c r="J203" s="5" t="s">
        <v>81</v>
      </c>
      <c r="K203" s="5"/>
      <c r="L203" s="33">
        <v>-3245.24</v>
      </c>
    </row>
    <row r="204" spans="1:12" x14ac:dyDescent="0.25">
      <c r="A204" s="12">
        <v>202</v>
      </c>
      <c r="B204" s="6" t="s">
        <v>82</v>
      </c>
      <c r="C204" s="7">
        <v>551218000040988</v>
      </c>
      <c r="D204" s="5">
        <v>4</v>
      </c>
      <c r="E204" s="5" t="s">
        <v>38</v>
      </c>
      <c r="F204" s="5">
        <v>2025</v>
      </c>
      <c r="G204" s="5" t="s">
        <v>11</v>
      </c>
      <c r="H204" s="5" t="s">
        <v>64</v>
      </c>
      <c r="I204" s="5" t="s">
        <v>83</v>
      </c>
      <c r="J204" s="5" t="s">
        <v>81</v>
      </c>
      <c r="K204" s="5"/>
      <c r="L204" s="33">
        <v>-2424.4899999999998</v>
      </c>
    </row>
    <row r="205" spans="1:12" x14ac:dyDescent="0.25">
      <c r="A205" s="12">
        <v>203</v>
      </c>
      <c r="B205" s="6" t="s">
        <v>82</v>
      </c>
      <c r="C205" s="7">
        <v>553613000106388</v>
      </c>
      <c r="D205" s="5">
        <v>4</v>
      </c>
      <c r="E205" s="5" t="s">
        <v>38</v>
      </c>
      <c r="F205" s="5">
        <v>2025</v>
      </c>
      <c r="G205" s="5" t="s">
        <v>11</v>
      </c>
      <c r="H205" s="5" t="s">
        <v>65</v>
      </c>
      <c r="I205" s="5" t="s">
        <v>94</v>
      </c>
      <c r="J205" s="5" t="s">
        <v>81</v>
      </c>
      <c r="K205" s="5"/>
      <c r="L205" s="33">
        <v>-3245.24</v>
      </c>
    </row>
    <row r="206" spans="1:12" x14ac:dyDescent="0.25">
      <c r="A206" s="12">
        <v>204</v>
      </c>
      <c r="B206" s="6" t="s">
        <v>82</v>
      </c>
      <c r="C206" s="7">
        <v>553653000137496</v>
      </c>
      <c r="D206" s="5">
        <v>4</v>
      </c>
      <c r="E206" s="5" t="s">
        <v>38</v>
      </c>
      <c r="F206" s="5">
        <v>2025</v>
      </c>
      <c r="G206" s="5" t="s">
        <v>11</v>
      </c>
      <c r="H206" s="5" t="s">
        <v>124</v>
      </c>
      <c r="I206" s="5" t="s">
        <v>325</v>
      </c>
      <c r="J206" s="5" t="s">
        <v>81</v>
      </c>
      <c r="K206" s="5"/>
      <c r="L206" s="33">
        <v>-3245.24</v>
      </c>
    </row>
    <row r="207" spans="1:12" x14ac:dyDescent="0.25">
      <c r="A207" s="12">
        <v>205</v>
      </c>
      <c r="B207" s="6" t="s">
        <v>82</v>
      </c>
      <c r="C207" s="7">
        <v>554439000006509</v>
      </c>
      <c r="D207" s="5">
        <v>4</v>
      </c>
      <c r="E207" s="5" t="s">
        <v>38</v>
      </c>
      <c r="F207" s="5">
        <v>2025</v>
      </c>
      <c r="G207" s="5" t="s">
        <v>11</v>
      </c>
      <c r="H207" s="5" t="s">
        <v>66</v>
      </c>
      <c r="I207" s="5" t="s">
        <v>90</v>
      </c>
      <c r="J207" s="5" t="s">
        <v>81</v>
      </c>
      <c r="K207" s="5"/>
      <c r="L207" s="33">
        <v>-2470.9699999999998</v>
      </c>
    </row>
    <row r="208" spans="1:12" x14ac:dyDescent="0.25">
      <c r="A208" s="12">
        <v>206</v>
      </c>
      <c r="B208" s="6" t="s">
        <v>82</v>
      </c>
      <c r="C208" s="7">
        <v>554732000133075</v>
      </c>
      <c r="D208" s="5">
        <v>4</v>
      </c>
      <c r="E208" s="5" t="s">
        <v>38</v>
      </c>
      <c r="F208" s="5">
        <v>2025</v>
      </c>
      <c r="G208" s="5" t="s">
        <v>11</v>
      </c>
      <c r="H208" s="5" t="s">
        <v>128</v>
      </c>
      <c r="I208" s="5" t="s">
        <v>323</v>
      </c>
      <c r="J208" s="5" t="s">
        <v>81</v>
      </c>
      <c r="K208" s="5"/>
      <c r="L208" s="33">
        <v>-3245.24</v>
      </c>
    </row>
    <row r="209" spans="1:12" x14ac:dyDescent="0.25">
      <c r="A209" s="12">
        <v>207</v>
      </c>
      <c r="B209" s="6" t="s">
        <v>82</v>
      </c>
      <c r="C209" s="7">
        <v>554732000140701</v>
      </c>
      <c r="D209" s="5">
        <v>4</v>
      </c>
      <c r="E209" s="5" t="s">
        <v>38</v>
      </c>
      <c r="F209" s="5">
        <v>2025</v>
      </c>
      <c r="G209" s="5" t="s">
        <v>11</v>
      </c>
      <c r="H209" s="5" t="s">
        <v>126</v>
      </c>
      <c r="I209" s="5" t="s">
        <v>329</v>
      </c>
      <c r="J209" s="5" t="s">
        <v>81</v>
      </c>
      <c r="K209" s="5"/>
      <c r="L209" s="33">
        <v>-3245.24</v>
      </c>
    </row>
    <row r="210" spans="1:12" x14ac:dyDescent="0.25">
      <c r="A210" s="12">
        <v>208</v>
      </c>
      <c r="B210" s="6" t="s">
        <v>82</v>
      </c>
      <c r="C210" s="7">
        <v>554732000140701</v>
      </c>
      <c r="D210" s="5">
        <v>4</v>
      </c>
      <c r="E210" s="5" t="s">
        <v>38</v>
      </c>
      <c r="F210" s="5">
        <v>2025</v>
      </c>
      <c r="G210" s="5" t="s">
        <v>11</v>
      </c>
      <c r="H210" s="5" t="s">
        <v>126</v>
      </c>
      <c r="I210" s="5" t="s">
        <v>329</v>
      </c>
      <c r="J210" s="5" t="s">
        <v>81</v>
      </c>
      <c r="K210" s="5"/>
      <c r="L210" s="33">
        <v>-2425.4899999999998</v>
      </c>
    </row>
    <row r="211" spans="1:12" x14ac:dyDescent="0.25">
      <c r="A211" s="12">
        <v>209</v>
      </c>
      <c r="B211" s="6" t="s">
        <v>82</v>
      </c>
      <c r="C211" s="7">
        <v>120401</v>
      </c>
      <c r="D211" s="5">
        <v>4</v>
      </c>
      <c r="E211" s="5" t="s">
        <v>38</v>
      </c>
      <c r="F211" s="5">
        <v>2025</v>
      </c>
      <c r="G211" s="5" t="s">
        <v>13</v>
      </c>
      <c r="H211" s="5" t="s">
        <v>70</v>
      </c>
      <c r="I211" s="4" t="s">
        <v>95</v>
      </c>
      <c r="J211" s="5" t="s">
        <v>81</v>
      </c>
      <c r="K211" s="5"/>
      <c r="L211" s="33">
        <v>-3245.24</v>
      </c>
    </row>
    <row r="212" spans="1:12" x14ac:dyDescent="0.25">
      <c r="A212" s="12">
        <v>210</v>
      </c>
      <c r="B212" s="6" t="s">
        <v>82</v>
      </c>
      <c r="C212" s="7">
        <v>120402</v>
      </c>
      <c r="D212" s="5">
        <v>4</v>
      </c>
      <c r="E212" s="5" t="s">
        <v>38</v>
      </c>
      <c r="F212" s="5">
        <v>2025</v>
      </c>
      <c r="G212" s="5" t="s">
        <v>13</v>
      </c>
      <c r="H212" s="5" t="s">
        <v>199</v>
      </c>
      <c r="I212" s="4" t="s">
        <v>356</v>
      </c>
      <c r="J212" s="5" t="s">
        <v>81</v>
      </c>
      <c r="K212" s="5"/>
      <c r="L212" s="33">
        <v>-3245.24</v>
      </c>
    </row>
    <row r="213" spans="1:12" x14ac:dyDescent="0.25">
      <c r="A213" s="12">
        <v>211</v>
      </c>
      <c r="B213" s="6" t="s">
        <v>82</v>
      </c>
      <c r="C213" s="7">
        <v>120403</v>
      </c>
      <c r="D213" s="5">
        <v>4</v>
      </c>
      <c r="E213" s="5" t="s">
        <v>38</v>
      </c>
      <c r="F213" s="5">
        <v>2025</v>
      </c>
      <c r="G213" s="5" t="s">
        <v>13</v>
      </c>
      <c r="H213" s="5" t="s">
        <v>206</v>
      </c>
      <c r="I213" s="5" t="s">
        <v>322</v>
      </c>
      <c r="J213" s="5" t="s">
        <v>81</v>
      </c>
      <c r="K213" s="5"/>
      <c r="L213" s="33">
        <v>-3245.24</v>
      </c>
    </row>
    <row r="214" spans="1:12" x14ac:dyDescent="0.25">
      <c r="A214" s="12">
        <v>212</v>
      </c>
      <c r="B214" s="6" t="s">
        <v>82</v>
      </c>
      <c r="C214" s="7">
        <v>120404</v>
      </c>
      <c r="D214" s="5">
        <v>4</v>
      </c>
      <c r="E214" s="5" t="s">
        <v>38</v>
      </c>
      <c r="F214" s="5">
        <v>2025</v>
      </c>
      <c r="G214" s="5" t="s">
        <v>13</v>
      </c>
      <c r="H214" s="5" t="s">
        <v>129</v>
      </c>
      <c r="I214" s="5" t="s">
        <v>320</v>
      </c>
      <c r="J214" s="5" t="s">
        <v>81</v>
      </c>
      <c r="K214" s="5"/>
      <c r="L214" s="33">
        <v>-3245.24</v>
      </c>
    </row>
    <row r="215" spans="1:12" x14ac:dyDescent="0.25">
      <c r="A215" s="12">
        <v>213</v>
      </c>
      <c r="B215" s="6" t="s">
        <v>82</v>
      </c>
      <c r="C215" s="7">
        <v>552793000015206</v>
      </c>
      <c r="D215" s="5">
        <v>9</v>
      </c>
      <c r="E215" s="5" t="s">
        <v>38</v>
      </c>
      <c r="F215" s="5">
        <v>2025</v>
      </c>
      <c r="G215" s="5" t="s">
        <v>11</v>
      </c>
      <c r="H215" s="5" t="s">
        <v>205</v>
      </c>
      <c r="I215" s="5" t="s">
        <v>332</v>
      </c>
      <c r="J215" s="5" t="s">
        <v>81</v>
      </c>
      <c r="K215" s="5"/>
      <c r="L215" s="33">
        <v>-3245.24</v>
      </c>
    </row>
    <row r="216" spans="1:12" x14ac:dyDescent="0.25">
      <c r="A216" s="12">
        <v>214</v>
      </c>
      <c r="B216" s="6" t="s">
        <v>82</v>
      </c>
      <c r="C216" s="7">
        <v>553610000024640</v>
      </c>
      <c r="D216" s="5">
        <v>9</v>
      </c>
      <c r="E216" s="5" t="s">
        <v>38</v>
      </c>
      <c r="F216" s="5">
        <v>2025</v>
      </c>
      <c r="G216" s="5" t="s">
        <v>11</v>
      </c>
      <c r="H216" s="5" t="s">
        <v>197</v>
      </c>
      <c r="I216" s="5" t="s">
        <v>97</v>
      </c>
      <c r="J216" s="5" t="s">
        <v>81</v>
      </c>
      <c r="K216" s="5"/>
      <c r="L216" s="33">
        <v>-3245.24</v>
      </c>
    </row>
    <row r="217" spans="1:12" x14ac:dyDescent="0.25">
      <c r="A217" s="12">
        <v>215</v>
      </c>
      <c r="B217" s="6" t="s">
        <v>82</v>
      </c>
      <c r="C217" s="7">
        <v>553653000015845</v>
      </c>
      <c r="D217" s="5">
        <v>9</v>
      </c>
      <c r="E217" s="5" t="s">
        <v>38</v>
      </c>
      <c r="F217" s="5">
        <v>2025</v>
      </c>
      <c r="G217" s="5" t="s">
        <v>11</v>
      </c>
      <c r="H217" s="5" t="s">
        <v>96</v>
      </c>
      <c r="I217" s="5" t="s">
        <v>91</v>
      </c>
      <c r="J217" s="5" t="s">
        <v>81</v>
      </c>
      <c r="K217" s="5"/>
      <c r="L217" s="33">
        <v>-2425.4899999999998</v>
      </c>
    </row>
    <row r="218" spans="1:12" x14ac:dyDescent="0.25">
      <c r="A218" s="12">
        <v>216</v>
      </c>
      <c r="B218" s="6" t="s">
        <v>82</v>
      </c>
      <c r="C218" s="7">
        <v>553653000015845</v>
      </c>
      <c r="D218" s="5">
        <v>9</v>
      </c>
      <c r="E218" s="5" t="s">
        <v>38</v>
      </c>
      <c r="F218" s="5">
        <v>2025</v>
      </c>
      <c r="G218" s="5" t="s">
        <v>11</v>
      </c>
      <c r="H218" s="5" t="s">
        <v>96</v>
      </c>
      <c r="I218" s="5" t="s">
        <v>91</v>
      </c>
      <c r="J218" s="5" t="s">
        <v>81</v>
      </c>
      <c r="K218" s="5"/>
      <c r="L218" s="33">
        <v>-3245.24</v>
      </c>
    </row>
    <row r="219" spans="1:12" x14ac:dyDescent="0.25">
      <c r="A219" s="12">
        <v>217</v>
      </c>
      <c r="B219" s="6" t="s">
        <v>146</v>
      </c>
      <c r="C219" s="7">
        <v>554439000016291</v>
      </c>
      <c r="D219" s="5">
        <v>9</v>
      </c>
      <c r="E219" s="5" t="s">
        <v>38</v>
      </c>
      <c r="F219" s="5">
        <v>2025</v>
      </c>
      <c r="G219" s="5" t="s">
        <v>11</v>
      </c>
      <c r="H219" s="5" t="s">
        <v>127</v>
      </c>
      <c r="I219" s="5" t="s">
        <v>351</v>
      </c>
      <c r="J219" s="5" t="s">
        <v>172</v>
      </c>
      <c r="K219" s="5"/>
      <c r="L219" s="33">
        <v>-1787.11</v>
      </c>
    </row>
    <row r="220" spans="1:12" x14ac:dyDescent="0.25">
      <c r="A220" s="12">
        <v>218</v>
      </c>
      <c r="B220" s="6" t="s">
        <v>82</v>
      </c>
      <c r="C220" s="7">
        <v>554732000133075</v>
      </c>
      <c r="D220" s="5">
        <v>9</v>
      </c>
      <c r="E220" s="5" t="s">
        <v>38</v>
      </c>
      <c r="F220" s="5">
        <v>2025</v>
      </c>
      <c r="G220" s="5" t="s">
        <v>11</v>
      </c>
      <c r="H220" s="5" t="s">
        <v>128</v>
      </c>
      <c r="I220" s="5" t="s">
        <v>323</v>
      </c>
      <c r="J220" s="5" t="s">
        <v>81</v>
      </c>
      <c r="K220" s="5"/>
      <c r="L220" s="33">
        <v>-2687.45</v>
      </c>
    </row>
    <row r="221" spans="1:12" x14ac:dyDescent="0.25">
      <c r="A221" s="12">
        <v>219</v>
      </c>
      <c r="B221" s="6" t="s">
        <v>82</v>
      </c>
      <c r="C221" s="7">
        <v>554732000133075</v>
      </c>
      <c r="D221" s="5">
        <v>9</v>
      </c>
      <c r="E221" s="5" t="s">
        <v>38</v>
      </c>
      <c r="F221" s="5">
        <v>2025</v>
      </c>
      <c r="G221" s="5" t="s">
        <v>11</v>
      </c>
      <c r="H221" s="5" t="s">
        <v>128</v>
      </c>
      <c r="I221" s="5" t="s">
        <v>323</v>
      </c>
      <c r="J221" s="5" t="s">
        <v>81</v>
      </c>
      <c r="K221" s="5"/>
      <c r="L221" s="33">
        <v>-2425.4899999999998</v>
      </c>
    </row>
    <row r="222" spans="1:12" x14ac:dyDescent="0.25">
      <c r="A222" s="12">
        <v>220</v>
      </c>
      <c r="B222" s="6" t="s">
        <v>82</v>
      </c>
      <c r="C222" s="7">
        <v>555101000011327</v>
      </c>
      <c r="D222" s="5">
        <v>9</v>
      </c>
      <c r="E222" s="5" t="s">
        <v>38</v>
      </c>
      <c r="F222" s="5">
        <v>2025</v>
      </c>
      <c r="G222" s="5" t="s">
        <v>11</v>
      </c>
      <c r="H222" s="5" t="s">
        <v>67</v>
      </c>
      <c r="I222" s="5" t="s">
        <v>89</v>
      </c>
      <c r="J222" s="5" t="s">
        <v>81</v>
      </c>
      <c r="K222" s="5"/>
      <c r="L222" s="33">
        <v>-2653.38</v>
      </c>
    </row>
    <row r="223" spans="1:12" x14ac:dyDescent="0.25">
      <c r="A223" s="12">
        <v>221</v>
      </c>
      <c r="B223" s="6" t="s">
        <v>204</v>
      </c>
      <c r="C223" s="7">
        <v>120901</v>
      </c>
      <c r="D223" s="5">
        <v>9</v>
      </c>
      <c r="E223" s="5" t="s">
        <v>38</v>
      </c>
      <c r="F223" s="5">
        <v>2025</v>
      </c>
      <c r="G223" s="5" t="s">
        <v>154</v>
      </c>
      <c r="H223" s="5" t="s">
        <v>156</v>
      </c>
      <c r="I223" s="4" t="s">
        <v>318</v>
      </c>
      <c r="J223" s="5" t="s">
        <v>107</v>
      </c>
      <c r="K223" s="5"/>
      <c r="L223" s="9">
        <v>-99.99</v>
      </c>
    </row>
    <row r="224" spans="1:12" x14ac:dyDescent="0.25">
      <c r="A224" s="12">
        <v>222</v>
      </c>
      <c r="B224" s="6" t="s">
        <v>82</v>
      </c>
      <c r="C224" s="7">
        <v>120902</v>
      </c>
      <c r="D224" s="5">
        <v>9</v>
      </c>
      <c r="E224" s="5" t="s">
        <v>38</v>
      </c>
      <c r="F224" s="5">
        <v>2025</v>
      </c>
      <c r="G224" s="5" t="s">
        <v>13</v>
      </c>
      <c r="H224" s="5" t="s">
        <v>129</v>
      </c>
      <c r="I224" s="5" t="s">
        <v>320</v>
      </c>
      <c r="J224" s="5" t="s">
        <v>81</v>
      </c>
      <c r="K224" s="5"/>
      <c r="L224" s="33">
        <v>-2425.4899999999998</v>
      </c>
    </row>
    <row r="225" spans="1:12" x14ac:dyDescent="0.25">
      <c r="A225" s="12">
        <v>223</v>
      </c>
      <c r="B225" s="6" t="s">
        <v>82</v>
      </c>
      <c r="C225" s="7">
        <v>120903</v>
      </c>
      <c r="D225" s="5">
        <v>9</v>
      </c>
      <c r="E225" s="5" t="s">
        <v>38</v>
      </c>
      <c r="F225" s="5">
        <v>2025</v>
      </c>
      <c r="G225" s="5" t="s">
        <v>13</v>
      </c>
      <c r="H225" s="5" t="s">
        <v>164</v>
      </c>
      <c r="I225" s="5" t="s">
        <v>313</v>
      </c>
      <c r="J225" s="5" t="s">
        <v>81</v>
      </c>
      <c r="K225" s="5"/>
      <c r="L225" s="33">
        <v>-3245.24</v>
      </c>
    </row>
    <row r="226" spans="1:12" x14ac:dyDescent="0.25">
      <c r="A226" s="12">
        <v>224</v>
      </c>
      <c r="B226" s="6" t="s">
        <v>146</v>
      </c>
      <c r="C226" s="7">
        <v>120904</v>
      </c>
      <c r="D226" s="5">
        <v>9</v>
      </c>
      <c r="E226" s="5" t="s">
        <v>38</v>
      </c>
      <c r="F226" s="5">
        <v>2025</v>
      </c>
      <c r="G226" s="5" t="s">
        <v>13</v>
      </c>
      <c r="H226" s="5" t="s">
        <v>140</v>
      </c>
      <c r="I226" s="5" t="s">
        <v>306</v>
      </c>
      <c r="J226" s="5" t="s">
        <v>172</v>
      </c>
      <c r="K226" s="5"/>
      <c r="L226" s="33">
        <v>-1352.4</v>
      </c>
    </row>
    <row r="227" spans="1:12" x14ac:dyDescent="0.25">
      <c r="A227" s="12">
        <v>225</v>
      </c>
      <c r="B227" s="6" t="s">
        <v>146</v>
      </c>
      <c r="C227" s="7">
        <v>120905</v>
      </c>
      <c r="D227" s="5">
        <v>9</v>
      </c>
      <c r="E227" s="5" t="s">
        <v>38</v>
      </c>
      <c r="F227" s="5">
        <v>2025</v>
      </c>
      <c r="G227" s="5" t="s">
        <v>13</v>
      </c>
      <c r="H227" s="5" t="s">
        <v>130</v>
      </c>
      <c r="I227" s="5" t="s">
        <v>330</v>
      </c>
      <c r="J227" s="5" t="s">
        <v>172</v>
      </c>
      <c r="K227" s="5"/>
      <c r="L227" s="33">
        <v>-1008</v>
      </c>
    </row>
    <row r="228" spans="1:12" x14ac:dyDescent="0.25">
      <c r="A228" s="12">
        <v>226</v>
      </c>
      <c r="B228" s="6" t="s">
        <v>538</v>
      </c>
      <c r="C228" s="7">
        <v>121001</v>
      </c>
      <c r="D228" s="5">
        <v>10</v>
      </c>
      <c r="E228" s="5" t="s">
        <v>38</v>
      </c>
      <c r="F228" s="5">
        <v>2025</v>
      </c>
      <c r="G228" s="5" t="s">
        <v>109</v>
      </c>
      <c r="H228" s="5" t="s">
        <v>21</v>
      </c>
      <c r="I228" s="25" t="s">
        <v>291</v>
      </c>
      <c r="J228" s="5" t="s">
        <v>131</v>
      </c>
      <c r="K228" s="5" t="s">
        <v>256</v>
      </c>
      <c r="L228" s="33">
        <v>-2890</v>
      </c>
    </row>
    <row r="229" spans="1:12" x14ac:dyDescent="0.25">
      <c r="A229" s="12">
        <v>227</v>
      </c>
      <c r="B229" s="6" t="s">
        <v>196</v>
      </c>
      <c r="C229" s="7">
        <v>554439000028455</v>
      </c>
      <c r="D229" s="5">
        <v>16</v>
      </c>
      <c r="E229" s="5" t="s">
        <v>38</v>
      </c>
      <c r="F229" s="5">
        <v>2025</v>
      </c>
      <c r="G229" s="5" t="s">
        <v>11</v>
      </c>
      <c r="H229" s="5" t="s">
        <v>150</v>
      </c>
      <c r="I229" s="5" t="s">
        <v>354</v>
      </c>
      <c r="J229" s="5" t="s">
        <v>355</v>
      </c>
      <c r="K229" s="5"/>
      <c r="L229" s="9">
        <v>-983.86</v>
      </c>
    </row>
    <row r="230" spans="1:12" x14ac:dyDescent="0.25">
      <c r="A230" s="12">
        <v>228</v>
      </c>
      <c r="B230" s="6" t="s">
        <v>166</v>
      </c>
      <c r="C230" s="7">
        <v>554439000028455</v>
      </c>
      <c r="D230" s="5">
        <v>16</v>
      </c>
      <c r="E230" s="5" t="s">
        <v>38</v>
      </c>
      <c r="F230" s="5">
        <v>2025</v>
      </c>
      <c r="G230" s="5" t="s">
        <v>11</v>
      </c>
      <c r="H230" s="5" t="s">
        <v>343</v>
      </c>
      <c r="I230" s="4" t="s">
        <v>262</v>
      </c>
      <c r="J230" s="5" t="s">
        <v>107</v>
      </c>
      <c r="K230" s="5"/>
      <c r="L230" s="24">
        <v>-207.6</v>
      </c>
    </row>
    <row r="231" spans="1:12" x14ac:dyDescent="0.25">
      <c r="A231" s="12">
        <v>229</v>
      </c>
      <c r="B231" s="6" t="s">
        <v>166</v>
      </c>
      <c r="C231" s="7">
        <v>554439000028455</v>
      </c>
      <c r="D231" s="5">
        <v>16</v>
      </c>
      <c r="E231" s="5" t="s">
        <v>38</v>
      </c>
      <c r="F231" s="5">
        <v>2025</v>
      </c>
      <c r="G231" s="5" t="s">
        <v>11</v>
      </c>
      <c r="H231" s="5" t="s">
        <v>259</v>
      </c>
      <c r="I231" s="4" t="s">
        <v>258</v>
      </c>
      <c r="J231" s="5" t="s">
        <v>107</v>
      </c>
      <c r="K231" s="5"/>
      <c r="L231" s="9">
        <v>-215.62</v>
      </c>
    </row>
    <row r="232" spans="1:12" x14ac:dyDescent="0.25">
      <c r="A232" s="12">
        <v>230</v>
      </c>
      <c r="B232" s="6" t="s">
        <v>166</v>
      </c>
      <c r="C232" s="7">
        <v>554439000028455</v>
      </c>
      <c r="D232" s="5">
        <v>16</v>
      </c>
      <c r="E232" s="5" t="s">
        <v>38</v>
      </c>
      <c r="F232" s="5">
        <v>2025</v>
      </c>
      <c r="G232" s="5" t="s">
        <v>11</v>
      </c>
      <c r="H232" s="5" t="s">
        <v>257</v>
      </c>
      <c r="I232" s="4" t="s">
        <v>260</v>
      </c>
      <c r="J232" s="5" t="s">
        <v>107</v>
      </c>
      <c r="K232" s="5"/>
      <c r="L232" s="24">
        <v>-100</v>
      </c>
    </row>
    <row r="233" spans="1:12" x14ac:dyDescent="0.25">
      <c r="A233" s="12">
        <v>231</v>
      </c>
      <c r="B233" s="6" t="s">
        <v>204</v>
      </c>
      <c r="C233" s="7">
        <v>121601</v>
      </c>
      <c r="D233" s="5">
        <v>16</v>
      </c>
      <c r="E233" s="5" t="s">
        <v>38</v>
      </c>
      <c r="F233" s="5">
        <v>2025</v>
      </c>
      <c r="G233" s="5" t="s">
        <v>154</v>
      </c>
      <c r="H233" s="5" t="s">
        <v>156</v>
      </c>
      <c r="I233" s="4" t="s">
        <v>318</v>
      </c>
      <c r="J233" s="5" t="s">
        <v>107</v>
      </c>
      <c r="K233" s="5"/>
      <c r="L233" s="24">
        <v>-102.3</v>
      </c>
    </row>
    <row r="234" spans="1:12" x14ac:dyDescent="0.25">
      <c r="A234" s="12">
        <v>232</v>
      </c>
      <c r="B234" s="6" t="s">
        <v>98</v>
      </c>
      <c r="C234" s="7">
        <v>121602</v>
      </c>
      <c r="D234" s="5">
        <v>16</v>
      </c>
      <c r="E234" s="5" t="s">
        <v>38</v>
      </c>
      <c r="F234" s="5">
        <v>2025</v>
      </c>
      <c r="G234" s="5" t="s">
        <v>23</v>
      </c>
      <c r="H234" s="5" t="s">
        <v>167</v>
      </c>
      <c r="I234" s="4" t="s">
        <v>261</v>
      </c>
      <c r="J234" s="5" t="s">
        <v>107</v>
      </c>
      <c r="K234" s="5"/>
      <c r="L234" s="9">
        <v>-738.48</v>
      </c>
    </row>
    <row r="235" spans="1:12" x14ac:dyDescent="0.25">
      <c r="A235" s="12">
        <v>233</v>
      </c>
      <c r="B235" s="6" t="s">
        <v>98</v>
      </c>
      <c r="C235" s="7">
        <v>121602</v>
      </c>
      <c r="D235" s="5">
        <v>16</v>
      </c>
      <c r="E235" s="5" t="s">
        <v>38</v>
      </c>
      <c r="F235" s="5">
        <v>2025</v>
      </c>
      <c r="G235" s="5" t="s">
        <v>23</v>
      </c>
      <c r="H235" s="5" t="s">
        <v>167</v>
      </c>
      <c r="I235" s="4" t="s">
        <v>261</v>
      </c>
      <c r="J235" s="5" t="s">
        <v>107</v>
      </c>
      <c r="K235" s="5"/>
      <c r="L235" s="24">
        <v>-84.9</v>
      </c>
    </row>
    <row r="236" spans="1:12" x14ac:dyDescent="0.25">
      <c r="A236" s="12">
        <v>234</v>
      </c>
      <c r="B236" s="6" t="s">
        <v>196</v>
      </c>
      <c r="C236" s="7">
        <v>121603</v>
      </c>
      <c r="D236" s="5">
        <v>16</v>
      </c>
      <c r="E236" s="5" t="s">
        <v>38</v>
      </c>
      <c r="F236" s="5">
        <v>2025</v>
      </c>
      <c r="G236" s="5" t="s">
        <v>23</v>
      </c>
      <c r="H236" s="5" t="s">
        <v>151</v>
      </c>
      <c r="I236" s="5" t="s">
        <v>334</v>
      </c>
      <c r="J236" s="5" t="s">
        <v>111</v>
      </c>
      <c r="K236" s="5"/>
      <c r="L236" s="9">
        <v>-486.12</v>
      </c>
    </row>
    <row r="237" spans="1:12" x14ac:dyDescent="0.25">
      <c r="A237" s="12">
        <v>235</v>
      </c>
      <c r="B237" s="6" t="s">
        <v>49</v>
      </c>
      <c r="C237" s="7">
        <v>893501200062013</v>
      </c>
      <c r="D237" s="5">
        <v>16</v>
      </c>
      <c r="E237" s="5" t="s">
        <v>38</v>
      </c>
      <c r="F237" s="5">
        <v>2025</v>
      </c>
      <c r="G237" s="5" t="s">
        <v>200</v>
      </c>
      <c r="H237" s="5" t="s">
        <v>52</v>
      </c>
      <c r="I237" s="5" t="s">
        <v>138</v>
      </c>
      <c r="J237" s="5" t="s">
        <v>39</v>
      </c>
      <c r="K237" s="5"/>
      <c r="L237" s="9">
        <v>-1.45</v>
      </c>
    </row>
    <row r="238" spans="1:12" x14ac:dyDescent="0.25">
      <c r="A238" s="12">
        <v>236</v>
      </c>
      <c r="B238" s="6" t="s">
        <v>203</v>
      </c>
      <c r="C238" s="7">
        <v>554439000039504</v>
      </c>
      <c r="D238" s="5">
        <v>18</v>
      </c>
      <c r="E238" s="5" t="s">
        <v>38</v>
      </c>
      <c r="F238" s="5">
        <v>2025</v>
      </c>
      <c r="G238" s="5" t="s">
        <v>114</v>
      </c>
      <c r="H238" s="5" t="s">
        <v>113</v>
      </c>
      <c r="I238" s="25" t="s">
        <v>304</v>
      </c>
      <c r="J238" s="5" t="s">
        <v>131</v>
      </c>
      <c r="K238" s="5" t="s">
        <v>256</v>
      </c>
      <c r="L238" s="33">
        <v>-5038</v>
      </c>
    </row>
    <row r="239" spans="1:12" x14ac:dyDescent="0.25">
      <c r="A239" s="12">
        <v>237</v>
      </c>
      <c r="B239" s="6" t="s">
        <v>202</v>
      </c>
      <c r="C239" s="7">
        <v>554439000039504</v>
      </c>
      <c r="D239" s="5">
        <v>18</v>
      </c>
      <c r="E239" s="5" t="s">
        <v>38</v>
      </c>
      <c r="F239" s="5">
        <v>2025</v>
      </c>
      <c r="G239" s="5" t="s">
        <v>114</v>
      </c>
      <c r="H239" s="5" t="s">
        <v>113</v>
      </c>
      <c r="I239" s="25" t="s">
        <v>304</v>
      </c>
      <c r="J239" s="5" t="s">
        <v>131</v>
      </c>
      <c r="K239" s="5" t="s">
        <v>256</v>
      </c>
      <c r="L239" s="33">
        <v>-11560</v>
      </c>
    </row>
    <row r="240" spans="1:12" x14ac:dyDescent="0.25">
      <c r="A240" s="12">
        <v>238</v>
      </c>
      <c r="B240" s="6" t="s">
        <v>201</v>
      </c>
      <c r="C240" s="7">
        <v>554439000039504</v>
      </c>
      <c r="D240" s="5">
        <v>18</v>
      </c>
      <c r="E240" s="5" t="s">
        <v>38</v>
      </c>
      <c r="F240" s="5">
        <v>2025</v>
      </c>
      <c r="G240" s="5" t="s">
        <v>114</v>
      </c>
      <c r="H240" s="5" t="s">
        <v>113</v>
      </c>
      <c r="I240" s="25" t="s">
        <v>304</v>
      </c>
      <c r="J240" s="5" t="s">
        <v>131</v>
      </c>
      <c r="K240" s="5" t="s">
        <v>256</v>
      </c>
      <c r="L240" s="33">
        <v>-6555.25</v>
      </c>
    </row>
    <row r="241" spans="1:12" x14ac:dyDescent="0.25">
      <c r="A241" s="12">
        <v>239</v>
      </c>
      <c r="B241" s="6" t="s">
        <v>247</v>
      </c>
      <c r="C241" s="7">
        <v>554439000039504</v>
      </c>
      <c r="D241" s="5">
        <v>22</v>
      </c>
      <c r="E241" s="5" t="s">
        <v>38</v>
      </c>
      <c r="F241" s="5">
        <v>2025</v>
      </c>
      <c r="G241" s="5" t="s">
        <v>114</v>
      </c>
      <c r="H241" s="5" t="s">
        <v>113</v>
      </c>
      <c r="I241" s="25" t="s">
        <v>304</v>
      </c>
      <c r="J241" s="5" t="s">
        <v>131</v>
      </c>
      <c r="K241" s="5" t="s">
        <v>256</v>
      </c>
      <c r="L241" s="8">
        <v>-1099.28</v>
      </c>
    </row>
    <row r="242" spans="1:12" x14ac:dyDescent="0.25">
      <c r="A242" s="12">
        <v>240</v>
      </c>
      <c r="B242" s="30" t="s">
        <v>208</v>
      </c>
      <c r="C242" s="7">
        <v>554439000039504</v>
      </c>
      <c r="D242" s="5">
        <v>22</v>
      </c>
      <c r="E242" s="5" t="s">
        <v>38</v>
      </c>
      <c r="F242" s="5">
        <v>2025</v>
      </c>
      <c r="G242" s="5" t="s">
        <v>114</v>
      </c>
      <c r="H242" s="5" t="s">
        <v>113</v>
      </c>
      <c r="I242" s="25" t="s">
        <v>304</v>
      </c>
      <c r="J242" s="5" t="s">
        <v>131</v>
      </c>
      <c r="K242" s="5" t="s">
        <v>256</v>
      </c>
      <c r="L242" s="8">
        <v>-2668.26</v>
      </c>
    </row>
    <row r="243" spans="1:12" x14ac:dyDescent="0.25">
      <c r="A243" s="12">
        <v>241</v>
      </c>
      <c r="B243" s="6" t="s">
        <v>209</v>
      </c>
      <c r="C243" s="7">
        <v>554439000039504</v>
      </c>
      <c r="D243" s="5">
        <v>22</v>
      </c>
      <c r="E243" s="5" t="s">
        <v>38</v>
      </c>
      <c r="F243" s="5">
        <v>2025</v>
      </c>
      <c r="G243" s="5" t="s">
        <v>114</v>
      </c>
      <c r="H243" s="5" t="s">
        <v>113</v>
      </c>
      <c r="I243" s="25" t="s">
        <v>304</v>
      </c>
      <c r="J243" s="5" t="s">
        <v>131</v>
      </c>
      <c r="K243" s="5" t="s">
        <v>256</v>
      </c>
      <c r="L243" s="9">
        <v>-104.64</v>
      </c>
    </row>
    <row r="244" spans="1:12" x14ac:dyDescent="0.25">
      <c r="A244" s="12">
        <v>242</v>
      </c>
      <c r="B244" s="6" t="s">
        <v>246</v>
      </c>
      <c r="C244" s="7">
        <v>554439000039504</v>
      </c>
      <c r="D244" s="5">
        <v>22</v>
      </c>
      <c r="E244" s="5" t="s">
        <v>38</v>
      </c>
      <c r="F244" s="5">
        <v>2025</v>
      </c>
      <c r="G244" s="5" t="s">
        <v>114</v>
      </c>
      <c r="H244" s="5" t="s">
        <v>113</v>
      </c>
      <c r="I244" s="25" t="s">
        <v>304</v>
      </c>
      <c r="J244" s="5" t="s">
        <v>131</v>
      </c>
      <c r="K244" s="5" t="s">
        <v>256</v>
      </c>
      <c r="L244" s="9">
        <v>-976.6</v>
      </c>
    </row>
    <row r="245" spans="1:12" x14ac:dyDescent="0.25">
      <c r="A245" s="12">
        <v>243</v>
      </c>
      <c r="B245" s="6" t="s">
        <v>210</v>
      </c>
      <c r="C245" s="7">
        <v>554439000039504</v>
      </c>
      <c r="D245" s="5">
        <v>22</v>
      </c>
      <c r="E245" s="5" t="s">
        <v>38</v>
      </c>
      <c r="F245" s="5">
        <v>2025</v>
      </c>
      <c r="G245" s="5" t="s">
        <v>114</v>
      </c>
      <c r="H245" s="5" t="s">
        <v>113</v>
      </c>
      <c r="I245" s="25" t="s">
        <v>304</v>
      </c>
      <c r="J245" s="5" t="s">
        <v>131</v>
      </c>
      <c r="K245" s="5" t="s">
        <v>256</v>
      </c>
      <c r="L245" s="9">
        <v>-836.45</v>
      </c>
    </row>
    <row r="246" spans="1:12" x14ac:dyDescent="0.25">
      <c r="A246" s="12">
        <v>244</v>
      </c>
      <c r="B246" s="6" t="s">
        <v>247</v>
      </c>
      <c r="C246" s="7">
        <v>554439000039504</v>
      </c>
      <c r="D246" s="5">
        <v>22</v>
      </c>
      <c r="E246" s="5" t="s">
        <v>38</v>
      </c>
      <c r="F246" s="5">
        <v>2025</v>
      </c>
      <c r="G246" s="5" t="s">
        <v>114</v>
      </c>
      <c r="H246" s="5" t="s">
        <v>113</v>
      </c>
      <c r="I246" s="25" t="s">
        <v>304</v>
      </c>
      <c r="J246" s="5" t="s">
        <v>131</v>
      </c>
      <c r="K246" s="5" t="s">
        <v>539</v>
      </c>
      <c r="L246" s="9">
        <v>-273.98</v>
      </c>
    </row>
    <row r="247" spans="1:12" x14ac:dyDescent="0.25">
      <c r="A247" s="12">
        <v>245</v>
      </c>
      <c r="B247" s="30" t="s">
        <v>540</v>
      </c>
      <c r="C247" s="7">
        <v>554439000039504</v>
      </c>
      <c r="D247" s="5">
        <v>22</v>
      </c>
      <c r="E247" s="5" t="s">
        <v>38</v>
      </c>
      <c r="F247" s="5">
        <v>2025</v>
      </c>
      <c r="G247" s="5" t="s">
        <v>114</v>
      </c>
      <c r="H247" s="5" t="s">
        <v>113</v>
      </c>
      <c r="I247" s="25" t="s">
        <v>304</v>
      </c>
      <c r="J247" s="5" t="s">
        <v>131</v>
      </c>
      <c r="K247" s="5" t="s">
        <v>539</v>
      </c>
      <c r="L247" s="9">
        <v>-889.42</v>
      </c>
    </row>
    <row r="248" spans="1:12" x14ac:dyDescent="0.25">
      <c r="A248" s="12">
        <v>246</v>
      </c>
      <c r="B248" s="6" t="s">
        <v>209</v>
      </c>
      <c r="C248" s="7">
        <v>554439000039504</v>
      </c>
      <c r="D248" s="5">
        <v>22</v>
      </c>
      <c r="E248" s="5" t="s">
        <v>38</v>
      </c>
      <c r="F248" s="5">
        <v>2025</v>
      </c>
      <c r="G248" s="5" t="s">
        <v>114</v>
      </c>
      <c r="H248" s="5" t="s">
        <v>113</v>
      </c>
      <c r="I248" s="25" t="s">
        <v>304</v>
      </c>
      <c r="J248" s="5" t="s">
        <v>131</v>
      </c>
      <c r="K248" s="5" t="s">
        <v>539</v>
      </c>
      <c r="L248" s="9">
        <v>-34.880000000000003</v>
      </c>
    </row>
    <row r="249" spans="1:12" x14ac:dyDescent="0.25">
      <c r="A249" s="12">
        <v>247</v>
      </c>
      <c r="B249" s="6" t="s">
        <v>246</v>
      </c>
      <c r="C249" s="7">
        <v>554439000039504</v>
      </c>
      <c r="D249" s="5">
        <v>22</v>
      </c>
      <c r="E249" s="5" t="s">
        <v>38</v>
      </c>
      <c r="F249" s="5">
        <v>2025</v>
      </c>
      <c r="G249" s="5" t="s">
        <v>114</v>
      </c>
      <c r="H249" s="5" t="s">
        <v>113</v>
      </c>
      <c r="I249" s="25" t="s">
        <v>304</v>
      </c>
      <c r="J249" s="5" t="s">
        <v>131</v>
      </c>
      <c r="K249" s="5" t="s">
        <v>539</v>
      </c>
      <c r="L249" s="9">
        <v>-139.51</v>
      </c>
    </row>
    <row r="250" spans="1:12" x14ac:dyDescent="0.25">
      <c r="A250" s="12">
        <v>248</v>
      </c>
      <c r="B250" s="6" t="s">
        <v>99</v>
      </c>
      <c r="C250" s="7">
        <v>122301</v>
      </c>
      <c r="D250" s="5">
        <v>23</v>
      </c>
      <c r="E250" s="5" t="s">
        <v>38</v>
      </c>
      <c r="F250" s="5">
        <v>2025</v>
      </c>
      <c r="G250" s="5" t="s">
        <v>26</v>
      </c>
      <c r="H250" s="5" t="s">
        <v>32</v>
      </c>
      <c r="I250" s="25" t="s">
        <v>342</v>
      </c>
      <c r="J250" s="5" t="s">
        <v>107</v>
      </c>
      <c r="K250" s="5"/>
      <c r="L250" s="33">
        <v>-870.44</v>
      </c>
    </row>
    <row r="251" spans="1:12" x14ac:dyDescent="0.25">
      <c r="A251" s="12">
        <v>249</v>
      </c>
      <c r="B251" s="6" t="s">
        <v>186</v>
      </c>
      <c r="C251" s="7">
        <v>554439000028455</v>
      </c>
      <c r="D251" s="5">
        <v>5</v>
      </c>
      <c r="E251" s="5" t="s">
        <v>50</v>
      </c>
      <c r="F251" s="5">
        <v>2026</v>
      </c>
      <c r="G251" s="5" t="s">
        <v>11</v>
      </c>
      <c r="H251" s="5" t="s">
        <v>150</v>
      </c>
      <c r="I251" s="5" t="s">
        <v>354</v>
      </c>
      <c r="J251" s="5" t="s">
        <v>355</v>
      </c>
      <c r="K251" s="5"/>
      <c r="L251" s="33">
        <v>-5473.76</v>
      </c>
    </row>
    <row r="252" spans="1:12" x14ac:dyDescent="0.25">
      <c r="A252" s="12">
        <v>250</v>
      </c>
      <c r="B252" s="6" t="s">
        <v>186</v>
      </c>
      <c r="C252" s="7">
        <v>10501</v>
      </c>
      <c r="D252" s="5">
        <v>5</v>
      </c>
      <c r="E252" s="5" t="s">
        <v>50</v>
      </c>
      <c r="F252" s="5">
        <v>2026</v>
      </c>
      <c r="G252" s="5" t="s">
        <v>23</v>
      </c>
      <c r="H252" s="5" t="s">
        <v>151</v>
      </c>
      <c r="I252" s="5" t="s">
        <v>334</v>
      </c>
      <c r="J252" s="5" t="s">
        <v>111</v>
      </c>
      <c r="K252" s="5"/>
      <c r="L252" s="8">
        <v>-3126.24</v>
      </c>
    </row>
    <row r="253" spans="1:12" x14ac:dyDescent="0.25">
      <c r="A253" s="12">
        <v>251</v>
      </c>
      <c r="B253" s="6" t="s">
        <v>82</v>
      </c>
      <c r="C253" s="7">
        <v>550094000070740</v>
      </c>
      <c r="D253" s="5">
        <v>6</v>
      </c>
      <c r="E253" s="5" t="s">
        <v>50</v>
      </c>
      <c r="F253" s="5">
        <v>2026</v>
      </c>
      <c r="G253" s="5" t="s">
        <v>11</v>
      </c>
      <c r="H253" s="5" t="s">
        <v>207</v>
      </c>
      <c r="I253" s="5" t="s">
        <v>353</v>
      </c>
      <c r="J253" s="5" t="s">
        <v>81</v>
      </c>
      <c r="K253" s="5"/>
      <c r="L253" s="8">
        <v>-3360</v>
      </c>
    </row>
    <row r="254" spans="1:12" x14ac:dyDescent="0.25">
      <c r="A254" s="12">
        <v>252</v>
      </c>
      <c r="B254" s="6" t="s">
        <v>146</v>
      </c>
      <c r="C254" s="7">
        <v>554439000016291</v>
      </c>
      <c r="D254" s="5">
        <v>6</v>
      </c>
      <c r="E254" s="5" t="s">
        <v>50</v>
      </c>
      <c r="F254" s="5">
        <v>2026</v>
      </c>
      <c r="G254" s="5" t="s">
        <v>11</v>
      </c>
      <c r="H254" s="5" t="s">
        <v>127</v>
      </c>
      <c r="I254" s="5" t="s">
        <v>351</v>
      </c>
      <c r="J254" s="5" t="s">
        <v>172</v>
      </c>
      <c r="K254" s="5"/>
      <c r="L254" s="8">
        <v>-2100</v>
      </c>
    </row>
    <row r="255" spans="1:12" x14ac:dyDescent="0.25">
      <c r="A255" s="12">
        <v>253</v>
      </c>
      <c r="B255" s="6" t="s">
        <v>166</v>
      </c>
      <c r="C255" s="7">
        <v>554439000028455</v>
      </c>
      <c r="D255" s="5">
        <v>6</v>
      </c>
      <c r="E255" s="5" t="s">
        <v>50</v>
      </c>
      <c r="F255" s="5">
        <v>2026</v>
      </c>
      <c r="G255" s="5" t="s">
        <v>11</v>
      </c>
      <c r="H255" s="5" t="s">
        <v>263</v>
      </c>
      <c r="I255" s="5" t="s">
        <v>264</v>
      </c>
      <c r="J255" s="5" t="s">
        <v>107</v>
      </c>
      <c r="K255" s="5"/>
      <c r="L255" s="24">
        <v>-100</v>
      </c>
    </row>
    <row r="256" spans="1:12" x14ac:dyDescent="0.25">
      <c r="A256" s="12">
        <v>254</v>
      </c>
      <c r="B256" s="6" t="s">
        <v>146</v>
      </c>
      <c r="C256" s="7">
        <v>10601</v>
      </c>
      <c r="D256" s="5">
        <v>6</v>
      </c>
      <c r="E256" s="5" t="s">
        <v>50</v>
      </c>
      <c r="F256" s="5">
        <v>2026</v>
      </c>
      <c r="G256" s="5" t="s">
        <v>13</v>
      </c>
      <c r="H256" s="5" t="s">
        <v>130</v>
      </c>
      <c r="I256" s="5" t="s">
        <v>330</v>
      </c>
      <c r="J256" s="5" t="s">
        <v>172</v>
      </c>
      <c r="K256" s="5"/>
      <c r="L256" s="8">
        <v>-1008</v>
      </c>
    </row>
    <row r="257" spans="1:12" x14ac:dyDescent="0.25">
      <c r="A257" s="12">
        <v>255</v>
      </c>
      <c r="B257" s="6" t="s">
        <v>146</v>
      </c>
      <c r="C257" s="7">
        <v>10602</v>
      </c>
      <c r="D257" s="5">
        <v>6</v>
      </c>
      <c r="E257" s="5" t="s">
        <v>50</v>
      </c>
      <c r="F257" s="5">
        <v>2026</v>
      </c>
      <c r="G257" s="5" t="s">
        <v>13</v>
      </c>
      <c r="H257" s="5" t="s">
        <v>140</v>
      </c>
      <c r="I257" s="5" t="s">
        <v>306</v>
      </c>
      <c r="J257" s="5" t="s">
        <v>172</v>
      </c>
      <c r="K257" s="5"/>
      <c r="L257" s="8">
        <v>-1680</v>
      </c>
    </row>
    <row r="258" spans="1:12" x14ac:dyDescent="0.25">
      <c r="A258" s="12">
        <v>256</v>
      </c>
      <c r="B258" s="6" t="s">
        <v>99</v>
      </c>
      <c r="C258" s="7">
        <v>10603</v>
      </c>
      <c r="D258" s="5">
        <v>6</v>
      </c>
      <c r="E258" s="5" t="s">
        <v>50</v>
      </c>
      <c r="F258" s="5">
        <v>2026</v>
      </c>
      <c r="G258" s="5" t="s">
        <v>23</v>
      </c>
      <c r="H258" s="5" t="s">
        <v>265</v>
      </c>
      <c r="I258" s="5" t="s">
        <v>266</v>
      </c>
      <c r="J258" s="5" t="s">
        <v>107</v>
      </c>
      <c r="K258" s="5"/>
      <c r="L258" s="8">
        <v>-2034.31</v>
      </c>
    </row>
    <row r="259" spans="1:12" x14ac:dyDescent="0.25">
      <c r="A259" s="12">
        <v>257</v>
      </c>
      <c r="B259" s="6" t="s">
        <v>177</v>
      </c>
      <c r="C259" s="7">
        <v>10604</v>
      </c>
      <c r="D259" s="5">
        <v>6</v>
      </c>
      <c r="E259" s="5" t="s">
        <v>50</v>
      </c>
      <c r="F259" s="5">
        <v>2026</v>
      </c>
      <c r="G259" s="5" t="s">
        <v>13</v>
      </c>
      <c r="H259" s="5" t="s">
        <v>68</v>
      </c>
      <c r="I259" s="5" t="s">
        <v>84</v>
      </c>
      <c r="J259" s="5" t="s">
        <v>176</v>
      </c>
      <c r="K259" s="5"/>
      <c r="L259" s="8">
        <v>-3360</v>
      </c>
    </row>
    <row r="260" spans="1:12" x14ac:dyDescent="0.25">
      <c r="A260" s="12">
        <v>258</v>
      </c>
      <c r="B260" s="6" t="s">
        <v>82</v>
      </c>
      <c r="C260" s="7">
        <v>10605</v>
      </c>
      <c r="D260" s="5">
        <v>6</v>
      </c>
      <c r="E260" s="5" t="s">
        <v>50</v>
      </c>
      <c r="F260" s="5">
        <v>2026</v>
      </c>
      <c r="G260" s="5" t="s">
        <v>13</v>
      </c>
      <c r="H260" s="5" t="s">
        <v>70</v>
      </c>
      <c r="I260" s="4" t="s">
        <v>95</v>
      </c>
      <c r="J260" s="5" t="s">
        <v>81</v>
      </c>
      <c r="K260" s="5"/>
      <c r="L260" s="8">
        <v>-3360</v>
      </c>
    </row>
    <row r="261" spans="1:12" x14ac:dyDescent="0.25">
      <c r="A261" s="12">
        <v>259</v>
      </c>
      <c r="B261" s="6" t="s">
        <v>538</v>
      </c>
      <c r="C261" s="7">
        <v>10901</v>
      </c>
      <c r="D261" s="5">
        <v>9</v>
      </c>
      <c r="E261" s="5" t="s">
        <v>50</v>
      </c>
      <c r="F261" s="5">
        <v>2026</v>
      </c>
      <c r="G261" s="5" t="s">
        <v>109</v>
      </c>
      <c r="H261" s="5" t="s">
        <v>21</v>
      </c>
      <c r="I261" s="25" t="s">
        <v>291</v>
      </c>
      <c r="J261" s="5" t="s">
        <v>131</v>
      </c>
      <c r="K261" s="5" t="s">
        <v>299</v>
      </c>
      <c r="L261" s="8">
        <v>-4666.5</v>
      </c>
    </row>
    <row r="262" spans="1:12" x14ac:dyDescent="0.25">
      <c r="A262" s="12">
        <v>260</v>
      </c>
      <c r="B262" s="6" t="s">
        <v>177</v>
      </c>
      <c r="C262" s="7">
        <v>552793000015206</v>
      </c>
      <c r="D262" s="5">
        <v>20</v>
      </c>
      <c r="E262" s="5" t="s">
        <v>50</v>
      </c>
      <c r="F262" s="5">
        <v>2026</v>
      </c>
      <c r="G262" s="5" t="s">
        <v>11</v>
      </c>
      <c r="H262" s="5" t="s">
        <v>205</v>
      </c>
      <c r="I262" s="5" t="s">
        <v>332</v>
      </c>
      <c r="J262" s="5" t="s">
        <v>176</v>
      </c>
      <c r="K262" s="5"/>
      <c r="L262" s="8">
        <v>-3360</v>
      </c>
    </row>
    <row r="263" spans="1:12" x14ac:dyDescent="0.25">
      <c r="A263" s="12">
        <v>261</v>
      </c>
      <c r="B263" s="6" t="s">
        <v>203</v>
      </c>
      <c r="C263" s="7">
        <v>554439000039504</v>
      </c>
      <c r="D263" s="5">
        <v>20</v>
      </c>
      <c r="E263" s="5" t="s">
        <v>50</v>
      </c>
      <c r="F263" s="5">
        <v>2026</v>
      </c>
      <c r="G263" s="5" t="s">
        <v>114</v>
      </c>
      <c r="H263" s="5" t="s">
        <v>113</v>
      </c>
      <c r="I263" s="25" t="s">
        <v>304</v>
      </c>
      <c r="J263" s="5" t="s">
        <v>131</v>
      </c>
      <c r="K263" s="5" t="s">
        <v>299</v>
      </c>
      <c r="L263" s="8">
        <v>-9843.61</v>
      </c>
    </row>
    <row r="264" spans="1:12" x14ac:dyDescent="0.25">
      <c r="A264" s="12">
        <v>262</v>
      </c>
      <c r="B264" s="6" t="s">
        <v>202</v>
      </c>
      <c r="C264" s="7">
        <v>554439000039504</v>
      </c>
      <c r="D264" s="5">
        <v>20</v>
      </c>
      <c r="E264" s="5" t="s">
        <v>50</v>
      </c>
      <c r="F264" s="5">
        <v>2026</v>
      </c>
      <c r="G264" s="5" t="s">
        <v>114</v>
      </c>
      <c r="H264" s="5" t="s">
        <v>113</v>
      </c>
      <c r="I264" s="25" t="s">
        <v>304</v>
      </c>
      <c r="J264" s="5" t="s">
        <v>131</v>
      </c>
      <c r="K264" s="5" t="s">
        <v>299</v>
      </c>
      <c r="L264" s="8">
        <v>-18666</v>
      </c>
    </row>
    <row r="265" spans="1:12" x14ac:dyDescent="0.25">
      <c r="A265" s="12">
        <v>263</v>
      </c>
      <c r="B265" s="6" t="s">
        <v>201</v>
      </c>
      <c r="C265" s="7">
        <v>554439000039504</v>
      </c>
      <c r="D265" s="5">
        <v>20</v>
      </c>
      <c r="E265" s="5" t="s">
        <v>50</v>
      </c>
      <c r="F265" s="5">
        <v>2026</v>
      </c>
      <c r="G265" s="5" t="s">
        <v>114</v>
      </c>
      <c r="H265" s="5" t="s">
        <v>113</v>
      </c>
      <c r="I265" s="25" t="s">
        <v>304</v>
      </c>
      <c r="J265" s="5" t="s">
        <v>131</v>
      </c>
      <c r="K265" s="5" t="s">
        <v>299</v>
      </c>
      <c r="L265" s="8">
        <v>-9299.77</v>
      </c>
    </row>
    <row r="266" spans="1:12" x14ac:dyDescent="0.25">
      <c r="A266" s="12">
        <v>264</v>
      </c>
      <c r="B266" s="6" t="s">
        <v>247</v>
      </c>
      <c r="C266" s="7">
        <v>554439000039504</v>
      </c>
      <c r="D266" s="5">
        <v>20</v>
      </c>
      <c r="E266" s="5" t="s">
        <v>50</v>
      </c>
      <c r="F266" s="5">
        <v>2026</v>
      </c>
      <c r="G266" s="5" t="s">
        <v>114</v>
      </c>
      <c r="H266" s="5" t="s">
        <v>113</v>
      </c>
      <c r="I266" s="25" t="s">
        <v>304</v>
      </c>
      <c r="J266" s="5" t="s">
        <v>131</v>
      </c>
      <c r="K266" s="5" t="s">
        <v>299</v>
      </c>
      <c r="L266" s="8">
        <v>-1099.28</v>
      </c>
    </row>
    <row r="267" spans="1:12" x14ac:dyDescent="0.25">
      <c r="A267" s="12">
        <v>265</v>
      </c>
      <c r="B267" s="6" t="s">
        <v>208</v>
      </c>
      <c r="C267" s="7">
        <v>554439000039504</v>
      </c>
      <c r="D267" s="5">
        <v>20</v>
      </c>
      <c r="E267" s="5" t="s">
        <v>50</v>
      </c>
      <c r="F267" s="5">
        <v>2026</v>
      </c>
      <c r="G267" s="5" t="s">
        <v>114</v>
      </c>
      <c r="H267" s="5" t="s">
        <v>113</v>
      </c>
      <c r="I267" s="25" t="s">
        <v>304</v>
      </c>
      <c r="J267" s="5" t="s">
        <v>131</v>
      </c>
      <c r="K267" s="5" t="s">
        <v>299</v>
      </c>
      <c r="L267" s="8">
        <v>-2668.26</v>
      </c>
    </row>
    <row r="268" spans="1:12" x14ac:dyDescent="0.25">
      <c r="A268" s="12">
        <v>266</v>
      </c>
      <c r="B268" s="6" t="s">
        <v>209</v>
      </c>
      <c r="C268" s="7">
        <v>554439000039504</v>
      </c>
      <c r="D268" s="5">
        <v>20</v>
      </c>
      <c r="E268" s="5" t="s">
        <v>50</v>
      </c>
      <c r="F268" s="5">
        <v>2026</v>
      </c>
      <c r="G268" s="5" t="s">
        <v>114</v>
      </c>
      <c r="H268" s="5" t="s">
        <v>113</v>
      </c>
      <c r="I268" s="25" t="s">
        <v>304</v>
      </c>
      <c r="J268" s="5" t="s">
        <v>131</v>
      </c>
      <c r="K268" s="5" t="s">
        <v>299</v>
      </c>
      <c r="L268" s="9">
        <v>-104.64</v>
      </c>
    </row>
    <row r="269" spans="1:12" x14ac:dyDescent="0.25">
      <c r="A269" s="12">
        <v>267</v>
      </c>
      <c r="B269" s="6" t="s">
        <v>246</v>
      </c>
      <c r="C269" s="7">
        <v>554439000039504</v>
      </c>
      <c r="D269" s="5">
        <v>20</v>
      </c>
      <c r="E269" s="5" t="s">
        <v>50</v>
      </c>
      <c r="F269" s="5">
        <v>2026</v>
      </c>
      <c r="G269" s="5" t="s">
        <v>114</v>
      </c>
      <c r="H269" s="5" t="s">
        <v>113</v>
      </c>
      <c r="I269" s="25" t="s">
        <v>304</v>
      </c>
      <c r="J269" s="5" t="s">
        <v>131</v>
      </c>
      <c r="K269" s="5" t="s">
        <v>299</v>
      </c>
      <c r="L269" s="9">
        <v>-837.09</v>
      </c>
    </row>
    <row r="270" spans="1:12" x14ac:dyDescent="0.25">
      <c r="A270" s="12">
        <v>268</v>
      </c>
      <c r="B270" s="6" t="s">
        <v>210</v>
      </c>
      <c r="C270" s="7">
        <v>554439000039504</v>
      </c>
      <c r="D270" s="5">
        <v>20</v>
      </c>
      <c r="E270" s="5" t="s">
        <v>50</v>
      </c>
      <c r="F270" s="5">
        <v>2026</v>
      </c>
      <c r="G270" s="5" t="s">
        <v>114</v>
      </c>
      <c r="H270" s="5" t="s">
        <v>113</v>
      </c>
      <c r="I270" s="25" t="s">
        <v>304</v>
      </c>
      <c r="J270" s="5" t="s">
        <v>131</v>
      </c>
      <c r="K270" s="5" t="s">
        <v>299</v>
      </c>
      <c r="L270" s="9">
        <v>-836.45</v>
      </c>
    </row>
    <row r="271" spans="1:12" x14ac:dyDescent="0.25">
      <c r="A271" s="12">
        <v>269</v>
      </c>
      <c r="B271" s="6" t="s">
        <v>211</v>
      </c>
      <c r="C271" s="7">
        <v>551295000702791</v>
      </c>
      <c r="D271" s="5">
        <v>21</v>
      </c>
      <c r="E271" s="5" t="s">
        <v>50</v>
      </c>
      <c r="F271" s="5">
        <v>2026</v>
      </c>
      <c r="G271" s="5" t="s">
        <v>11</v>
      </c>
      <c r="H271" s="5" t="s">
        <v>59</v>
      </c>
      <c r="I271" s="5" t="s">
        <v>75</v>
      </c>
      <c r="J271" s="5" t="s">
        <v>305</v>
      </c>
      <c r="K271" s="5"/>
      <c r="L271" s="8">
        <v>-2139.98</v>
      </c>
    </row>
    <row r="272" spans="1:12" x14ac:dyDescent="0.25">
      <c r="A272" s="12">
        <v>270</v>
      </c>
      <c r="B272" s="6" t="s">
        <v>211</v>
      </c>
      <c r="C272" s="7">
        <v>553468000019606</v>
      </c>
      <c r="D272" s="5">
        <v>21</v>
      </c>
      <c r="E272" s="5" t="s">
        <v>50</v>
      </c>
      <c r="F272" s="5">
        <v>2026</v>
      </c>
      <c r="G272" s="5" t="s">
        <v>11</v>
      </c>
      <c r="H272" s="5" t="s">
        <v>60</v>
      </c>
      <c r="I272" s="25" t="s">
        <v>93</v>
      </c>
      <c r="J272" s="5" t="s">
        <v>305</v>
      </c>
      <c r="K272" s="5"/>
      <c r="L272" s="8">
        <v>-2139.98</v>
      </c>
    </row>
    <row r="273" spans="1:12" x14ac:dyDescent="0.25">
      <c r="A273" s="12">
        <v>271</v>
      </c>
      <c r="B273" s="6" t="s">
        <v>211</v>
      </c>
      <c r="C273" s="7">
        <v>554439000006509</v>
      </c>
      <c r="D273" s="5">
        <v>21</v>
      </c>
      <c r="E273" s="5" t="s">
        <v>50</v>
      </c>
      <c r="F273" s="5">
        <v>2026</v>
      </c>
      <c r="G273" s="5" t="s">
        <v>11</v>
      </c>
      <c r="H273" s="5" t="s">
        <v>66</v>
      </c>
      <c r="I273" s="5" t="s">
        <v>90</v>
      </c>
      <c r="J273" s="5" t="s">
        <v>305</v>
      </c>
      <c r="K273" s="5"/>
      <c r="L273" s="8">
        <v>-1943.47</v>
      </c>
    </row>
    <row r="274" spans="1:12" x14ac:dyDescent="0.25">
      <c r="A274" s="12">
        <v>272</v>
      </c>
      <c r="B274" s="6" t="s">
        <v>211</v>
      </c>
      <c r="C274" s="7">
        <v>554732000131396</v>
      </c>
      <c r="D274" s="5">
        <v>21</v>
      </c>
      <c r="E274" s="5" t="s">
        <v>50</v>
      </c>
      <c r="F274" s="5">
        <v>2026</v>
      </c>
      <c r="G274" s="5" t="s">
        <v>11</v>
      </c>
      <c r="H274" s="5" t="s">
        <v>61</v>
      </c>
      <c r="I274" s="5" t="s">
        <v>78</v>
      </c>
      <c r="J274" s="5" t="s">
        <v>305</v>
      </c>
      <c r="K274" s="5"/>
      <c r="L274" s="8">
        <v>-1956.17</v>
      </c>
    </row>
    <row r="275" spans="1:12" x14ac:dyDescent="0.25">
      <c r="A275" s="12">
        <v>273</v>
      </c>
      <c r="B275" s="6" t="s">
        <v>211</v>
      </c>
      <c r="C275" s="7">
        <v>555101000005631</v>
      </c>
      <c r="D275" s="5">
        <v>21</v>
      </c>
      <c r="E275" s="5" t="s">
        <v>50</v>
      </c>
      <c r="F275" s="5">
        <v>2026</v>
      </c>
      <c r="G275" s="5" t="s">
        <v>11</v>
      </c>
      <c r="H275" s="5" t="s">
        <v>62</v>
      </c>
      <c r="I275" s="5" t="s">
        <v>76</v>
      </c>
      <c r="J275" s="5" t="s">
        <v>305</v>
      </c>
      <c r="K275" s="5"/>
      <c r="L275" s="8">
        <v>-1673.75</v>
      </c>
    </row>
    <row r="276" spans="1:12" x14ac:dyDescent="0.25">
      <c r="A276" s="12">
        <v>274</v>
      </c>
      <c r="B276" s="6" t="s">
        <v>211</v>
      </c>
      <c r="C276" s="7">
        <v>12101</v>
      </c>
      <c r="D276" s="5">
        <v>21</v>
      </c>
      <c r="E276" s="5" t="s">
        <v>50</v>
      </c>
      <c r="F276" s="5">
        <v>2026</v>
      </c>
      <c r="G276" s="5" t="s">
        <v>13</v>
      </c>
      <c r="H276" s="5" t="s">
        <v>79</v>
      </c>
      <c r="I276" s="5" t="s">
        <v>80</v>
      </c>
      <c r="J276" s="5" t="s">
        <v>305</v>
      </c>
      <c r="K276" s="5"/>
      <c r="L276" s="8">
        <v>-2139.98</v>
      </c>
    </row>
    <row r="277" spans="1:12" x14ac:dyDescent="0.25">
      <c r="A277" s="12">
        <v>275</v>
      </c>
      <c r="B277" s="6" t="s">
        <v>211</v>
      </c>
      <c r="C277" s="7">
        <v>12102</v>
      </c>
      <c r="D277" s="5">
        <v>21</v>
      </c>
      <c r="E277" s="5" t="s">
        <v>50</v>
      </c>
      <c r="F277" s="5">
        <v>2026</v>
      </c>
      <c r="G277" s="5" t="s">
        <v>13</v>
      </c>
      <c r="H277" s="5" t="s">
        <v>140</v>
      </c>
      <c r="I277" s="5" t="s">
        <v>306</v>
      </c>
      <c r="J277" s="5" t="s">
        <v>305</v>
      </c>
      <c r="K277" s="5"/>
      <c r="L277" s="8">
        <v>-3990.73</v>
      </c>
    </row>
    <row r="278" spans="1:12" x14ac:dyDescent="0.25">
      <c r="A278" s="12">
        <v>276</v>
      </c>
      <c r="B278" s="6" t="s">
        <v>268</v>
      </c>
      <c r="C278" s="7">
        <v>12201</v>
      </c>
      <c r="D278" s="5">
        <v>22</v>
      </c>
      <c r="E278" s="5" t="s">
        <v>50</v>
      </c>
      <c r="F278" s="5">
        <v>2026</v>
      </c>
      <c r="G278" s="5" t="s">
        <v>23</v>
      </c>
      <c r="H278" s="5" t="s">
        <v>270</v>
      </c>
      <c r="I278" s="4" t="s">
        <v>269</v>
      </c>
      <c r="J278" s="5" t="s">
        <v>107</v>
      </c>
      <c r="K278" s="5" t="s">
        <v>271</v>
      </c>
      <c r="L278" s="8">
        <v>-1745</v>
      </c>
    </row>
    <row r="279" spans="1:12" x14ac:dyDescent="0.25">
      <c r="A279" s="12">
        <v>277</v>
      </c>
      <c r="B279" s="6" t="s">
        <v>146</v>
      </c>
      <c r="C279" s="7">
        <v>554439000016291</v>
      </c>
      <c r="D279" s="5">
        <v>23</v>
      </c>
      <c r="E279" s="5" t="s">
        <v>50</v>
      </c>
      <c r="F279" s="5">
        <v>2026</v>
      </c>
      <c r="G279" s="5" t="s">
        <v>11</v>
      </c>
      <c r="H279" s="5" t="s">
        <v>127</v>
      </c>
      <c r="I279" s="5" t="s">
        <v>351</v>
      </c>
      <c r="J279" s="5" t="s">
        <v>172</v>
      </c>
      <c r="K279" s="5"/>
      <c r="L279" s="24">
        <v>-403.2</v>
      </c>
    </row>
    <row r="280" spans="1:12" x14ac:dyDescent="0.25">
      <c r="A280" s="12">
        <v>278</v>
      </c>
      <c r="B280" s="6" t="s">
        <v>99</v>
      </c>
      <c r="C280" s="7">
        <v>12601</v>
      </c>
      <c r="D280" s="5">
        <v>26</v>
      </c>
      <c r="E280" s="5" t="s">
        <v>50</v>
      </c>
      <c r="F280" s="5">
        <v>2026</v>
      </c>
      <c r="G280" s="5" t="s">
        <v>26</v>
      </c>
      <c r="H280" s="5" t="s">
        <v>32</v>
      </c>
      <c r="I280" s="25" t="s">
        <v>342</v>
      </c>
      <c r="J280" s="5" t="s">
        <v>107</v>
      </c>
      <c r="K280" s="5"/>
      <c r="L280" s="9">
        <v>-870.44</v>
      </c>
    </row>
    <row r="281" spans="1:12" x14ac:dyDescent="0.25">
      <c r="A281" s="12">
        <v>279</v>
      </c>
      <c r="B281" s="6" t="s">
        <v>133</v>
      </c>
      <c r="C281" s="7">
        <v>12801</v>
      </c>
      <c r="D281" s="5">
        <v>28</v>
      </c>
      <c r="E281" s="5" t="s">
        <v>50</v>
      </c>
      <c r="F281" s="5">
        <v>2026</v>
      </c>
      <c r="G281" s="5" t="s">
        <v>134</v>
      </c>
      <c r="H281" s="5" t="s">
        <v>135</v>
      </c>
      <c r="I281" s="4" t="s">
        <v>136</v>
      </c>
      <c r="J281" s="5" t="s">
        <v>137</v>
      </c>
      <c r="K281" s="5"/>
      <c r="L281" s="8">
        <v>-1960.04</v>
      </c>
    </row>
    <row r="282" spans="1:12" x14ac:dyDescent="0.25">
      <c r="A282" s="12">
        <v>280</v>
      </c>
      <c r="B282" s="6" t="s">
        <v>133</v>
      </c>
      <c r="C282" s="7">
        <v>12802</v>
      </c>
      <c r="D282" s="5">
        <v>28</v>
      </c>
      <c r="E282" s="5" t="s">
        <v>50</v>
      </c>
      <c r="F282" s="5">
        <v>2026</v>
      </c>
      <c r="G282" s="5" t="s">
        <v>134</v>
      </c>
      <c r="H282" s="5" t="s">
        <v>135</v>
      </c>
      <c r="I282" s="4" t="s">
        <v>136</v>
      </c>
      <c r="J282" s="5" t="s">
        <v>137</v>
      </c>
      <c r="K282" s="5"/>
      <c r="L282" s="8">
        <v>-1102.92</v>
      </c>
    </row>
    <row r="283" spans="1:12" x14ac:dyDescent="0.25">
      <c r="A283" s="12">
        <v>281</v>
      </c>
      <c r="B283" s="6" t="s">
        <v>133</v>
      </c>
      <c r="C283" s="7">
        <v>12803</v>
      </c>
      <c r="D283" s="5">
        <v>28</v>
      </c>
      <c r="E283" s="5" t="s">
        <v>50</v>
      </c>
      <c r="F283" s="5">
        <v>2026</v>
      </c>
      <c r="G283" s="5" t="s">
        <v>134</v>
      </c>
      <c r="H283" s="5" t="s">
        <v>135</v>
      </c>
      <c r="I283" s="4" t="s">
        <v>136</v>
      </c>
      <c r="J283" s="5" t="s">
        <v>137</v>
      </c>
      <c r="K283" s="5"/>
      <c r="L283" s="8">
        <v>-4177.59</v>
      </c>
    </row>
    <row r="284" spans="1:12" x14ac:dyDescent="0.25">
      <c r="A284" s="12">
        <v>282</v>
      </c>
      <c r="B284" s="6" t="s">
        <v>133</v>
      </c>
      <c r="C284" s="7">
        <v>12804</v>
      </c>
      <c r="D284" s="5">
        <v>28</v>
      </c>
      <c r="E284" s="5" t="s">
        <v>50</v>
      </c>
      <c r="F284" s="5">
        <v>2026</v>
      </c>
      <c r="G284" s="5" t="s">
        <v>134</v>
      </c>
      <c r="H284" s="5" t="s">
        <v>135</v>
      </c>
      <c r="I284" s="4" t="s">
        <v>136</v>
      </c>
      <c r="J284" s="5" t="s">
        <v>137</v>
      </c>
      <c r="K284" s="5"/>
      <c r="L284" s="8">
        <v>-5759.81</v>
      </c>
    </row>
    <row r="285" spans="1:12" x14ac:dyDescent="0.25">
      <c r="A285" s="12">
        <v>283</v>
      </c>
      <c r="B285" s="6" t="s">
        <v>186</v>
      </c>
      <c r="C285" s="7">
        <v>554439000028455</v>
      </c>
      <c r="D285" s="5">
        <v>2</v>
      </c>
      <c r="E285" s="5" t="s">
        <v>54</v>
      </c>
      <c r="F285" s="5">
        <v>2026</v>
      </c>
      <c r="G285" s="5" t="s">
        <v>11</v>
      </c>
      <c r="H285" s="5" t="s">
        <v>150</v>
      </c>
      <c r="I285" s="5" t="s">
        <v>354</v>
      </c>
      <c r="J285" s="5" t="s">
        <v>355</v>
      </c>
      <c r="K285" s="5"/>
      <c r="L285" s="8">
        <v>-5479.62</v>
      </c>
    </row>
    <row r="286" spans="1:12" x14ac:dyDescent="0.25">
      <c r="A286" s="12">
        <v>284</v>
      </c>
      <c r="B286" s="6" t="s">
        <v>186</v>
      </c>
      <c r="C286" s="7">
        <v>20201</v>
      </c>
      <c r="D286" s="5">
        <v>2</v>
      </c>
      <c r="E286" s="5" t="s">
        <v>54</v>
      </c>
      <c r="F286" s="5">
        <v>2026</v>
      </c>
      <c r="G286" s="5" t="s">
        <v>23</v>
      </c>
      <c r="H286" s="5" t="s">
        <v>151</v>
      </c>
      <c r="I286" s="5" t="s">
        <v>334</v>
      </c>
      <c r="J286" s="5" t="s">
        <v>111</v>
      </c>
      <c r="K286" s="5"/>
      <c r="L286" s="8">
        <v>-3131.06</v>
      </c>
    </row>
    <row r="287" spans="1:12" x14ac:dyDescent="0.25">
      <c r="A287" s="12">
        <v>285</v>
      </c>
      <c r="B287" s="6" t="s">
        <v>211</v>
      </c>
      <c r="C287" s="7">
        <v>550094000070740</v>
      </c>
      <c r="D287" s="5">
        <v>3</v>
      </c>
      <c r="E287" s="5" t="s">
        <v>54</v>
      </c>
      <c r="F287" s="5">
        <v>2026</v>
      </c>
      <c r="G287" s="5" t="s">
        <v>11</v>
      </c>
      <c r="H287" s="5" t="s">
        <v>207</v>
      </c>
      <c r="I287" s="5" t="s">
        <v>353</v>
      </c>
      <c r="J287" s="5" t="s">
        <v>305</v>
      </c>
      <c r="K287" s="5"/>
      <c r="L287" s="8">
        <v>-3360</v>
      </c>
    </row>
    <row r="288" spans="1:12" x14ac:dyDescent="0.25">
      <c r="A288" s="12">
        <v>286</v>
      </c>
      <c r="B288" s="6" t="s">
        <v>146</v>
      </c>
      <c r="C288" s="7">
        <v>554439000016291</v>
      </c>
      <c r="D288" s="5">
        <v>3</v>
      </c>
      <c r="E288" s="5" t="s">
        <v>54</v>
      </c>
      <c r="F288" s="5">
        <v>2026</v>
      </c>
      <c r="G288" s="5" t="s">
        <v>11</v>
      </c>
      <c r="H288" s="5" t="s">
        <v>127</v>
      </c>
      <c r="I288" s="5" t="s">
        <v>351</v>
      </c>
      <c r="J288" s="5" t="s">
        <v>172</v>
      </c>
      <c r="K288" s="5"/>
      <c r="L288" s="8">
        <v>-2100</v>
      </c>
    </row>
    <row r="289" spans="1:12" x14ac:dyDescent="0.25">
      <c r="A289" s="12">
        <v>287</v>
      </c>
      <c r="B289" s="6" t="s">
        <v>166</v>
      </c>
      <c r="C289" s="7">
        <v>554439000028455</v>
      </c>
      <c r="D289" s="5">
        <v>3</v>
      </c>
      <c r="E289" s="5" t="s">
        <v>54</v>
      </c>
      <c r="F289" s="5">
        <v>2026</v>
      </c>
      <c r="G289" s="5" t="s">
        <v>11</v>
      </c>
      <c r="H289" s="5" t="s">
        <v>273</v>
      </c>
      <c r="I289" s="4" t="s">
        <v>274</v>
      </c>
      <c r="J289" s="5" t="s">
        <v>107</v>
      </c>
      <c r="K289" s="5"/>
      <c r="L289" s="9">
        <v>-236.13</v>
      </c>
    </row>
    <row r="290" spans="1:12" x14ac:dyDescent="0.25">
      <c r="A290" s="12">
        <v>288</v>
      </c>
      <c r="B290" s="6" t="s">
        <v>166</v>
      </c>
      <c r="C290" s="7">
        <v>554439000028455</v>
      </c>
      <c r="D290" s="5">
        <v>3</v>
      </c>
      <c r="E290" s="5" t="s">
        <v>54</v>
      </c>
      <c r="F290" s="5">
        <v>2026</v>
      </c>
      <c r="G290" s="5" t="s">
        <v>11</v>
      </c>
      <c r="H290" s="5" t="s">
        <v>254</v>
      </c>
      <c r="I290" s="25" t="s">
        <v>255</v>
      </c>
      <c r="J290" s="5" t="s">
        <v>107</v>
      </c>
      <c r="K290" s="5"/>
      <c r="L290" s="9">
        <v>-224.93</v>
      </c>
    </row>
    <row r="291" spans="1:12" x14ac:dyDescent="0.25">
      <c r="A291" s="12">
        <v>289</v>
      </c>
      <c r="B291" s="6" t="s">
        <v>166</v>
      </c>
      <c r="C291" s="7">
        <v>554439000028455</v>
      </c>
      <c r="D291" s="5">
        <v>3</v>
      </c>
      <c r="E291" s="5" t="s">
        <v>54</v>
      </c>
      <c r="F291" s="5">
        <v>2026</v>
      </c>
      <c r="G291" s="5" t="s">
        <v>11</v>
      </c>
      <c r="H291" s="5" t="s">
        <v>254</v>
      </c>
      <c r="I291" s="25" t="s">
        <v>255</v>
      </c>
      <c r="J291" s="5" t="s">
        <v>107</v>
      </c>
      <c r="K291" s="5"/>
      <c r="L291" s="9">
        <v>-213.07</v>
      </c>
    </row>
    <row r="292" spans="1:12" x14ac:dyDescent="0.25">
      <c r="A292" s="12">
        <v>290</v>
      </c>
      <c r="B292" s="6" t="s">
        <v>272</v>
      </c>
      <c r="C292" s="7">
        <v>554439000028455</v>
      </c>
      <c r="D292" s="5">
        <v>3</v>
      </c>
      <c r="E292" s="5" t="s">
        <v>54</v>
      </c>
      <c r="F292" s="5">
        <v>2026</v>
      </c>
      <c r="G292" s="5" t="s">
        <v>11</v>
      </c>
      <c r="H292" s="5" t="s">
        <v>275</v>
      </c>
      <c r="I292" s="4" t="s">
        <v>276</v>
      </c>
      <c r="J292" s="5" t="s">
        <v>107</v>
      </c>
      <c r="K292" s="5"/>
      <c r="L292" s="24">
        <v>-69.099999999999994</v>
      </c>
    </row>
    <row r="293" spans="1:12" x14ac:dyDescent="0.25">
      <c r="A293" s="12">
        <v>291</v>
      </c>
      <c r="B293" s="6" t="s">
        <v>204</v>
      </c>
      <c r="C293" s="7">
        <v>20301</v>
      </c>
      <c r="D293" s="5">
        <v>3</v>
      </c>
      <c r="E293" s="5" t="s">
        <v>54</v>
      </c>
      <c r="F293" s="5">
        <v>2026</v>
      </c>
      <c r="G293" s="5" t="s">
        <v>154</v>
      </c>
      <c r="H293" s="5" t="s">
        <v>156</v>
      </c>
      <c r="I293" s="4" t="s">
        <v>318</v>
      </c>
      <c r="J293" s="5" t="s">
        <v>107</v>
      </c>
      <c r="K293" s="5"/>
      <c r="L293" s="9">
        <v>-99.99</v>
      </c>
    </row>
    <row r="294" spans="1:12" x14ac:dyDescent="0.25">
      <c r="A294" s="12">
        <v>292</v>
      </c>
      <c r="B294" s="6" t="s">
        <v>98</v>
      </c>
      <c r="C294" s="7">
        <v>20302</v>
      </c>
      <c r="D294" s="5">
        <v>3</v>
      </c>
      <c r="E294" s="5" t="s">
        <v>54</v>
      </c>
      <c r="F294" s="5">
        <v>2026</v>
      </c>
      <c r="G294" s="5" t="s">
        <v>23</v>
      </c>
      <c r="H294" s="5" t="s">
        <v>167</v>
      </c>
      <c r="I294" s="4" t="s">
        <v>261</v>
      </c>
      <c r="J294" s="5" t="s">
        <v>107</v>
      </c>
      <c r="K294" s="5"/>
      <c r="L294" s="8">
        <v>-1342.65</v>
      </c>
    </row>
    <row r="295" spans="1:12" x14ac:dyDescent="0.25">
      <c r="A295" s="12">
        <v>293</v>
      </c>
      <c r="B295" s="6" t="s">
        <v>146</v>
      </c>
      <c r="C295" s="7">
        <v>20401</v>
      </c>
      <c r="D295" s="5">
        <v>4</v>
      </c>
      <c r="E295" s="5" t="s">
        <v>54</v>
      </c>
      <c r="F295" s="5">
        <v>2026</v>
      </c>
      <c r="G295" s="5" t="s">
        <v>13</v>
      </c>
      <c r="H295" s="5" t="s">
        <v>130</v>
      </c>
      <c r="I295" s="5" t="s">
        <v>330</v>
      </c>
      <c r="J295" s="5" t="s">
        <v>172</v>
      </c>
      <c r="K295" s="5"/>
      <c r="L295" s="8">
        <v>-1008</v>
      </c>
    </row>
    <row r="296" spans="1:12" x14ac:dyDescent="0.25">
      <c r="A296" s="12">
        <v>294</v>
      </c>
      <c r="B296" s="6" t="s">
        <v>146</v>
      </c>
      <c r="C296" s="7">
        <v>20402</v>
      </c>
      <c r="D296" s="5">
        <v>4</v>
      </c>
      <c r="E296" s="5" t="s">
        <v>54</v>
      </c>
      <c r="F296" s="5">
        <v>2026</v>
      </c>
      <c r="G296" s="5" t="s">
        <v>13</v>
      </c>
      <c r="H296" s="5" t="s">
        <v>140</v>
      </c>
      <c r="I296" s="5" t="s">
        <v>306</v>
      </c>
      <c r="J296" s="5" t="s">
        <v>172</v>
      </c>
      <c r="K296" s="5"/>
      <c r="L296" s="8">
        <v>-1680</v>
      </c>
    </row>
    <row r="297" spans="1:12" x14ac:dyDescent="0.25">
      <c r="A297" s="12">
        <v>295</v>
      </c>
      <c r="B297" s="6" t="s">
        <v>82</v>
      </c>
      <c r="C297" s="7">
        <v>20403</v>
      </c>
      <c r="D297" s="5">
        <v>4</v>
      </c>
      <c r="E297" s="5" t="s">
        <v>54</v>
      </c>
      <c r="F297" s="5">
        <v>2026</v>
      </c>
      <c r="G297" s="5" t="s">
        <v>13</v>
      </c>
      <c r="H297" s="5" t="s">
        <v>157</v>
      </c>
      <c r="I297" s="5" t="s">
        <v>321</v>
      </c>
      <c r="J297" s="5" t="s">
        <v>81</v>
      </c>
      <c r="K297" s="5"/>
      <c r="L297" s="8">
        <v>-3360</v>
      </c>
    </row>
    <row r="298" spans="1:12" x14ac:dyDescent="0.25">
      <c r="A298" s="12">
        <v>296</v>
      </c>
      <c r="B298" s="6" t="s">
        <v>175</v>
      </c>
      <c r="C298" s="7">
        <v>20901</v>
      </c>
      <c r="D298" s="5">
        <v>9</v>
      </c>
      <c r="E298" s="5" t="s">
        <v>54</v>
      </c>
      <c r="F298" s="5">
        <v>2026</v>
      </c>
      <c r="G298" s="5" t="s">
        <v>23</v>
      </c>
      <c r="H298" s="5" t="s">
        <v>147</v>
      </c>
      <c r="I298" s="5" t="s">
        <v>234</v>
      </c>
      <c r="J298" s="5" t="s">
        <v>172</v>
      </c>
      <c r="K298" s="5"/>
      <c r="L298" s="24">
        <v>-168</v>
      </c>
    </row>
    <row r="299" spans="1:12" x14ac:dyDescent="0.25">
      <c r="A299" s="12">
        <v>297</v>
      </c>
      <c r="B299" s="6" t="s">
        <v>538</v>
      </c>
      <c r="C299" s="7">
        <v>21001</v>
      </c>
      <c r="D299" s="5">
        <v>10</v>
      </c>
      <c r="E299" s="5" t="s">
        <v>54</v>
      </c>
      <c r="F299" s="5">
        <v>2026</v>
      </c>
      <c r="G299" s="5" t="s">
        <v>109</v>
      </c>
      <c r="H299" s="5" t="s">
        <v>21</v>
      </c>
      <c r="I299" s="25" t="s">
        <v>291</v>
      </c>
      <c r="J299" s="5" t="s">
        <v>131</v>
      </c>
      <c r="K299" s="5" t="s">
        <v>277</v>
      </c>
      <c r="L299" s="8">
        <v>-2309</v>
      </c>
    </row>
    <row r="300" spans="1:12" x14ac:dyDescent="0.25">
      <c r="A300" s="12">
        <v>298</v>
      </c>
      <c r="B300" s="6" t="s">
        <v>203</v>
      </c>
      <c r="C300" s="7">
        <v>554439000039504</v>
      </c>
      <c r="D300" s="5">
        <v>19</v>
      </c>
      <c r="E300" s="5" t="s">
        <v>54</v>
      </c>
      <c r="F300" s="5">
        <v>2026</v>
      </c>
      <c r="G300" s="5" t="s">
        <v>114</v>
      </c>
      <c r="H300" s="5" t="s">
        <v>113</v>
      </c>
      <c r="I300" s="25" t="s">
        <v>304</v>
      </c>
      <c r="J300" s="5" t="s">
        <v>131</v>
      </c>
      <c r="K300" s="5" t="s">
        <v>277</v>
      </c>
      <c r="L300" s="8">
        <v>-4844.74</v>
      </c>
    </row>
    <row r="301" spans="1:12" x14ac:dyDescent="0.25">
      <c r="A301" s="12">
        <v>299</v>
      </c>
      <c r="B301" s="6" t="s">
        <v>201</v>
      </c>
      <c r="C301" s="7">
        <v>554439000039504</v>
      </c>
      <c r="D301" s="5">
        <v>19</v>
      </c>
      <c r="E301" s="5" t="s">
        <v>54</v>
      </c>
      <c r="F301" s="5">
        <v>2026</v>
      </c>
      <c r="G301" s="5" t="s">
        <v>114</v>
      </c>
      <c r="H301" s="5" t="s">
        <v>113</v>
      </c>
      <c r="I301" s="25" t="s">
        <v>304</v>
      </c>
      <c r="J301" s="5" t="s">
        <v>131</v>
      </c>
      <c r="K301" s="5" t="s">
        <v>277</v>
      </c>
      <c r="L301" s="8">
        <v>-4411</v>
      </c>
    </row>
    <row r="302" spans="1:12" x14ac:dyDescent="0.25">
      <c r="A302" s="12">
        <v>300</v>
      </c>
      <c r="B302" s="6" t="s">
        <v>202</v>
      </c>
      <c r="C302" s="7">
        <v>554439000039504</v>
      </c>
      <c r="D302" s="5">
        <v>19</v>
      </c>
      <c r="E302" s="5" t="s">
        <v>54</v>
      </c>
      <c r="F302" s="5">
        <v>2026</v>
      </c>
      <c r="G302" s="5" t="s">
        <v>114</v>
      </c>
      <c r="H302" s="5" t="s">
        <v>113</v>
      </c>
      <c r="I302" s="25" t="s">
        <v>304</v>
      </c>
      <c r="J302" s="5" t="s">
        <v>131</v>
      </c>
      <c r="K302" s="5" t="s">
        <v>277</v>
      </c>
      <c r="L302" s="8">
        <v>-9236</v>
      </c>
    </row>
    <row r="303" spans="1:12" x14ac:dyDescent="0.25">
      <c r="A303" s="12">
        <v>301</v>
      </c>
      <c r="B303" s="6" t="s">
        <v>210</v>
      </c>
      <c r="C303" s="7">
        <v>554439000039504</v>
      </c>
      <c r="D303" s="5">
        <v>19</v>
      </c>
      <c r="E303" s="5" t="s">
        <v>54</v>
      </c>
      <c r="F303" s="5">
        <v>2026</v>
      </c>
      <c r="G303" s="5" t="s">
        <v>114</v>
      </c>
      <c r="H303" s="5" t="s">
        <v>113</v>
      </c>
      <c r="I303" s="25" t="s">
        <v>304</v>
      </c>
      <c r="J303" s="5" t="s">
        <v>131</v>
      </c>
      <c r="K303" s="5" t="s">
        <v>277</v>
      </c>
      <c r="L303" s="9">
        <v>-764.49</v>
      </c>
    </row>
    <row r="304" spans="1:12" x14ac:dyDescent="0.25">
      <c r="A304" s="12">
        <v>302</v>
      </c>
      <c r="B304" s="6" t="s">
        <v>208</v>
      </c>
      <c r="C304" s="7">
        <v>554439000039504</v>
      </c>
      <c r="D304" s="5">
        <v>19</v>
      </c>
      <c r="E304" s="5" t="s">
        <v>54</v>
      </c>
      <c r="F304" s="5">
        <v>2026</v>
      </c>
      <c r="G304" s="5" t="s">
        <v>114</v>
      </c>
      <c r="H304" s="5" t="s">
        <v>113</v>
      </c>
      <c r="I304" s="25" t="s">
        <v>304</v>
      </c>
      <c r="J304" s="5" t="s">
        <v>131</v>
      </c>
      <c r="K304" s="5" t="s">
        <v>277</v>
      </c>
      <c r="L304" s="8">
        <v>-2668.26</v>
      </c>
    </row>
    <row r="305" spans="1:12" x14ac:dyDescent="0.25">
      <c r="A305" s="12">
        <v>303</v>
      </c>
      <c r="B305" s="6" t="s">
        <v>247</v>
      </c>
      <c r="C305" s="7">
        <v>554439000039504</v>
      </c>
      <c r="D305" s="5">
        <v>19</v>
      </c>
      <c r="E305" s="5" t="s">
        <v>54</v>
      </c>
      <c r="F305" s="5">
        <v>2026</v>
      </c>
      <c r="G305" s="5" t="s">
        <v>114</v>
      </c>
      <c r="H305" s="5" t="s">
        <v>113</v>
      </c>
      <c r="I305" s="25" t="s">
        <v>304</v>
      </c>
      <c r="J305" s="5" t="s">
        <v>131</v>
      </c>
      <c r="K305" s="5" t="s">
        <v>277</v>
      </c>
      <c r="L305" s="8">
        <v>-1086.3800000000001</v>
      </c>
    </row>
    <row r="306" spans="1:12" x14ac:dyDescent="0.25">
      <c r="A306" s="12">
        <v>304</v>
      </c>
      <c r="B306" s="6" t="s">
        <v>209</v>
      </c>
      <c r="C306" s="7">
        <v>554439000039504</v>
      </c>
      <c r="D306" s="5">
        <v>19</v>
      </c>
      <c r="E306" s="5" t="s">
        <v>54</v>
      </c>
      <c r="F306" s="5">
        <v>2026</v>
      </c>
      <c r="G306" s="5" t="s">
        <v>114</v>
      </c>
      <c r="H306" s="5" t="s">
        <v>113</v>
      </c>
      <c r="I306" s="25" t="s">
        <v>304</v>
      </c>
      <c r="J306" s="5" t="s">
        <v>131</v>
      </c>
      <c r="K306" s="5" t="s">
        <v>277</v>
      </c>
      <c r="L306" s="9">
        <v>-104.64</v>
      </c>
    </row>
    <row r="307" spans="1:12" x14ac:dyDescent="0.25">
      <c r="A307" s="12">
        <v>305</v>
      </c>
      <c r="B307" s="6" t="s">
        <v>246</v>
      </c>
      <c r="C307" s="7">
        <v>554439000039504</v>
      </c>
      <c r="D307" s="5">
        <v>19</v>
      </c>
      <c r="E307" s="5" t="s">
        <v>54</v>
      </c>
      <c r="F307" s="5">
        <v>2026</v>
      </c>
      <c r="G307" s="5" t="s">
        <v>114</v>
      </c>
      <c r="H307" s="5" t="s">
        <v>113</v>
      </c>
      <c r="I307" s="25" t="s">
        <v>304</v>
      </c>
      <c r="J307" s="5" t="s">
        <v>131</v>
      </c>
      <c r="K307" s="5" t="s">
        <v>277</v>
      </c>
      <c r="L307" s="24">
        <v>-837.1</v>
      </c>
    </row>
    <row r="308" spans="1:12" x14ac:dyDescent="0.25">
      <c r="A308" s="12">
        <v>306</v>
      </c>
      <c r="B308" s="6" t="s">
        <v>204</v>
      </c>
      <c r="C308" s="7">
        <v>22001</v>
      </c>
      <c r="D308" s="5">
        <v>20</v>
      </c>
      <c r="E308" s="5" t="s">
        <v>54</v>
      </c>
      <c r="F308" s="5">
        <v>2026</v>
      </c>
      <c r="G308" s="5" t="s">
        <v>154</v>
      </c>
      <c r="H308" s="5" t="s">
        <v>156</v>
      </c>
      <c r="I308" s="4" t="s">
        <v>318</v>
      </c>
      <c r="J308" s="5" t="s">
        <v>107</v>
      </c>
      <c r="K308" s="5"/>
      <c r="L308" s="9">
        <v>-102.37</v>
      </c>
    </row>
    <row r="309" spans="1:12" x14ac:dyDescent="0.25">
      <c r="A309" s="12">
        <v>307</v>
      </c>
      <c r="B309" s="6" t="s">
        <v>99</v>
      </c>
      <c r="C309" s="7">
        <v>22601</v>
      </c>
      <c r="D309" s="5">
        <v>26</v>
      </c>
      <c r="E309" s="5" t="s">
        <v>54</v>
      </c>
      <c r="F309" s="5">
        <v>2026</v>
      </c>
      <c r="G309" s="5" t="s">
        <v>26</v>
      </c>
      <c r="H309" s="5" t="s">
        <v>32</v>
      </c>
      <c r="I309" s="25" t="s">
        <v>342</v>
      </c>
      <c r="J309" s="5" t="s">
        <v>107</v>
      </c>
      <c r="K309" s="5"/>
      <c r="L309" s="8">
        <v>-1364.28</v>
      </c>
    </row>
    <row r="310" spans="1:12" x14ac:dyDescent="0.25">
      <c r="A310" s="12">
        <v>308</v>
      </c>
      <c r="B310" s="6" t="s">
        <v>177</v>
      </c>
      <c r="C310" s="7">
        <v>553468000019606</v>
      </c>
      <c r="D310" s="5">
        <v>27</v>
      </c>
      <c r="E310" s="5" t="s">
        <v>54</v>
      </c>
      <c r="F310" s="5">
        <v>2026</v>
      </c>
      <c r="G310" s="5" t="s">
        <v>11</v>
      </c>
      <c r="H310" s="5" t="s">
        <v>60</v>
      </c>
      <c r="I310" s="25" t="s">
        <v>93</v>
      </c>
      <c r="J310" s="5" t="s">
        <v>176</v>
      </c>
      <c r="K310" s="5"/>
      <c r="L310" s="8">
        <v>-4597.8100000000004</v>
      </c>
    </row>
    <row r="311" spans="1:12" x14ac:dyDescent="0.25">
      <c r="A311" s="12">
        <v>309</v>
      </c>
      <c r="B311" s="6" t="s">
        <v>177</v>
      </c>
      <c r="C311" s="7">
        <v>554053000006701</v>
      </c>
      <c r="D311" s="5">
        <v>27</v>
      </c>
      <c r="E311" s="5" t="s">
        <v>54</v>
      </c>
      <c r="F311" s="5">
        <v>2026</v>
      </c>
      <c r="G311" s="5" t="s">
        <v>11</v>
      </c>
      <c r="H311" s="5" t="s">
        <v>125</v>
      </c>
      <c r="I311" s="5" t="s">
        <v>314</v>
      </c>
      <c r="J311" s="5" t="s">
        <v>176</v>
      </c>
      <c r="K311" s="5"/>
      <c r="L311" s="8">
        <v>-5214.5</v>
      </c>
    </row>
    <row r="312" spans="1:12" x14ac:dyDescent="0.25">
      <c r="A312" s="12">
        <v>310</v>
      </c>
      <c r="B312" s="6" t="s">
        <v>186</v>
      </c>
      <c r="C312" s="7">
        <v>554439000028455</v>
      </c>
      <c r="D312" s="5">
        <v>2</v>
      </c>
      <c r="E312" s="5" t="s">
        <v>56</v>
      </c>
      <c r="F312" s="5">
        <v>2026</v>
      </c>
      <c r="G312" s="5" t="s">
        <v>11</v>
      </c>
      <c r="H312" s="5" t="s">
        <v>150</v>
      </c>
      <c r="I312" s="5" t="s">
        <v>354</v>
      </c>
      <c r="J312" s="5" t="s">
        <v>355</v>
      </c>
      <c r="K312" s="5"/>
      <c r="L312" s="8">
        <v>-5479.62</v>
      </c>
    </row>
    <row r="313" spans="1:12" x14ac:dyDescent="0.25">
      <c r="A313" s="12">
        <v>311</v>
      </c>
      <c r="B313" s="6" t="s">
        <v>186</v>
      </c>
      <c r="C313" s="7">
        <v>30201</v>
      </c>
      <c r="D313" s="5">
        <v>2</v>
      </c>
      <c r="E313" s="5" t="s">
        <v>56</v>
      </c>
      <c r="F313" s="5">
        <v>2026</v>
      </c>
      <c r="G313" s="5" t="s">
        <v>23</v>
      </c>
      <c r="H313" s="5" t="s">
        <v>151</v>
      </c>
      <c r="I313" s="5" t="s">
        <v>334</v>
      </c>
      <c r="J313" s="5" t="s">
        <v>111</v>
      </c>
      <c r="K313" s="5"/>
      <c r="L313" s="8">
        <v>-3131.06</v>
      </c>
    </row>
    <row r="314" spans="1:12" x14ac:dyDescent="0.25">
      <c r="A314" s="12">
        <v>312</v>
      </c>
      <c r="B314" s="6" t="s">
        <v>166</v>
      </c>
      <c r="C314" s="7">
        <v>554439000028455</v>
      </c>
      <c r="D314" s="5">
        <v>3</v>
      </c>
      <c r="E314" s="5" t="s">
        <v>56</v>
      </c>
      <c r="F314" s="5">
        <v>2026</v>
      </c>
      <c r="G314" s="5" t="s">
        <v>11</v>
      </c>
      <c r="H314" s="5" t="s">
        <v>254</v>
      </c>
      <c r="I314" s="25" t="s">
        <v>255</v>
      </c>
      <c r="J314" s="5" t="s">
        <v>107</v>
      </c>
      <c r="K314" s="5"/>
      <c r="L314" s="9">
        <v>-229.29</v>
      </c>
    </row>
    <row r="315" spans="1:12" x14ac:dyDescent="0.25">
      <c r="A315" s="12">
        <v>313</v>
      </c>
      <c r="B315" s="6" t="s">
        <v>166</v>
      </c>
      <c r="C315" s="7">
        <v>554439000028455</v>
      </c>
      <c r="D315" s="5">
        <v>3</v>
      </c>
      <c r="E315" s="5" t="s">
        <v>56</v>
      </c>
      <c r="F315" s="5">
        <v>2026</v>
      </c>
      <c r="G315" s="5" t="s">
        <v>11</v>
      </c>
      <c r="H315" s="5" t="s">
        <v>254</v>
      </c>
      <c r="I315" s="25" t="s">
        <v>255</v>
      </c>
      <c r="J315" s="5" t="s">
        <v>107</v>
      </c>
      <c r="K315" s="5"/>
      <c r="L315" s="24">
        <v>-223</v>
      </c>
    </row>
    <row r="316" spans="1:12" x14ac:dyDescent="0.25">
      <c r="A316" s="12">
        <v>314</v>
      </c>
      <c r="B316" s="6" t="s">
        <v>166</v>
      </c>
      <c r="C316" s="7">
        <v>554439000028455</v>
      </c>
      <c r="D316" s="5">
        <v>3</v>
      </c>
      <c r="E316" s="5" t="s">
        <v>56</v>
      </c>
      <c r="F316" s="5">
        <v>2026</v>
      </c>
      <c r="G316" s="5" t="s">
        <v>11</v>
      </c>
      <c r="H316" s="5" t="s">
        <v>254</v>
      </c>
      <c r="I316" s="25" t="s">
        <v>255</v>
      </c>
      <c r="J316" s="5" t="s">
        <v>107</v>
      </c>
      <c r="K316" s="5"/>
      <c r="L316" s="9">
        <v>-224.03</v>
      </c>
    </row>
    <row r="317" spans="1:12" x14ac:dyDescent="0.25">
      <c r="A317" s="12">
        <v>315</v>
      </c>
      <c r="B317" s="6" t="s">
        <v>146</v>
      </c>
      <c r="C317" s="7">
        <v>30301</v>
      </c>
      <c r="D317" s="5">
        <v>3</v>
      </c>
      <c r="E317" s="5" t="s">
        <v>56</v>
      </c>
      <c r="F317" s="5">
        <v>2026</v>
      </c>
      <c r="G317" s="5" t="s">
        <v>23</v>
      </c>
      <c r="H317" s="5" t="s">
        <v>140</v>
      </c>
      <c r="I317" s="5" t="s">
        <v>306</v>
      </c>
      <c r="J317" s="5" t="s">
        <v>172</v>
      </c>
      <c r="K317" s="5"/>
      <c r="L317" s="8">
        <v>-2100</v>
      </c>
    </row>
    <row r="318" spans="1:12" x14ac:dyDescent="0.25">
      <c r="A318" s="12">
        <v>316</v>
      </c>
      <c r="B318" s="6" t="s">
        <v>538</v>
      </c>
      <c r="C318" s="7">
        <v>30901</v>
      </c>
      <c r="D318" s="5">
        <v>9</v>
      </c>
      <c r="E318" s="5" t="s">
        <v>56</v>
      </c>
      <c r="F318" s="5">
        <v>2026</v>
      </c>
      <c r="G318" s="5" t="s">
        <v>109</v>
      </c>
      <c r="H318" s="5" t="s">
        <v>21</v>
      </c>
      <c r="I318" s="25" t="s">
        <v>291</v>
      </c>
      <c r="J318" s="5" t="s">
        <v>131</v>
      </c>
      <c r="K318" s="5" t="s">
        <v>300</v>
      </c>
      <c r="L318" s="8">
        <v>-1405</v>
      </c>
    </row>
    <row r="319" spans="1:12" x14ac:dyDescent="0.25">
      <c r="A319" s="12">
        <v>317</v>
      </c>
      <c r="B319" s="6" t="s">
        <v>98</v>
      </c>
      <c r="C319" s="7">
        <v>31201</v>
      </c>
      <c r="D319" s="5">
        <v>12</v>
      </c>
      <c r="E319" s="5" t="s">
        <v>56</v>
      </c>
      <c r="F319" s="5">
        <v>2026</v>
      </c>
      <c r="G319" s="5" t="s">
        <v>23</v>
      </c>
      <c r="H319" s="5" t="s">
        <v>167</v>
      </c>
      <c r="I319" s="4" t="s">
        <v>261</v>
      </c>
      <c r="J319" s="5" t="s">
        <v>107</v>
      </c>
      <c r="K319" s="5"/>
      <c r="L319" s="8">
        <v>-1301.55</v>
      </c>
    </row>
    <row r="320" spans="1:12" x14ac:dyDescent="0.25">
      <c r="A320" s="12">
        <v>318</v>
      </c>
      <c r="B320" s="6" t="s">
        <v>133</v>
      </c>
      <c r="C320" s="7">
        <v>32001</v>
      </c>
      <c r="D320" s="5">
        <v>20</v>
      </c>
      <c r="E320" s="5" t="s">
        <v>56</v>
      </c>
      <c r="F320" s="5">
        <v>2026</v>
      </c>
      <c r="G320" s="5" t="s">
        <v>153</v>
      </c>
      <c r="H320" s="5" t="s">
        <v>135</v>
      </c>
      <c r="I320" s="4" t="s">
        <v>136</v>
      </c>
      <c r="J320" s="5" t="s">
        <v>137</v>
      </c>
      <c r="K320" s="5"/>
      <c r="L320" s="8">
        <v>-4389.41</v>
      </c>
    </row>
    <row r="321" spans="1:12" x14ac:dyDescent="0.25">
      <c r="A321" s="12">
        <v>319</v>
      </c>
      <c r="B321" s="6" t="s">
        <v>204</v>
      </c>
      <c r="C321" s="7">
        <v>32401</v>
      </c>
      <c r="D321" s="5">
        <v>24</v>
      </c>
      <c r="E321" s="5" t="s">
        <v>56</v>
      </c>
      <c r="F321" s="5">
        <v>2026</v>
      </c>
      <c r="G321" s="5" t="s">
        <v>154</v>
      </c>
      <c r="H321" s="5" t="s">
        <v>156</v>
      </c>
      <c r="I321" s="4" t="s">
        <v>318</v>
      </c>
      <c r="J321" s="5" t="s">
        <v>107</v>
      </c>
      <c r="K321" s="5"/>
      <c r="L321" s="9">
        <v>-99.99</v>
      </c>
    </row>
    <row r="322" spans="1:12" x14ac:dyDescent="0.25">
      <c r="A322" s="12">
        <v>320</v>
      </c>
      <c r="B322" s="6" t="s">
        <v>279</v>
      </c>
      <c r="C322" s="7">
        <v>32601</v>
      </c>
      <c r="D322" s="5">
        <v>26</v>
      </c>
      <c r="E322" s="5" t="s">
        <v>56</v>
      </c>
      <c r="F322" s="5">
        <v>2026</v>
      </c>
      <c r="G322" s="5" t="s">
        <v>23</v>
      </c>
      <c r="H322" s="5" t="s">
        <v>158</v>
      </c>
      <c r="I322" s="25" t="s">
        <v>278</v>
      </c>
      <c r="J322" s="5" t="s">
        <v>107</v>
      </c>
      <c r="K322" s="5"/>
      <c r="L322" s="8">
        <v>-1040</v>
      </c>
    </row>
    <row r="323" spans="1:12" x14ac:dyDescent="0.25">
      <c r="A323" s="12">
        <v>321</v>
      </c>
      <c r="B323" s="6" t="s">
        <v>99</v>
      </c>
      <c r="C323" s="7">
        <v>33001</v>
      </c>
      <c r="D323" s="5">
        <v>30</v>
      </c>
      <c r="E323" s="5" t="s">
        <v>56</v>
      </c>
      <c r="F323" s="5">
        <v>2026</v>
      </c>
      <c r="G323" s="5" t="s">
        <v>26</v>
      </c>
      <c r="H323" s="5" t="s">
        <v>32</v>
      </c>
      <c r="I323" s="25" t="s">
        <v>342</v>
      </c>
      <c r="J323" s="5" t="s">
        <v>107</v>
      </c>
      <c r="K323" s="5"/>
      <c r="L323" s="8">
        <v>-1117.3599999999999</v>
      </c>
    </row>
    <row r="324" spans="1:12" x14ac:dyDescent="0.25">
      <c r="A324" s="12">
        <v>322</v>
      </c>
      <c r="B324" s="6" t="s">
        <v>213</v>
      </c>
      <c r="C324" s="7">
        <v>33101</v>
      </c>
      <c r="D324" s="5">
        <v>31</v>
      </c>
      <c r="E324" s="5" t="s">
        <v>56</v>
      </c>
      <c r="F324" s="5">
        <v>2026</v>
      </c>
      <c r="G324" s="5" t="s">
        <v>23</v>
      </c>
      <c r="H324" s="5" t="s">
        <v>212</v>
      </c>
      <c r="I324" s="25" t="s">
        <v>327</v>
      </c>
      <c r="J324" s="5" t="s">
        <v>107</v>
      </c>
      <c r="K324" s="5"/>
      <c r="L324" s="8">
        <v>-2000</v>
      </c>
    </row>
    <row r="325" spans="1:12" x14ac:dyDescent="0.25">
      <c r="A325" s="12">
        <v>323</v>
      </c>
      <c r="B325" s="6" t="s">
        <v>177</v>
      </c>
      <c r="C325" s="7">
        <v>550094000070740</v>
      </c>
      <c r="D325" s="5">
        <v>1</v>
      </c>
      <c r="E325" s="5" t="s">
        <v>58</v>
      </c>
      <c r="F325" s="5">
        <v>2026</v>
      </c>
      <c r="G325" s="5" t="s">
        <v>11</v>
      </c>
      <c r="H325" s="5" t="s">
        <v>207</v>
      </c>
      <c r="I325" s="5" t="s">
        <v>353</v>
      </c>
      <c r="J325" s="5" t="s">
        <v>176</v>
      </c>
      <c r="K325" s="5"/>
      <c r="L325" s="8">
        <v>-5214.5</v>
      </c>
    </row>
    <row r="326" spans="1:12" x14ac:dyDescent="0.25">
      <c r="A326" s="12">
        <v>324</v>
      </c>
      <c r="B326" s="6" t="s">
        <v>177</v>
      </c>
      <c r="C326" s="7">
        <v>553653000015845</v>
      </c>
      <c r="D326" s="5">
        <v>1</v>
      </c>
      <c r="E326" s="5" t="s">
        <v>58</v>
      </c>
      <c r="F326" s="5">
        <v>2026</v>
      </c>
      <c r="G326" s="5" t="s">
        <v>11</v>
      </c>
      <c r="H326" s="5" t="s">
        <v>96</v>
      </c>
      <c r="I326" s="5" t="s">
        <v>91</v>
      </c>
      <c r="J326" s="5" t="s">
        <v>176</v>
      </c>
      <c r="K326" s="5"/>
      <c r="L326" s="8">
        <v>-5214.5</v>
      </c>
    </row>
    <row r="327" spans="1:12" x14ac:dyDescent="0.25">
      <c r="A327" s="12">
        <v>325</v>
      </c>
      <c r="B327" s="6" t="s">
        <v>186</v>
      </c>
      <c r="C327" s="7">
        <v>554439000028455</v>
      </c>
      <c r="D327" s="5">
        <v>1</v>
      </c>
      <c r="E327" s="5" t="s">
        <v>58</v>
      </c>
      <c r="F327" s="5">
        <v>2026</v>
      </c>
      <c r="G327" s="5" t="s">
        <v>11</v>
      </c>
      <c r="H327" s="5" t="s">
        <v>150</v>
      </c>
      <c r="I327" s="5" t="s">
        <v>354</v>
      </c>
      <c r="J327" s="5" t="s">
        <v>355</v>
      </c>
      <c r="K327" s="5"/>
      <c r="L327" s="8">
        <v>-5479.62</v>
      </c>
    </row>
    <row r="328" spans="1:12" x14ac:dyDescent="0.25">
      <c r="A328" s="12">
        <v>326</v>
      </c>
      <c r="B328" s="6" t="s">
        <v>186</v>
      </c>
      <c r="C328" s="7">
        <v>40101</v>
      </c>
      <c r="D328" s="5">
        <v>1</v>
      </c>
      <c r="E328" s="5" t="s">
        <v>58</v>
      </c>
      <c r="F328" s="5">
        <v>2026</v>
      </c>
      <c r="G328" s="5" t="s">
        <v>23</v>
      </c>
      <c r="H328" s="5" t="s">
        <v>151</v>
      </c>
      <c r="I328" s="5" t="s">
        <v>334</v>
      </c>
      <c r="J328" s="5" t="s">
        <v>111</v>
      </c>
      <c r="K328" s="5"/>
      <c r="L328" s="8">
        <v>-3131.06</v>
      </c>
    </row>
    <row r="329" spans="1:12" x14ac:dyDescent="0.25">
      <c r="A329" s="12">
        <v>327</v>
      </c>
      <c r="B329" s="6" t="s">
        <v>146</v>
      </c>
      <c r="C329" s="7">
        <v>40102</v>
      </c>
      <c r="D329" s="5">
        <v>1</v>
      </c>
      <c r="E329" s="5" t="s">
        <v>58</v>
      </c>
      <c r="F329" s="5">
        <v>2026</v>
      </c>
      <c r="G329" s="5" t="s">
        <v>23</v>
      </c>
      <c r="H329" s="5" t="s">
        <v>140</v>
      </c>
      <c r="I329" s="5" t="s">
        <v>306</v>
      </c>
      <c r="J329" s="5" t="s">
        <v>172</v>
      </c>
      <c r="K329" s="5"/>
      <c r="L329" s="8">
        <v>-2100</v>
      </c>
    </row>
    <row r="330" spans="1:12" x14ac:dyDescent="0.25">
      <c r="A330" s="12">
        <v>328</v>
      </c>
      <c r="B330" s="6" t="s">
        <v>203</v>
      </c>
      <c r="C330" s="7">
        <v>554439000039504</v>
      </c>
      <c r="D330" s="5">
        <v>7</v>
      </c>
      <c r="E330" s="5" t="s">
        <v>58</v>
      </c>
      <c r="F330" s="5">
        <v>2026</v>
      </c>
      <c r="G330" s="5" t="s">
        <v>114</v>
      </c>
      <c r="H330" s="5" t="s">
        <v>113</v>
      </c>
      <c r="I330" s="25" t="s">
        <v>304</v>
      </c>
      <c r="J330" s="5" t="s">
        <v>131</v>
      </c>
      <c r="K330" s="5" t="s">
        <v>286</v>
      </c>
      <c r="L330" s="8">
        <v>-3106.6</v>
      </c>
    </row>
    <row r="331" spans="1:12" x14ac:dyDescent="0.25">
      <c r="A331" s="12">
        <v>329</v>
      </c>
      <c r="B331" s="6" t="s">
        <v>247</v>
      </c>
      <c r="C331" s="7">
        <v>554439000039504</v>
      </c>
      <c r="D331" s="5">
        <v>7</v>
      </c>
      <c r="E331" s="5" t="s">
        <v>58</v>
      </c>
      <c r="F331" s="5">
        <v>2026</v>
      </c>
      <c r="G331" s="5" t="s">
        <v>114</v>
      </c>
      <c r="H331" s="5" t="s">
        <v>113</v>
      </c>
      <c r="I331" s="25" t="s">
        <v>304</v>
      </c>
      <c r="J331" s="5" t="s">
        <v>131</v>
      </c>
      <c r="K331" s="5" t="s">
        <v>277</v>
      </c>
      <c r="L331" s="8">
        <v>-1154.49</v>
      </c>
    </row>
    <row r="332" spans="1:12" x14ac:dyDescent="0.25">
      <c r="A332" s="12">
        <v>330</v>
      </c>
      <c r="B332" s="6" t="s">
        <v>208</v>
      </c>
      <c r="C332" s="7">
        <v>554439000039504</v>
      </c>
      <c r="D332" s="5">
        <v>7</v>
      </c>
      <c r="E332" s="5" t="s">
        <v>58</v>
      </c>
      <c r="F332" s="5">
        <v>2026</v>
      </c>
      <c r="G332" s="5" t="s">
        <v>114</v>
      </c>
      <c r="H332" s="5" t="s">
        <v>113</v>
      </c>
      <c r="I332" s="25" t="s">
        <v>304</v>
      </c>
      <c r="J332" s="5" t="s">
        <v>131</v>
      </c>
      <c r="K332" s="5" t="s">
        <v>277</v>
      </c>
      <c r="L332" s="8">
        <v>-2835.55</v>
      </c>
    </row>
    <row r="333" spans="1:12" x14ac:dyDescent="0.25">
      <c r="A333" s="12">
        <v>331</v>
      </c>
      <c r="B333" s="6" t="s">
        <v>210</v>
      </c>
      <c r="C333" s="7">
        <v>554439000039504</v>
      </c>
      <c r="D333" s="5">
        <v>7</v>
      </c>
      <c r="E333" s="5" t="s">
        <v>58</v>
      </c>
      <c r="F333" s="5">
        <v>2026</v>
      </c>
      <c r="G333" s="5" t="s">
        <v>114</v>
      </c>
      <c r="H333" s="5" t="s">
        <v>113</v>
      </c>
      <c r="I333" s="25" t="s">
        <v>304</v>
      </c>
      <c r="J333" s="5" t="s">
        <v>131</v>
      </c>
      <c r="K333" s="5" t="s">
        <v>277</v>
      </c>
      <c r="L333" s="9">
        <v>-812.42</v>
      </c>
    </row>
    <row r="334" spans="1:12" x14ac:dyDescent="0.25">
      <c r="A334" s="12">
        <v>332</v>
      </c>
      <c r="B334" s="6" t="s">
        <v>202</v>
      </c>
      <c r="C334" s="7">
        <v>554439000039504</v>
      </c>
      <c r="D334" s="5">
        <v>7</v>
      </c>
      <c r="E334" s="5" t="s">
        <v>58</v>
      </c>
      <c r="F334" s="5">
        <v>2026</v>
      </c>
      <c r="G334" s="5" t="s">
        <v>114</v>
      </c>
      <c r="H334" s="5" t="s">
        <v>113</v>
      </c>
      <c r="I334" s="25" t="s">
        <v>304</v>
      </c>
      <c r="J334" s="5" t="s">
        <v>131</v>
      </c>
      <c r="K334" s="5" t="s">
        <v>286</v>
      </c>
      <c r="L334" s="8">
        <v>-6014.88</v>
      </c>
    </row>
    <row r="335" spans="1:12" x14ac:dyDescent="0.25">
      <c r="A335" s="12">
        <v>333</v>
      </c>
      <c r="B335" s="6" t="s">
        <v>201</v>
      </c>
      <c r="C335" s="7">
        <v>554439000039504</v>
      </c>
      <c r="D335" s="5">
        <v>7</v>
      </c>
      <c r="E335" s="5" t="s">
        <v>58</v>
      </c>
      <c r="F335" s="5">
        <v>2026</v>
      </c>
      <c r="G335" s="5" t="s">
        <v>114</v>
      </c>
      <c r="H335" s="5" t="s">
        <v>113</v>
      </c>
      <c r="I335" s="25" t="s">
        <v>304</v>
      </c>
      <c r="J335" s="5" t="s">
        <v>131</v>
      </c>
      <c r="K335" s="5" t="s">
        <v>286</v>
      </c>
      <c r="L335" s="8">
        <v>-2628.46</v>
      </c>
    </row>
    <row r="336" spans="1:12" x14ac:dyDescent="0.25">
      <c r="A336" s="12">
        <v>334</v>
      </c>
      <c r="B336" s="6" t="s">
        <v>209</v>
      </c>
      <c r="C336" s="7">
        <v>554439000039504</v>
      </c>
      <c r="D336" s="5">
        <v>7</v>
      </c>
      <c r="E336" s="5" t="s">
        <v>58</v>
      </c>
      <c r="F336" s="5">
        <v>2026</v>
      </c>
      <c r="G336" s="5" t="s">
        <v>114</v>
      </c>
      <c r="H336" s="5" t="s">
        <v>113</v>
      </c>
      <c r="I336" s="25" t="s">
        <v>304</v>
      </c>
      <c r="J336" s="5" t="s">
        <v>131</v>
      </c>
      <c r="K336" s="5" t="s">
        <v>277</v>
      </c>
      <c r="L336" s="9">
        <v>-110.16</v>
      </c>
    </row>
    <row r="337" spans="1:12" x14ac:dyDescent="0.25">
      <c r="A337" s="12">
        <v>335</v>
      </c>
      <c r="B337" s="6" t="s">
        <v>246</v>
      </c>
      <c r="C337" s="7">
        <v>554439000039504</v>
      </c>
      <c r="D337" s="5">
        <v>7</v>
      </c>
      <c r="E337" s="5" t="s">
        <v>58</v>
      </c>
      <c r="F337" s="5">
        <v>2026</v>
      </c>
      <c r="G337" s="5" t="s">
        <v>114</v>
      </c>
      <c r="H337" s="5" t="s">
        <v>113</v>
      </c>
      <c r="I337" s="25" t="s">
        <v>304</v>
      </c>
      <c r="J337" s="5" t="s">
        <v>131</v>
      </c>
      <c r="K337" s="5" t="s">
        <v>277</v>
      </c>
      <c r="L337" s="9">
        <v>-925.82</v>
      </c>
    </row>
    <row r="338" spans="1:12" x14ac:dyDescent="0.25">
      <c r="A338" s="12">
        <v>336</v>
      </c>
      <c r="B338" s="6" t="s">
        <v>99</v>
      </c>
      <c r="C338" s="7">
        <v>40801</v>
      </c>
      <c r="D338" s="5">
        <v>8</v>
      </c>
      <c r="E338" s="5" t="s">
        <v>58</v>
      </c>
      <c r="F338" s="5">
        <v>2026</v>
      </c>
      <c r="G338" s="5" t="s">
        <v>23</v>
      </c>
      <c r="H338" s="5" t="s">
        <v>341</v>
      </c>
      <c r="I338" s="25" t="s">
        <v>307</v>
      </c>
      <c r="J338" s="5" t="s">
        <v>107</v>
      </c>
      <c r="K338" s="5"/>
      <c r="L338" s="8">
        <v>-3700</v>
      </c>
    </row>
    <row r="339" spans="1:12" x14ac:dyDescent="0.25">
      <c r="A339" s="12">
        <v>337</v>
      </c>
      <c r="B339" s="6" t="s">
        <v>538</v>
      </c>
      <c r="C339" s="7">
        <v>41001</v>
      </c>
      <c r="D339" s="5">
        <v>10</v>
      </c>
      <c r="E339" s="5" t="s">
        <v>58</v>
      </c>
      <c r="F339" s="5">
        <v>2026</v>
      </c>
      <c r="G339" s="5" t="s">
        <v>109</v>
      </c>
      <c r="H339" s="5" t="s">
        <v>21</v>
      </c>
      <c r="I339" s="25" t="s">
        <v>291</v>
      </c>
      <c r="J339" s="5" t="s">
        <v>131</v>
      </c>
      <c r="K339" s="5" t="s">
        <v>301</v>
      </c>
      <c r="L339" s="24">
        <v>-125</v>
      </c>
    </row>
    <row r="340" spans="1:12" x14ac:dyDescent="0.25">
      <c r="A340" s="12">
        <v>338</v>
      </c>
      <c r="B340" s="6" t="s">
        <v>202</v>
      </c>
      <c r="C340" s="7">
        <v>554439000039504</v>
      </c>
      <c r="D340" s="5">
        <v>20</v>
      </c>
      <c r="E340" s="5" t="s">
        <v>58</v>
      </c>
      <c r="F340" s="5">
        <v>2026</v>
      </c>
      <c r="G340" s="5" t="s">
        <v>114</v>
      </c>
      <c r="H340" s="5" t="s">
        <v>113</v>
      </c>
      <c r="I340" s="25" t="s">
        <v>304</v>
      </c>
      <c r="J340" s="5" t="s">
        <v>131</v>
      </c>
      <c r="K340" s="5" t="s">
        <v>287</v>
      </c>
      <c r="L340" s="24">
        <v>-500</v>
      </c>
    </row>
    <row r="341" spans="1:12" x14ac:dyDescent="0.25">
      <c r="A341" s="12">
        <v>339</v>
      </c>
      <c r="B341" s="6" t="s">
        <v>203</v>
      </c>
      <c r="C341" s="7">
        <v>554439000039504</v>
      </c>
      <c r="D341" s="5">
        <v>20</v>
      </c>
      <c r="E341" s="5" t="s">
        <v>58</v>
      </c>
      <c r="F341" s="5">
        <v>2026</v>
      </c>
      <c r="G341" s="5" t="s">
        <v>114</v>
      </c>
      <c r="H341" s="5" t="s">
        <v>113</v>
      </c>
      <c r="I341" s="25" t="s">
        <v>304</v>
      </c>
      <c r="J341" s="5" t="s">
        <v>131</v>
      </c>
      <c r="K341" s="5" t="s">
        <v>287</v>
      </c>
      <c r="L341" s="24">
        <v>-275</v>
      </c>
    </row>
    <row r="342" spans="1:12" x14ac:dyDescent="0.25">
      <c r="A342" s="12">
        <v>340</v>
      </c>
      <c r="B342" s="6" t="s">
        <v>210</v>
      </c>
      <c r="C342" s="7">
        <v>554439000039504</v>
      </c>
      <c r="D342" s="5">
        <v>20</v>
      </c>
      <c r="E342" s="5" t="s">
        <v>58</v>
      </c>
      <c r="F342" s="5">
        <v>2026</v>
      </c>
      <c r="G342" s="5" t="s">
        <v>114</v>
      </c>
      <c r="H342" s="5" t="s">
        <v>113</v>
      </c>
      <c r="I342" s="25" t="s">
        <v>304</v>
      </c>
      <c r="J342" s="5" t="s">
        <v>131</v>
      </c>
      <c r="K342" s="5" t="s">
        <v>287</v>
      </c>
      <c r="L342" s="9">
        <v>-766.71</v>
      </c>
    </row>
    <row r="343" spans="1:12" x14ac:dyDescent="0.25">
      <c r="A343" s="12">
        <v>341</v>
      </c>
      <c r="B343" s="6" t="s">
        <v>246</v>
      </c>
      <c r="C343" s="7">
        <v>554439000039504</v>
      </c>
      <c r="D343" s="5">
        <v>20</v>
      </c>
      <c r="E343" s="5" t="s">
        <v>58</v>
      </c>
      <c r="F343" s="5">
        <v>2026</v>
      </c>
      <c r="G343" s="5" t="s">
        <v>114</v>
      </c>
      <c r="H343" s="5" t="s">
        <v>113</v>
      </c>
      <c r="I343" s="25" t="s">
        <v>304</v>
      </c>
      <c r="J343" s="5" t="s">
        <v>131</v>
      </c>
      <c r="K343" s="5" t="s">
        <v>287</v>
      </c>
      <c r="L343" s="9">
        <v>-837.09</v>
      </c>
    </row>
    <row r="344" spans="1:12" x14ac:dyDescent="0.25">
      <c r="A344" s="12">
        <v>342</v>
      </c>
      <c r="B344" s="6" t="s">
        <v>208</v>
      </c>
      <c r="C344" s="7">
        <v>554439000039504</v>
      </c>
      <c r="D344" s="5">
        <v>20</v>
      </c>
      <c r="E344" s="5" t="s">
        <v>58</v>
      </c>
      <c r="F344" s="5">
        <v>2026</v>
      </c>
      <c r="G344" s="5" t="s">
        <v>114</v>
      </c>
      <c r="H344" s="5" t="s">
        <v>113</v>
      </c>
      <c r="I344" s="25" t="s">
        <v>304</v>
      </c>
      <c r="J344" s="5" t="s">
        <v>131</v>
      </c>
      <c r="K344" s="5" t="s">
        <v>287</v>
      </c>
      <c r="L344" s="8">
        <v>-2668.26</v>
      </c>
    </row>
    <row r="345" spans="1:12" x14ac:dyDescent="0.25">
      <c r="A345" s="12">
        <v>343</v>
      </c>
      <c r="B345" s="6" t="s">
        <v>209</v>
      </c>
      <c r="C345" s="7">
        <v>554439000039504</v>
      </c>
      <c r="D345" s="5">
        <v>20</v>
      </c>
      <c r="E345" s="5" t="s">
        <v>58</v>
      </c>
      <c r="F345" s="5">
        <v>2026</v>
      </c>
      <c r="G345" s="5" t="s">
        <v>114</v>
      </c>
      <c r="H345" s="5" t="s">
        <v>113</v>
      </c>
      <c r="I345" s="25" t="s">
        <v>304</v>
      </c>
      <c r="J345" s="5" t="s">
        <v>131</v>
      </c>
      <c r="K345" s="5" t="s">
        <v>287</v>
      </c>
      <c r="L345" s="9">
        <v>-104.64</v>
      </c>
    </row>
    <row r="346" spans="1:12" x14ac:dyDescent="0.25">
      <c r="A346" s="12">
        <v>344</v>
      </c>
      <c r="B346" s="6" t="s">
        <v>247</v>
      </c>
      <c r="C346" s="7">
        <v>554439000039504</v>
      </c>
      <c r="D346" s="5">
        <v>20</v>
      </c>
      <c r="E346" s="5" t="s">
        <v>58</v>
      </c>
      <c r="F346" s="5">
        <v>2026</v>
      </c>
      <c r="G346" s="5" t="s">
        <v>114</v>
      </c>
      <c r="H346" s="5" t="s">
        <v>113</v>
      </c>
      <c r="I346" s="25" t="s">
        <v>304</v>
      </c>
      <c r="J346" s="5" t="s">
        <v>131</v>
      </c>
      <c r="K346" s="5" t="s">
        <v>287</v>
      </c>
      <c r="L346" s="8">
        <v>-1086.3599999999999</v>
      </c>
    </row>
    <row r="347" spans="1:12" x14ac:dyDescent="0.25">
      <c r="A347" s="12">
        <v>345</v>
      </c>
      <c r="B347" s="6" t="s">
        <v>204</v>
      </c>
      <c r="C347" s="7">
        <v>42201</v>
      </c>
      <c r="D347" s="5">
        <v>22</v>
      </c>
      <c r="E347" s="5" t="s">
        <v>58</v>
      </c>
      <c r="F347" s="5">
        <v>2026</v>
      </c>
      <c r="G347" s="5" t="s">
        <v>154</v>
      </c>
      <c r="H347" s="5" t="s">
        <v>156</v>
      </c>
      <c r="I347" s="4" t="s">
        <v>318</v>
      </c>
      <c r="J347" s="5" t="s">
        <v>107</v>
      </c>
      <c r="K347" s="5"/>
      <c r="L347" s="9">
        <v>-102.01</v>
      </c>
    </row>
    <row r="348" spans="1:12" x14ac:dyDescent="0.25">
      <c r="A348" s="12">
        <v>346</v>
      </c>
      <c r="B348" s="6" t="s">
        <v>99</v>
      </c>
      <c r="C348" s="7">
        <v>42401</v>
      </c>
      <c r="D348" s="5">
        <v>24</v>
      </c>
      <c r="E348" s="5" t="s">
        <v>58</v>
      </c>
      <c r="F348" s="5">
        <v>2026</v>
      </c>
      <c r="G348" s="5" t="s">
        <v>26</v>
      </c>
      <c r="H348" s="5" t="s">
        <v>32</v>
      </c>
      <c r="I348" s="25" t="s">
        <v>342</v>
      </c>
      <c r="J348" s="5" t="s">
        <v>107</v>
      </c>
      <c r="K348" s="5"/>
      <c r="L348" s="8">
        <v>-1117.3599999999999</v>
      </c>
    </row>
    <row r="349" spans="1:12" x14ac:dyDescent="0.25">
      <c r="A349" s="12">
        <v>347</v>
      </c>
      <c r="B349" s="6" t="s">
        <v>177</v>
      </c>
      <c r="C349" s="7">
        <v>554439000006509</v>
      </c>
      <c r="D349" s="5">
        <v>28</v>
      </c>
      <c r="E349" s="5" t="s">
        <v>58</v>
      </c>
      <c r="F349" s="5">
        <v>2026</v>
      </c>
      <c r="G349" s="5" t="s">
        <v>11</v>
      </c>
      <c r="H349" s="5" t="s">
        <v>66</v>
      </c>
      <c r="I349" s="5" t="s">
        <v>90</v>
      </c>
      <c r="J349" s="5" t="s">
        <v>176</v>
      </c>
      <c r="K349" s="5"/>
      <c r="L349" s="24">
        <v>-756</v>
      </c>
    </row>
    <row r="350" spans="1:12" x14ac:dyDescent="0.25">
      <c r="A350" s="12">
        <v>348</v>
      </c>
      <c r="B350" s="6" t="s">
        <v>177</v>
      </c>
      <c r="C350" s="7">
        <v>555101000005631</v>
      </c>
      <c r="D350" s="5">
        <v>28</v>
      </c>
      <c r="E350" s="5" t="s">
        <v>58</v>
      </c>
      <c r="F350" s="5">
        <v>2026</v>
      </c>
      <c r="G350" s="5" t="s">
        <v>11</v>
      </c>
      <c r="H350" s="5" t="s">
        <v>62</v>
      </c>
      <c r="I350" s="5" t="s">
        <v>76</v>
      </c>
      <c r="J350" s="5" t="s">
        <v>176</v>
      </c>
      <c r="K350" s="5"/>
      <c r="L350" s="8">
        <v>-4394.2299999999996</v>
      </c>
    </row>
    <row r="351" spans="1:12" x14ac:dyDescent="0.25">
      <c r="A351" s="12">
        <v>349</v>
      </c>
      <c r="B351" s="6" t="s">
        <v>186</v>
      </c>
      <c r="C351" s="7">
        <v>554439000028455</v>
      </c>
      <c r="D351" s="5">
        <v>6</v>
      </c>
      <c r="E351" s="5" t="s">
        <v>12</v>
      </c>
      <c r="F351" s="5">
        <v>2026</v>
      </c>
      <c r="G351" s="5" t="s">
        <v>11</v>
      </c>
      <c r="H351" s="5" t="s">
        <v>150</v>
      </c>
      <c r="I351" s="5" t="s">
        <v>354</v>
      </c>
      <c r="J351" s="5" t="s">
        <v>355</v>
      </c>
      <c r="K351" s="5"/>
      <c r="L351" s="8">
        <v>-5479.62</v>
      </c>
    </row>
    <row r="352" spans="1:12" x14ac:dyDescent="0.25">
      <c r="A352" s="12">
        <v>350</v>
      </c>
      <c r="B352" s="6" t="s">
        <v>177</v>
      </c>
      <c r="C352" s="7">
        <v>555101000011327</v>
      </c>
      <c r="D352" s="5">
        <v>6</v>
      </c>
      <c r="E352" s="5" t="s">
        <v>12</v>
      </c>
      <c r="F352" s="5">
        <v>2026</v>
      </c>
      <c r="G352" s="5" t="s">
        <v>11</v>
      </c>
      <c r="H352" s="5" t="s">
        <v>67</v>
      </c>
      <c r="I352" s="5" t="s">
        <v>89</v>
      </c>
      <c r="J352" s="5" t="s">
        <v>176</v>
      </c>
      <c r="K352" s="5"/>
      <c r="L352" s="8">
        <v>-4663.8100000000004</v>
      </c>
    </row>
    <row r="353" spans="1:12" x14ac:dyDescent="0.25">
      <c r="A353" s="12">
        <v>351</v>
      </c>
      <c r="B353" s="6" t="s">
        <v>186</v>
      </c>
      <c r="C353" s="7">
        <v>50601</v>
      </c>
      <c r="D353" s="5">
        <v>6</v>
      </c>
      <c r="E353" s="5" t="s">
        <v>12</v>
      </c>
      <c r="F353" s="5">
        <v>2026</v>
      </c>
      <c r="G353" s="5" t="s">
        <v>23</v>
      </c>
      <c r="H353" s="5" t="s">
        <v>151</v>
      </c>
      <c r="I353" s="5" t="s">
        <v>334</v>
      </c>
      <c r="J353" s="5" t="s">
        <v>111</v>
      </c>
      <c r="K353" s="5"/>
      <c r="L353" s="8">
        <v>-3131.06</v>
      </c>
    </row>
    <row r="354" spans="1:12" x14ac:dyDescent="0.25">
      <c r="A354" s="12">
        <v>352</v>
      </c>
      <c r="B354" s="6" t="s">
        <v>538</v>
      </c>
      <c r="C354" s="7">
        <v>51101</v>
      </c>
      <c r="D354" s="5">
        <v>11</v>
      </c>
      <c r="E354" s="5" t="s">
        <v>12</v>
      </c>
      <c r="F354" s="5">
        <v>2026</v>
      </c>
      <c r="G354" s="5" t="s">
        <v>109</v>
      </c>
      <c r="H354" s="5" t="s">
        <v>21</v>
      </c>
      <c r="I354" s="25" t="s">
        <v>291</v>
      </c>
      <c r="J354" s="5" t="s">
        <v>131</v>
      </c>
      <c r="K354" s="5" t="s">
        <v>302</v>
      </c>
      <c r="L354" s="8">
        <v>-1685</v>
      </c>
    </row>
    <row r="355" spans="1:12" x14ac:dyDescent="0.25">
      <c r="A355" s="12">
        <v>353</v>
      </c>
      <c r="B355" s="6" t="s">
        <v>282</v>
      </c>
      <c r="C355" s="7">
        <v>51201</v>
      </c>
      <c r="D355" s="5">
        <v>12</v>
      </c>
      <c r="E355" s="5" t="s">
        <v>12</v>
      </c>
      <c r="F355" s="5">
        <v>2026</v>
      </c>
      <c r="G355" s="5" t="s">
        <v>23</v>
      </c>
      <c r="H355" s="5" t="s">
        <v>155</v>
      </c>
      <c r="I355" s="25" t="s">
        <v>281</v>
      </c>
      <c r="J355" s="5" t="s">
        <v>107</v>
      </c>
      <c r="K355" s="5" t="s">
        <v>283</v>
      </c>
      <c r="L355" s="8">
        <v>-9135.11</v>
      </c>
    </row>
    <row r="356" spans="1:12" x14ac:dyDescent="0.25">
      <c r="A356" s="12">
        <v>354</v>
      </c>
      <c r="B356" s="6" t="s">
        <v>208</v>
      </c>
      <c r="C356" s="7">
        <v>554439000039504</v>
      </c>
      <c r="D356" s="5">
        <v>19</v>
      </c>
      <c r="E356" s="5" t="s">
        <v>12</v>
      </c>
      <c r="F356" s="5">
        <v>2026</v>
      </c>
      <c r="G356" s="5" t="s">
        <v>114</v>
      </c>
      <c r="H356" s="5" t="s">
        <v>113</v>
      </c>
      <c r="I356" s="25" t="s">
        <v>304</v>
      </c>
      <c r="J356" s="5" t="s">
        <v>131</v>
      </c>
      <c r="K356" s="5" t="s">
        <v>349</v>
      </c>
      <c r="L356" s="8">
        <v>-2668.26</v>
      </c>
    </row>
    <row r="357" spans="1:12" x14ac:dyDescent="0.25">
      <c r="A357" s="12">
        <v>355</v>
      </c>
      <c r="B357" s="6" t="s">
        <v>201</v>
      </c>
      <c r="C357" s="7">
        <v>554439000039504</v>
      </c>
      <c r="D357" s="5">
        <v>19</v>
      </c>
      <c r="E357" s="5" t="s">
        <v>12</v>
      </c>
      <c r="F357" s="5">
        <v>2026</v>
      </c>
      <c r="G357" s="5" t="s">
        <v>114</v>
      </c>
      <c r="H357" s="5" t="s">
        <v>113</v>
      </c>
      <c r="I357" s="25" t="s">
        <v>304</v>
      </c>
      <c r="J357" s="5" t="s">
        <v>131</v>
      </c>
      <c r="K357" s="5" t="s">
        <v>349</v>
      </c>
      <c r="L357" s="8">
        <v>-5176.05</v>
      </c>
    </row>
    <row r="358" spans="1:12" x14ac:dyDescent="0.25">
      <c r="A358" s="12">
        <v>356</v>
      </c>
      <c r="B358" s="6" t="s">
        <v>202</v>
      </c>
      <c r="C358" s="7">
        <v>554439000039504</v>
      </c>
      <c r="D358" s="5">
        <v>19</v>
      </c>
      <c r="E358" s="5" t="s">
        <v>12</v>
      </c>
      <c r="F358" s="5">
        <v>2026</v>
      </c>
      <c r="G358" s="5" t="s">
        <v>114</v>
      </c>
      <c r="H358" s="5" t="s">
        <v>113</v>
      </c>
      <c r="I358" s="25" t="s">
        <v>304</v>
      </c>
      <c r="J358" s="5" t="s">
        <v>131</v>
      </c>
      <c r="K358" s="5" t="s">
        <v>349</v>
      </c>
      <c r="L358" s="8">
        <v>-6740</v>
      </c>
    </row>
    <row r="359" spans="1:12" x14ac:dyDescent="0.25">
      <c r="A359" s="12">
        <v>357</v>
      </c>
      <c r="B359" s="6" t="s">
        <v>203</v>
      </c>
      <c r="C359" s="7">
        <v>554439000039504</v>
      </c>
      <c r="D359" s="5">
        <v>19</v>
      </c>
      <c r="E359" s="5" t="s">
        <v>12</v>
      </c>
      <c r="F359" s="5">
        <v>2026</v>
      </c>
      <c r="G359" s="5" t="s">
        <v>114</v>
      </c>
      <c r="H359" s="5" t="s">
        <v>113</v>
      </c>
      <c r="I359" s="25" t="s">
        <v>304</v>
      </c>
      <c r="J359" s="5" t="s">
        <v>131</v>
      </c>
      <c r="K359" s="5" t="s">
        <v>349</v>
      </c>
      <c r="L359" s="8">
        <v>-3235.91</v>
      </c>
    </row>
    <row r="360" spans="1:12" x14ac:dyDescent="0.25">
      <c r="A360" s="12">
        <v>358</v>
      </c>
      <c r="B360" s="6" t="s">
        <v>247</v>
      </c>
      <c r="C360" s="7">
        <v>554439000039504</v>
      </c>
      <c r="D360" s="5">
        <v>19</v>
      </c>
      <c r="E360" s="5" t="s">
        <v>12</v>
      </c>
      <c r="F360" s="5">
        <v>2026</v>
      </c>
      <c r="G360" s="5" t="s">
        <v>114</v>
      </c>
      <c r="H360" s="5" t="s">
        <v>113</v>
      </c>
      <c r="I360" s="25" t="s">
        <v>304</v>
      </c>
      <c r="J360" s="5" t="s">
        <v>131</v>
      </c>
      <c r="K360" s="5" t="s">
        <v>349</v>
      </c>
      <c r="L360" s="8">
        <v>-1086.3800000000001</v>
      </c>
    </row>
    <row r="361" spans="1:12" x14ac:dyDescent="0.25">
      <c r="A361" s="12">
        <v>359</v>
      </c>
      <c r="B361" s="6" t="s">
        <v>210</v>
      </c>
      <c r="C361" s="7">
        <v>554439000039504</v>
      </c>
      <c r="D361" s="5">
        <v>19</v>
      </c>
      <c r="E361" s="5" t="s">
        <v>12</v>
      </c>
      <c r="F361" s="5">
        <v>2026</v>
      </c>
      <c r="G361" s="5" t="s">
        <v>114</v>
      </c>
      <c r="H361" s="5" t="s">
        <v>113</v>
      </c>
      <c r="I361" s="25" t="s">
        <v>304</v>
      </c>
      <c r="J361" s="5" t="s">
        <v>131</v>
      </c>
      <c r="K361" s="5" t="s">
        <v>349</v>
      </c>
      <c r="L361" s="9">
        <v>-766.71</v>
      </c>
    </row>
    <row r="362" spans="1:12" x14ac:dyDescent="0.25">
      <c r="A362" s="12">
        <v>360</v>
      </c>
      <c r="B362" s="6" t="s">
        <v>246</v>
      </c>
      <c r="C362" s="7">
        <v>554439000039504</v>
      </c>
      <c r="D362" s="5">
        <v>19</v>
      </c>
      <c r="E362" s="5" t="s">
        <v>12</v>
      </c>
      <c r="F362" s="5">
        <v>2026</v>
      </c>
      <c r="G362" s="5" t="s">
        <v>114</v>
      </c>
      <c r="H362" s="5" t="s">
        <v>113</v>
      </c>
      <c r="I362" s="25" t="s">
        <v>304</v>
      </c>
      <c r="J362" s="5" t="s">
        <v>131</v>
      </c>
      <c r="K362" s="5" t="s">
        <v>349</v>
      </c>
      <c r="L362" s="9">
        <v>-837.09</v>
      </c>
    </row>
    <row r="363" spans="1:12" x14ac:dyDescent="0.25">
      <c r="A363" s="12">
        <v>361</v>
      </c>
      <c r="B363" s="6" t="s">
        <v>209</v>
      </c>
      <c r="C363" s="7">
        <v>554439000039504</v>
      </c>
      <c r="D363" s="5">
        <v>19</v>
      </c>
      <c r="E363" s="5" t="s">
        <v>12</v>
      </c>
      <c r="F363" s="5">
        <v>2026</v>
      </c>
      <c r="G363" s="5" t="s">
        <v>114</v>
      </c>
      <c r="H363" s="5" t="s">
        <v>113</v>
      </c>
      <c r="I363" s="25" t="s">
        <v>304</v>
      </c>
      <c r="J363" s="5" t="s">
        <v>131</v>
      </c>
      <c r="K363" s="5" t="s">
        <v>349</v>
      </c>
      <c r="L363" s="9">
        <v>-104.64</v>
      </c>
    </row>
    <row r="364" spans="1:12" x14ac:dyDescent="0.25">
      <c r="A364" s="12">
        <v>362</v>
      </c>
      <c r="B364" s="6" t="s">
        <v>177</v>
      </c>
      <c r="C364" s="7">
        <v>553653000137496</v>
      </c>
      <c r="D364" s="5">
        <v>20</v>
      </c>
      <c r="E364" s="5" t="s">
        <v>12</v>
      </c>
      <c r="F364" s="5">
        <v>2026</v>
      </c>
      <c r="G364" s="5" t="s">
        <v>11</v>
      </c>
      <c r="H364" s="5" t="s">
        <v>124</v>
      </c>
      <c r="I364" s="5" t="s">
        <v>325</v>
      </c>
      <c r="J364" s="5" t="s">
        <v>176</v>
      </c>
      <c r="K364" s="5"/>
      <c r="L364" s="8">
        <v>-5214.5</v>
      </c>
    </row>
    <row r="365" spans="1:12" x14ac:dyDescent="0.25">
      <c r="A365" s="12">
        <v>363</v>
      </c>
      <c r="B365" s="6" t="s">
        <v>177</v>
      </c>
      <c r="C365" s="7">
        <v>554732000131396</v>
      </c>
      <c r="D365" s="5">
        <v>20</v>
      </c>
      <c r="E365" s="5" t="s">
        <v>12</v>
      </c>
      <c r="F365" s="5">
        <v>2026</v>
      </c>
      <c r="G365" s="5" t="s">
        <v>11</v>
      </c>
      <c r="H365" s="5" t="s">
        <v>61</v>
      </c>
      <c r="I365" s="5" t="s">
        <v>78</v>
      </c>
      <c r="J365" s="5" t="s">
        <v>176</v>
      </c>
      <c r="K365" s="4"/>
      <c r="L365" s="8">
        <v>-4791.16</v>
      </c>
    </row>
    <row r="366" spans="1:12" x14ac:dyDescent="0.25">
      <c r="A366" s="12">
        <v>364</v>
      </c>
      <c r="B366" s="6" t="s">
        <v>177</v>
      </c>
      <c r="C366" s="7">
        <v>554732000140701</v>
      </c>
      <c r="D366" s="5">
        <v>20</v>
      </c>
      <c r="E366" s="5" t="s">
        <v>12</v>
      </c>
      <c r="F366" s="5">
        <v>2026</v>
      </c>
      <c r="G366" s="5" t="s">
        <v>11</v>
      </c>
      <c r="H366" s="5" t="s">
        <v>126</v>
      </c>
      <c r="I366" s="5" t="s">
        <v>329</v>
      </c>
      <c r="J366" s="5" t="s">
        <v>176</v>
      </c>
      <c r="K366" s="5"/>
      <c r="L366" s="8">
        <v>-5214.5</v>
      </c>
    </row>
    <row r="367" spans="1:12" x14ac:dyDescent="0.25">
      <c r="A367" s="12">
        <v>365</v>
      </c>
      <c r="B367" s="6" t="s">
        <v>204</v>
      </c>
      <c r="C367" s="7">
        <v>52001</v>
      </c>
      <c r="D367" s="5">
        <v>20</v>
      </c>
      <c r="E367" s="5" t="s">
        <v>12</v>
      </c>
      <c r="F367" s="5">
        <v>2026</v>
      </c>
      <c r="G367" s="5" t="s">
        <v>154</v>
      </c>
      <c r="H367" s="5" t="s">
        <v>156</v>
      </c>
      <c r="I367" s="4" t="s">
        <v>318</v>
      </c>
      <c r="J367" s="5" t="s">
        <v>107</v>
      </c>
      <c r="K367" s="5"/>
      <c r="L367" s="9">
        <v>-99.99</v>
      </c>
    </row>
    <row r="368" spans="1:12" x14ac:dyDescent="0.25">
      <c r="A368" s="12">
        <v>366</v>
      </c>
      <c r="B368" s="6" t="s">
        <v>177</v>
      </c>
      <c r="C368" s="7">
        <v>52002</v>
      </c>
      <c r="D368" s="5">
        <v>20</v>
      </c>
      <c r="E368" s="5" t="s">
        <v>12</v>
      </c>
      <c r="F368" s="5">
        <v>2026</v>
      </c>
      <c r="G368" s="5" t="s">
        <v>13</v>
      </c>
      <c r="H368" s="5" t="s">
        <v>198</v>
      </c>
      <c r="I368" s="5" t="s">
        <v>335</v>
      </c>
      <c r="J368" s="5" t="s">
        <v>176</v>
      </c>
      <c r="K368" s="5"/>
      <c r="L368" s="8">
        <v>-5214.5</v>
      </c>
    </row>
    <row r="369" spans="1:12" x14ac:dyDescent="0.25">
      <c r="A369" s="12">
        <v>367</v>
      </c>
      <c r="B369" s="6" t="s">
        <v>179</v>
      </c>
      <c r="C369" s="7">
        <v>52201</v>
      </c>
      <c r="D369" s="5">
        <v>22</v>
      </c>
      <c r="E369" s="5" t="s">
        <v>12</v>
      </c>
      <c r="F369" s="5">
        <v>2026</v>
      </c>
      <c r="G369" s="5" t="s">
        <v>23</v>
      </c>
      <c r="H369" s="5" t="s">
        <v>30</v>
      </c>
      <c r="I369" s="12" t="s">
        <v>311</v>
      </c>
      <c r="J369" s="5" t="s">
        <v>107</v>
      </c>
      <c r="K369" s="5"/>
      <c r="L369" s="8">
        <v>-3103.21</v>
      </c>
    </row>
    <row r="370" spans="1:12" x14ac:dyDescent="0.25">
      <c r="A370" s="12">
        <v>368</v>
      </c>
      <c r="B370" s="6" t="s">
        <v>99</v>
      </c>
      <c r="C370" s="7">
        <v>52501</v>
      </c>
      <c r="D370" s="5">
        <v>25</v>
      </c>
      <c r="E370" s="5" t="s">
        <v>12</v>
      </c>
      <c r="F370" s="5">
        <v>2026</v>
      </c>
      <c r="G370" s="5" t="s">
        <v>26</v>
      </c>
      <c r="H370" s="5" t="s">
        <v>32</v>
      </c>
      <c r="I370" s="25" t="s">
        <v>342</v>
      </c>
      <c r="J370" s="5" t="s">
        <v>107</v>
      </c>
      <c r="K370" s="5"/>
      <c r="L370" s="8">
        <v>-1117.3599999999999</v>
      </c>
    </row>
    <row r="371" spans="1:12" x14ac:dyDescent="0.25">
      <c r="A371" s="12">
        <v>369</v>
      </c>
      <c r="B371" s="30" t="s">
        <v>186</v>
      </c>
      <c r="C371" s="36">
        <v>554439000028455</v>
      </c>
      <c r="D371" s="4">
        <v>1</v>
      </c>
      <c r="E371" s="4" t="s">
        <v>19</v>
      </c>
      <c r="F371" s="4">
        <v>2026</v>
      </c>
      <c r="G371" s="4" t="s">
        <v>11</v>
      </c>
      <c r="H371" s="4" t="s">
        <v>150</v>
      </c>
      <c r="I371" s="5" t="s">
        <v>354</v>
      </c>
      <c r="J371" s="5" t="s">
        <v>355</v>
      </c>
      <c r="K371" s="4"/>
      <c r="L371" s="33">
        <v>-5479.62</v>
      </c>
    </row>
    <row r="372" spans="1:12" x14ac:dyDescent="0.25">
      <c r="A372" s="12">
        <v>370</v>
      </c>
      <c r="B372" s="30" t="s">
        <v>186</v>
      </c>
      <c r="C372" s="36">
        <v>60101</v>
      </c>
      <c r="D372" s="4">
        <v>1</v>
      </c>
      <c r="E372" s="4" t="s">
        <v>19</v>
      </c>
      <c r="F372" s="4">
        <v>2026</v>
      </c>
      <c r="G372" s="4" t="s">
        <v>23</v>
      </c>
      <c r="H372" s="4" t="s">
        <v>151</v>
      </c>
      <c r="I372" s="5" t="s">
        <v>334</v>
      </c>
      <c r="J372" s="5" t="s">
        <v>111</v>
      </c>
      <c r="K372" s="4"/>
      <c r="L372" s="33">
        <v>-3131.06</v>
      </c>
    </row>
    <row r="373" spans="1:12" x14ac:dyDescent="0.25">
      <c r="A373" s="12">
        <v>371</v>
      </c>
      <c r="B373" s="30" t="s">
        <v>146</v>
      </c>
      <c r="C373" s="36">
        <v>60301</v>
      </c>
      <c r="D373" s="4">
        <v>3</v>
      </c>
      <c r="E373" s="4" t="s">
        <v>19</v>
      </c>
      <c r="F373" s="4">
        <v>2026</v>
      </c>
      <c r="G373" s="4" t="s">
        <v>13</v>
      </c>
      <c r="H373" s="5" t="s">
        <v>140</v>
      </c>
      <c r="I373" s="5" t="s">
        <v>306</v>
      </c>
      <c r="J373" s="5" t="s">
        <v>172</v>
      </c>
      <c r="K373" s="4"/>
      <c r="L373" s="33">
        <v>-2100</v>
      </c>
    </row>
    <row r="374" spans="1:12" x14ac:dyDescent="0.25">
      <c r="A374" s="12">
        <v>372</v>
      </c>
      <c r="B374" s="6" t="s">
        <v>538</v>
      </c>
      <c r="C374" s="36">
        <v>61001</v>
      </c>
      <c r="D374" s="4">
        <v>10</v>
      </c>
      <c r="E374" s="4" t="s">
        <v>19</v>
      </c>
      <c r="F374" s="4">
        <v>2026</v>
      </c>
      <c r="G374" s="4" t="s">
        <v>109</v>
      </c>
      <c r="H374" s="4" t="s">
        <v>21</v>
      </c>
      <c r="I374" s="25" t="s">
        <v>291</v>
      </c>
      <c r="J374" s="5" t="s">
        <v>131</v>
      </c>
      <c r="K374" s="5" t="s">
        <v>303</v>
      </c>
      <c r="L374" s="33">
        <v>-1440</v>
      </c>
    </row>
    <row r="375" spans="1:12" x14ac:dyDescent="0.25">
      <c r="A375" s="12">
        <v>373</v>
      </c>
      <c r="B375" s="30" t="s">
        <v>49</v>
      </c>
      <c r="C375" s="36">
        <v>881611201400816</v>
      </c>
      <c r="D375" s="4">
        <v>10</v>
      </c>
      <c r="E375" s="4" t="s">
        <v>19</v>
      </c>
      <c r="F375" s="4">
        <v>2026</v>
      </c>
      <c r="G375" s="4" t="s">
        <v>51</v>
      </c>
      <c r="H375" s="4" t="s">
        <v>52</v>
      </c>
      <c r="I375" s="5" t="s">
        <v>138</v>
      </c>
      <c r="J375" s="5" t="s">
        <v>39</v>
      </c>
      <c r="K375" s="4"/>
      <c r="L375" s="33">
        <v>-38.75</v>
      </c>
    </row>
    <row r="376" spans="1:12" x14ac:dyDescent="0.25">
      <c r="A376" s="12">
        <v>374</v>
      </c>
      <c r="B376" s="30" t="s">
        <v>284</v>
      </c>
      <c r="C376" s="36">
        <v>553702000404029</v>
      </c>
      <c r="D376" s="4">
        <v>16</v>
      </c>
      <c r="E376" s="4" t="s">
        <v>19</v>
      </c>
      <c r="F376" s="4">
        <v>2026</v>
      </c>
      <c r="G376" s="4" t="s">
        <v>11</v>
      </c>
      <c r="H376" s="4" t="s">
        <v>159</v>
      </c>
      <c r="I376" s="4" t="s">
        <v>337</v>
      </c>
      <c r="J376" s="4" t="s">
        <v>336</v>
      </c>
      <c r="K376" s="4"/>
      <c r="L376" s="33">
        <v>-1260</v>
      </c>
    </row>
    <row r="377" spans="1:12" x14ac:dyDescent="0.25">
      <c r="A377" s="12">
        <v>375</v>
      </c>
      <c r="B377" s="6" t="s">
        <v>202</v>
      </c>
      <c r="C377" s="7">
        <v>554439000039504</v>
      </c>
      <c r="D377" s="4">
        <v>18</v>
      </c>
      <c r="E377" s="4" t="s">
        <v>19</v>
      </c>
      <c r="F377" s="4">
        <v>2026</v>
      </c>
      <c r="G377" s="5" t="s">
        <v>114</v>
      </c>
      <c r="H377" s="5" t="s">
        <v>113</v>
      </c>
      <c r="I377" s="25" t="s">
        <v>304</v>
      </c>
      <c r="J377" s="5" t="s">
        <v>131</v>
      </c>
      <c r="K377" s="5" t="s">
        <v>303</v>
      </c>
      <c r="L377" s="33">
        <v>-5760</v>
      </c>
    </row>
    <row r="378" spans="1:12" x14ac:dyDescent="0.25">
      <c r="A378" s="12">
        <v>376</v>
      </c>
      <c r="B378" s="6" t="s">
        <v>203</v>
      </c>
      <c r="C378" s="7">
        <v>554439000039504</v>
      </c>
      <c r="D378" s="4">
        <v>18</v>
      </c>
      <c r="E378" s="4" t="s">
        <v>19</v>
      </c>
      <c r="F378" s="4">
        <v>2026</v>
      </c>
      <c r="G378" s="5" t="s">
        <v>114</v>
      </c>
      <c r="H378" s="5" t="s">
        <v>113</v>
      </c>
      <c r="I378" s="25" t="s">
        <v>304</v>
      </c>
      <c r="J378" s="5" t="s">
        <v>131</v>
      </c>
      <c r="K378" s="5" t="s">
        <v>303</v>
      </c>
      <c r="L378" s="33">
        <v>-2470.9499999999998</v>
      </c>
    </row>
    <row r="379" spans="1:12" x14ac:dyDescent="0.25">
      <c r="A379" s="12">
        <v>377</v>
      </c>
      <c r="B379" s="6" t="s">
        <v>201</v>
      </c>
      <c r="C379" s="7">
        <v>554439000039504</v>
      </c>
      <c r="D379" s="4">
        <v>18</v>
      </c>
      <c r="E379" s="4" t="s">
        <v>19</v>
      </c>
      <c r="F379" s="4">
        <v>2026</v>
      </c>
      <c r="G379" s="5" t="s">
        <v>114</v>
      </c>
      <c r="H379" s="5" t="s">
        <v>113</v>
      </c>
      <c r="I379" s="25" t="s">
        <v>304</v>
      </c>
      <c r="J379" s="5" t="s">
        <v>131</v>
      </c>
      <c r="K379" s="5" t="s">
        <v>303</v>
      </c>
      <c r="L379" s="33">
        <v>-4454.3900000000003</v>
      </c>
    </row>
    <row r="380" spans="1:12" x14ac:dyDescent="0.25">
      <c r="A380" s="12">
        <v>378</v>
      </c>
      <c r="B380" s="30" t="s">
        <v>210</v>
      </c>
      <c r="C380" s="7">
        <v>554439000039504</v>
      </c>
      <c r="D380" s="4">
        <v>18</v>
      </c>
      <c r="E380" s="4" t="s">
        <v>19</v>
      </c>
      <c r="F380" s="4">
        <v>2026</v>
      </c>
      <c r="G380" s="5" t="s">
        <v>114</v>
      </c>
      <c r="H380" s="5" t="s">
        <v>113</v>
      </c>
      <c r="I380" s="25" t="s">
        <v>304</v>
      </c>
      <c r="J380" s="5" t="s">
        <v>131</v>
      </c>
      <c r="K380" s="5" t="s">
        <v>303</v>
      </c>
      <c r="L380" s="33">
        <v>-766.71</v>
      </c>
    </row>
    <row r="381" spans="1:12" x14ac:dyDescent="0.25">
      <c r="A381" s="12">
        <v>379</v>
      </c>
      <c r="B381" s="6" t="s">
        <v>209</v>
      </c>
      <c r="C381" s="7">
        <v>554439000039504</v>
      </c>
      <c r="D381" s="4">
        <v>18</v>
      </c>
      <c r="E381" s="4" t="s">
        <v>19</v>
      </c>
      <c r="F381" s="4">
        <v>2026</v>
      </c>
      <c r="G381" s="5" t="s">
        <v>114</v>
      </c>
      <c r="H381" s="5" t="s">
        <v>113</v>
      </c>
      <c r="I381" s="25" t="s">
        <v>304</v>
      </c>
      <c r="J381" s="5" t="s">
        <v>131</v>
      </c>
      <c r="K381" s="5" t="s">
        <v>303</v>
      </c>
      <c r="L381" s="33">
        <v>-104.64</v>
      </c>
    </row>
    <row r="382" spans="1:12" x14ac:dyDescent="0.25">
      <c r="A382" s="12">
        <v>380</v>
      </c>
      <c r="B382" s="30" t="s">
        <v>208</v>
      </c>
      <c r="C382" s="7">
        <v>554439000039504</v>
      </c>
      <c r="D382" s="4">
        <v>18</v>
      </c>
      <c r="E382" s="4" t="s">
        <v>19</v>
      </c>
      <c r="F382" s="4">
        <v>2026</v>
      </c>
      <c r="G382" s="5" t="s">
        <v>114</v>
      </c>
      <c r="H382" s="5" t="s">
        <v>113</v>
      </c>
      <c r="I382" s="25" t="s">
        <v>304</v>
      </c>
      <c r="J382" s="5" t="s">
        <v>131</v>
      </c>
      <c r="K382" s="5" t="s">
        <v>303</v>
      </c>
      <c r="L382" s="33">
        <v>-2668.25</v>
      </c>
    </row>
    <row r="383" spans="1:12" x14ac:dyDescent="0.25">
      <c r="A383" s="12">
        <v>381</v>
      </c>
      <c r="B383" s="6" t="s">
        <v>247</v>
      </c>
      <c r="C383" s="7">
        <v>554439000039504</v>
      </c>
      <c r="D383" s="4">
        <v>18</v>
      </c>
      <c r="E383" s="4" t="s">
        <v>19</v>
      </c>
      <c r="F383" s="4">
        <v>2026</v>
      </c>
      <c r="G383" s="5" t="s">
        <v>114</v>
      </c>
      <c r="H383" s="5" t="s">
        <v>113</v>
      </c>
      <c r="I383" s="25" t="s">
        <v>304</v>
      </c>
      <c r="J383" s="5" t="s">
        <v>131</v>
      </c>
      <c r="K383" s="5" t="s">
        <v>303</v>
      </c>
      <c r="L383" s="33">
        <v>-1086.3800000000001</v>
      </c>
    </row>
    <row r="384" spans="1:12" x14ac:dyDescent="0.25">
      <c r="A384" s="12">
        <v>382</v>
      </c>
      <c r="B384" s="6" t="s">
        <v>246</v>
      </c>
      <c r="C384" s="7">
        <v>554439000039504</v>
      </c>
      <c r="D384" s="4">
        <v>18</v>
      </c>
      <c r="E384" s="4" t="s">
        <v>19</v>
      </c>
      <c r="F384" s="4">
        <v>2026</v>
      </c>
      <c r="G384" s="5" t="s">
        <v>114</v>
      </c>
      <c r="H384" s="5" t="s">
        <v>113</v>
      </c>
      <c r="I384" s="25" t="s">
        <v>304</v>
      </c>
      <c r="J384" s="5" t="s">
        <v>131</v>
      </c>
      <c r="K384" s="5" t="s">
        <v>303</v>
      </c>
      <c r="L384" s="33">
        <v>-837.09</v>
      </c>
    </row>
    <row r="385" spans="1:12" x14ac:dyDescent="0.25">
      <c r="A385" s="12">
        <v>383</v>
      </c>
      <c r="B385" s="30" t="s">
        <v>99</v>
      </c>
      <c r="C385" s="36">
        <v>62501</v>
      </c>
      <c r="D385" s="4">
        <v>25</v>
      </c>
      <c r="E385" s="4" t="s">
        <v>19</v>
      </c>
      <c r="F385" s="4">
        <v>2026</v>
      </c>
      <c r="G385" s="4" t="s">
        <v>26</v>
      </c>
      <c r="H385" s="5" t="s">
        <v>32</v>
      </c>
      <c r="I385" s="25" t="s">
        <v>342</v>
      </c>
      <c r="J385" s="4" t="s">
        <v>107</v>
      </c>
      <c r="K385" s="4"/>
      <c r="L385" s="33">
        <v>-1117.3599999999999</v>
      </c>
    </row>
    <row r="386" spans="1:12" x14ac:dyDescent="0.25">
      <c r="A386" s="12">
        <v>384</v>
      </c>
      <c r="B386" s="30" t="s">
        <v>204</v>
      </c>
      <c r="C386" s="36">
        <v>63001</v>
      </c>
      <c r="D386" s="4">
        <v>30</v>
      </c>
      <c r="E386" s="4" t="s">
        <v>19</v>
      </c>
      <c r="F386" s="4">
        <v>2026</v>
      </c>
      <c r="G386" s="4" t="s">
        <v>154</v>
      </c>
      <c r="H386" s="4" t="s">
        <v>156</v>
      </c>
      <c r="I386" s="4" t="s">
        <v>318</v>
      </c>
      <c r="J386" s="5" t="s">
        <v>107</v>
      </c>
      <c r="K386" s="4"/>
      <c r="L386" s="33">
        <v>-99.99</v>
      </c>
    </row>
    <row r="387" spans="1:12" x14ac:dyDescent="0.25">
      <c r="L387" s="118"/>
    </row>
  </sheetData>
  <autoFilter ref="A2:L387" xr:uid="{A5DE8E7E-0782-E642-9337-D6BE3E5DC63E}"/>
  <mergeCells count="1">
    <mergeCell ref="A1:L1"/>
  </mergeCells>
  <hyperlinks>
    <hyperlink ref="H72" r:id="rId1" display="https://www.google.com/goto?url=CAESpQEB6zswFZqfXxsSaXk8IcXxAJs4xa4wQdpdRv4Sp0HsnynjM6Vpdyy_DjTDlNbv11d5v8aZydJSsNr9zXs5XTlWHKLcGPcreZ2o12Xr8SoQrO5eeumAwVJQOtY4FcA-7Cws9CxgixNwuD1b3lL2kIhF_cKSZRWHGr2mNGnnnyfY5BeeI1LTGnEKUWlTJlo1l93Hu57cmaKQmnC7scB8Bd_Z4pvzFV4" xr:uid="{12C4F27C-C2B9-4FD2-B2CB-D360AE7F1CBF}"/>
    <hyperlink ref="H94" r:id="rId2" display="https://www.google.com/goto?url=CAESpQEB6zswFZqfXxsSaXk8IcXxAJs4xa4wQdpdRv4Sp0HsnynjM6Vpdyy_DjTDlNbv11d5v8aZydJSsNr9zXs5XTlWHKLcGPcreZ2o12Xr8SoQrO5eeumAwVJQOtY4FcA-7Cws9CxgixNwuD1b3lL2kIhF_cKSZRWHGr2mNGnnnyfY5BeeI1LTGnEKUWlTJlo1l93Hu57cmaKQmnC7scB8Bd_Z4pvzFV4" xr:uid="{4DD40BB1-046F-4761-8BD2-C9A13847155A}"/>
    <hyperlink ref="H153" r:id="rId3" display="https://www.google.com/goto?url=CAESpAEB6zswFeXenqMWWFBX1Uii4snmIEnBC9QSMRat1XwpKjpZa4Pe_N9WM-U5LM4Yu2YgIz1psO8Nek9tGc-XRTKBTokmXShprmF-mulUNyvjgSzhrT1OwotdJEywyX3ObKMGNPeWSBz5KfaFayKt9J6ImXxdscHx0i1ta0HpDyxQ2Nx10P2-P2qGLh6HXZ8BVSAKPQGhvFjqaZ8rGfyWNB70lf9SbQ" xr:uid="{4A10F263-9ECE-4381-A463-EA61BE42FFC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7C1FC-B670-4188-81C5-256DC346956F}">
  <dimension ref="A1:E22"/>
  <sheetViews>
    <sheetView zoomScale="124" zoomScaleNormal="124" workbookViewId="0">
      <selection activeCell="C22" sqref="C22"/>
    </sheetView>
  </sheetViews>
  <sheetFormatPr defaultRowHeight="15.75" x14ac:dyDescent="0.25"/>
  <cols>
    <col min="1" max="1" width="17.75" bestFit="1" customWidth="1"/>
    <col min="2" max="2" width="15.125" bestFit="1" customWidth="1"/>
    <col min="3" max="3" width="13.875" bestFit="1" customWidth="1"/>
    <col min="4" max="4" width="15.5" customWidth="1"/>
    <col min="5" max="5" width="16.125" bestFit="1" customWidth="1"/>
  </cols>
  <sheetData>
    <row r="1" spans="1:5" x14ac:dyDescent="0.25">
      <c r="A1" s="143" t="s">
        <v>388</v>
      </c>
      <c r="B1" s="143"/>
      <c r="C1" s="143"/>
      <c r="D1" s="143"/>
      <c r="E1" s="143"/>
    </row>
    <row r="2" spans="1:5" x14ac:dyDescent="0.25">
      <c r="A2" s="54" t="s">
        <v>389</v>
      </c>
      <c r="B2" s="55"/>
      <c r="C2" s="55"/>
      <c r="D2" s="55"/>
      <c r="E2" s="56"/>
    </row>
    <row r="3" spans="1:5" x14ac:dyDescent="0.25">
      <c r="A3" s="57" t="s">
        <v>390</v>
      </c>
      <c r="B3" s="58"/>
      <c r="C3" s="58"/>
      <c r="D3" s="58"/>
      <c r="E3" s="59"/>
    </row>
    <row r="4" spans="1:5" x14ac:dyDescent="0.25">
      <c r="A4" s="60" t="s">
        <v>363</v>
      </c>
      <c r="B4" s="60" t="s">
        <v>132</v>
      </c>
      <c r="C4" s="60" t="s">
        <v>71</v>
      </c>
      <c r="D4" s="60" t="s">
        <v>364</v>
      </c>
      <c r="E4" s="60" t="s">
        <v>72</v>
      </c>
    </row>
    <row r="5" spans="1:5" x14ac:dyDescent="0.25">
      <c r="A5" s="69" t="s">
        <v>371</v>
      </c>
      <c r="B5" s="71">
        <v>626500</v>
      </c>
      <c r="C5" s="72">
        <v>0</v>
      </c>
      <c r="D5" s="72">
        <f>B5</f>
        <v>626500</v>
      </c>
      <c r="E5" s="70"/>
    </row>
    <row r="6" spans="1:5" x14ac:dyDescent="0.25">
      <c r="A6" s="65" t="s">
        <v>373</v>
      </c>
      <c r="B6" s="72">
        <v>0</v>
      </c>
      <c r="C6" s="72">
        <v>19000</v>
      </c>
      <c r="D6" s="62">
        <f>D5+B6-C6</f>
        <v>607500</v>
      </c>
      <c r="E6" s="72">
        <v>319.58</v>
      </c>
    </row>
    <row r="7" spans="1:5" x14ac:dyDescent="0.25">
      <c r="A7" s="65" t="s">
        <v>374</v>
      </c>
      <c r="B7" s="72">
        <v>80000</v>
      </c>
      <c r="C7" s="72">
        <v>7500</v>
      </c>
      <c r="D7" s="62">
        <f>D6+B7-C7</f>
        <v>680000</v>
      </c>
      <c r="E7" s="72">
        <v>169.48</v>
      </c>
    </row>
    <row r="8" spans="1:5" x14ac:dyDescent="0.25">
      <c r="A8" s="65" t="s">
        <v>375</v>
      </c>
      <c r="B8" s="72">
        <v>238000</v>
      </c>
      <c r="C8" s="72">
        <v>95500</v>
      </c>
      <c r="D8" s="62">
        <f t="shared" ref="D8:D19" si="0">D7+B8-C8</f>
        <v>822500</v>
      </c>
      <c r="E8" s="72">
        <v>3029.01</v>
      </c>
    </row>
    <row r="9" spans="1:5" x14ac:dyDescent="0.25">
      <c r="A9" s="65" t="s">
        <v>376</v>
      </c>
      <c r="B9" s="72">
        <v>0</v>
      </c>
      <c r="C9" s="72">
        <v>112000</v>
      </c>
      <c r="D9" s="62">
        <f t="shared" si="0"/>
        <v>710500</v>
      </c>
      <c r="E9" s="72">
        <v>4543.33</v>
      </c>
    </row>
    <row r="10" spans="1:5" x14ac:dyDescent="0.25">
      <c r="A10" s="65" t="s">
        <v>377</v>
      </c>
      <c r="B10" s="72">
        <v>0</v>
      </c>
      <c r="C10" s="72">
        <v>51000</v>
      </c>
      <c r="D10" s="62">
        <f t="shared" si="0"/>
        <v>659500</v>
      </c>
      <c r="E10" s="72">
        <v>2760.29</v>
      </c>
    </row>
    <row r="11" spans="1:5" x14ac:dyDescent="0.25">
      <c r="A11" s="65" t="s">
        <v>378</v>
      </c>
      <c r="B11" s="72">
        <v>0</v>
      </c>
      <c r="C11" s="72">
        <v>19000</v>
      </c>
      <c r="D11" s="62">
        <f t="shared" si="0"/>
        <v>640500</v>
      </c>
      <c r="E11" s="72">
        <v>1138.49</v>
      </c>
    </row>
    <row r="12" spans="1:5" x14ac:dyDescent="0.25">
      <c r="A12" s="65" t="s">
        <v>379</v>
      </c>
      <c r="B12" s="72">
        <v>0</v>
      </c>
      <c r="C12" s="72">
        <v>77500</v>
      </c>
      <c r="D12" s="62">
        <f t="shared" si="0"/>
        <v>563000</v>
      </c>
      <c r="E12" s="72">
        <v>5712.65</v>
      </c>
    </row>
    <row r="13" spans="1:5" x14ac:dyDescent="0.25">
      <c r="A13" s="65" t="s">
        <v>380</v>
      </c>
      <c r="B13" s="72">
        <v>0</v>
      </c>
      <c r="C13" s="72">
        <v>104500</v>
      </c>
      <c r="D13" s="62">
        <f t="shared" si="0"/>
        <v>458500</v>
      </c>
      <c r="E13" s="72">
        <v>8471.32</v>
      </c>
    </row>
    <row r="14" spans="1:5" x14ac:dyDescent="0.25">
      <c r="A14" s="65" t="s">
        <v>381</v>
      </c>
      <c r="B14" s="72">
        <v>0</v>
      </c>
      <c r="C14" s="72">
        <v>102500</v>
      </c>
      <c r="D14" s="62">
        <f t="shared" si="0"/>
        <v>356000</v>
      </c>
      <c r="E14" s="72">
        <v>9525.58</v>
      </c>
    </row>
    <row r="15" spans="1:5" x14ac:dyDescent="0.25">
      <c r="A15" s="65" t="s">
        <v>382</v>
      </c>
      <c r="B15" s="72">
        <v>0</v>
      </c>
      <c r="C15" s="72">
        <v>54500</v>
      </c>
      <c r="D15" s="62">
        <f t="shared" si="0"/>
        <v>301500</v>
      </c>
      <c r="E15" s="72">
        <v>5023.95</v>
      </c>
    </row>
    <row r="16" spans="1:5" x14ac:dyDescent="0.25">
      <c r="A16" s="65" t="s">
        <v>383</v>
      </c>
      <c r="B16" s="72">
        <v>0</v>
      </c>
      <c r="C16" s="72">
        <v>22000</v>
      </c>
      <c r="D16" s="62">
        <f t="shared" si="0"/>
        <v>279500</v>
      </c>
      <c r="E16" s="72">
        <v>1709.34</v>
      </c>
    </row>
    <row r="17" spans="1:5" x14ac:dyDescent="0.25">
      <c r="A17" s="65" t="s">
        <v>384</v>
      </c>
      <c r="B17" s="72">
        <v>0</v>
      </c>
      <c r="C17" s="72">
        <v>56000</v>
      </c>
      <c r="D17" s="62">
        <f t="shared" si="0"/>
        <v>223500</v>
      </c>
      <c r="E17" s="72">
        <v>4749</v>
      </c>
    </row>
    <row r="18" spans="1:5" x14ac:dyDescent="0.25">
      <c r="A18" s="65" t="s">
        <v>385</v>
      </c>
      <c r="B18" s="72">
        <v>0</v>
      </c>
      <c r="C18" s="72">
        <v>58500</v>
      </c>
      <c r="D18" s="62">
        <f t="shared" si="0"/>
        <v>165000</v>
      </c>
      <c r="E18" s="72">
        <v>5211.4799999999996</v>
      </c>
    </row>
    <row r="19" spans="1:5" x14ac:dyDescent="0.25">
      <c r="A19" s="65" t="s">
        <v>386</v>
      </c>
      <c r="B19" s="72">
        <v>0</v>
      </c>
      <c r="C19" s="72">
        <v>30500</v>
      </c>
      <c r="D19" s="62">
        <f t="shared" si="0"/>
        <v>134500</v>
      </c>
      <c r="E19" s="72">
        <v>2971.59</v>
      </c>
    </row>
    <row r="20" spans="1:5" x14ac:dyDescent="0.25">
      <c r="A20" s="67" t="s">
        <v>387</v>
      </c>
      <c r="B20" s="73">
        <f>SUM(B5:B19)</f>
        <v>944500</v>
      </c>
      <c r="C20" s="73">
        <f>SUM(C6:C19)</f>
        <v>810000</v>
      </c>
      <c r="D20" s="74">
        <f>D19</f>
        <v>134500</v>
      </c>
      <c r="E20" s="73">
        <f>SUM(E6:E19)</f>
        <v>55335.089999999982</v>
      </c>
    </row>
    <row r="22" spans="1:5" x14ac:dyDescent="0.25">
      <c r="C22" s="128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A9F38-8146-4B37-BE82-C84A34079940}">
  <dimension ref="A1:E13"/>
  <sheetViews>
    <sheetView zoomScale="172" zoomScaleNormal="172" workbookViewId="0">
      <selection activeCell="E11" sqref="E11"/>
    </sheetView>
  </sheetViews>
  <sheetFormatPr defaultRowHeight="13.5" x14ac:dyDescent="0.25"/>
  <cols>
    <col min="1" max="1" width="17.75" style="1" bestFit="1" customWidth="1"/>
    <col min="2" max="2" width="19.125" style="1" bestFit="1" customWidth="1"/>
    <col min="3" max="3" width="17.625" style="1" bestFit="1" customWidth="1"/>
    <col min="4" max="4" width="10.25" style="1" bestFit="1" customWidth="1"/>
    <col min="5" max="16384" width="9" style="1"/>
  </cols>
  <sheetData>
    <row r="1" spans="1:5" x14ac:dyDescent="0.25">
      <c r="A1" s="143" t="s">
        <v>388</v>
      </c>
      <c r="B1" s="143"/>
      <c r="C1" s="143"/>
      <c r="D1" s="143"/>
      <c r="E1" s="143"/>
    </row>
    <row r="2" spans="1:5" x14ac:dyDescent="0.25">
      <c r="A2" s="54" t="s">
        <v>389</v>
      </c>
      <c r="B2" s="55"/>
      <c r="C2" s="55"/>
      <c r="D2" s="55"/>
      <c r="E2" s="56"/>
    </row>
    <row r="3" spans="1:5" x14ac:dyDescent="0.25">
      <c r="A3" s="57" t="s">
        <v>390</v>
      </c>
      <c r="B3" s="58"/>
      <c r="C3" s="58"/>
      <c r="D3" s="58"/>
      <c r="E3" s="59"/>
    </row>
    <row r="4" spans="1:5" x14ac:dyDescent="0.25">
      <c r="A4" s="61" t="s">
        <v>363</v>
      </c>
      <c r="B4" s="61" t="s">
        <v>365</v>
      </c>
      <c r="C4" s="61" t="s">
        <v>366</v>
      </c>
      <c r="D4" s="61" t="s">
        <v>364</v>
      </c>
      <c r="E4" s="61" t="s">
        <v>367</v>
      </c>
    </row>
    <row r="5" spans="1:5" x14ac:dyDescent="0.25">
      <c r="A5" s="65" t="s">
        <v>368</v>
      </c>
      <c r="B5" s="66">
        <v>500000</v>
      </c>
      <c r="C5" s="66">
        <v>0</v>
      </c>
      <c r="D5" s="75">
        <f>B5-C5</f>
        <v>500000</v>
      </c>
      <c r="E5" s="30"/>
    </row>
    <row r="6" spans="1:5" x14ac:dyDescent="0.25">
      <c r="A6" s="65" t="s">
        <v>369</v>
      </c>
      <c r="B6" s="66">
        <v>0</v>
      </c>
      <c r="C6" s="66">
        <v>97</v>
      </c>
      <c r="D6" s="75">
        <f>D5+B6-C6</f>
        <v>499903</v>
      </c>
      <c r="E6" s="30"/>
    </row>
    <row r="7" spans="1:5" x14ac:dyDescent="0.25">
      <c r="A7" s="65" t="s">
        <v>370</v>
      </c>
      <c r="B7" s="66">
        <v>125000</v>
      </c>
      <c r="C7" s="66">
        <v>97</v>
      </c>
      <c r="D7" s="75">
        <f t="shared" ref="D7:D10" si="0">D6+B7-C7</f>
        <v>624806</v>
      </c>
      <c r="E7" s="30"/>
    </row>
    <row r="8" spans="1:5" x14ac:dyDescent="0.25">
      <c r="A8" s="69" t="s">
        <v>371</v>
      </c>
      <c r="B8" s="66">
        <v>0</v>
      </c>
      <c r="C8" s="66">
        <v>626599.1</v>
      </c>
      <c r="D8" s="75">
        <f t="shared" si="0"/>
        <v>-1793.0999999999767</v>
      </c>
      <c r="E8" s="30"/>
    </row>
    <row r="9" spans="1:5" x14ac:dyDescent="0.25">
      <c r="A9" s="65" t="s">
        <v>391</v>
      </c>
      <c r="B9" s="66">
        <v>0</v>
      </c>
      <c r="C9" s="66">
        <v>74.150000000000006</v>
      </c>
      <c r="D9" s="75">
        <f t="shared" si="0"/>
        <v>-1867.2499999999768</v>
      </c>
      <c r="E9" s="62"/>
    </row>
    <row r="10" spans="1:5" x14ac:dyDescent="0.25">
      <c r="A10" s="65" t="s">
        <v>373</v>
      </c>
      <c r="B10" s="66">
        <v>0</v>
      </c>
      <c r="C10" s="66">
        <v>161.76</v>
      </c>
      <c r="D10" s="75">
        <f t="shared" si="0"/>
        <v>-2029.0099999999768</v>
      </c>
      <c r="E10" s="64"/>
    </row>
    <row r="11" spans="1:5" s="18" customFormat="1" x14ac:dyDescent="0.25">
      <c r="A11" s="67" t="s">
        <v>387</v>
      </c>
      <c r="B11" s="68">
        <f>SUM(B5:B10)</f>
        <v>625000</v>
      </c>
      <c r="C11" s="68">
        <f>SUM(C5:C10)</f>
        <v>627029.01</v>
      </c>
      <c r="D11" s="77">
        <f>D10</f>
        <v>-2029.0099999999768</v>
      </c>
      <c r="E11" s="74">
        <v>2029.01</v>
      </c>
    </row>
    <row r="13" spans="1:5" x14ac:dyDescent="0.25">
      <c r="B13" s="76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5434-9024-4ACE-96F3-228AEB55DE6C}">
  <dimension ref="A1:D16"/>
  <sheetViews>
    <sheetView workbookViewId="0">
      <selection sqref="A1:D1"/>
    </sheetView>
  </sheetViews>
  <sheetFormatPr defaultRowHeight="15.75" x14ac:dyDescent="0.25"/>
  <cols>
    <col min="2" max="5" width="13.875" customWidth="1"/>
  </cols>
  <sheetData>
    <row r="1" spans="1:4" x14ac:dyDescent="0.25">
      <c r="A1" s="140" t="s">
        <v>545</v>
      </c>
      <c r="B1" s="141"/>
      <c r="C1" s="141"/>
      <c r="D1" s="142"/>
    </row>
    <row r="2" spans="1:4" ht="27" x14ac:dyDescent="0.25">
      <c r="A2" s="125" t="s">
        <v>393</v>
      </c>
      <c r="B2" s="126" t="s">
        <v>396</v>
      </c>
      <c r="C2" s="126" t="s">
        <v>397</v>
      </c>
      <c r="D2" s="126" t="s">
        <v>398</v>
      </c>
    </row>
    <row r="3" spans="1:4" x14ac:dyDescent="0.25">
      <c r="A3" s="4">
        <v>1</v>
      </c>
      <c r="B3" s="123">
        <v>45840</v>
      </c>
      <c r="C3" s="124">
        <v>551369000033102</v>
      </c>
      <c r="D3" s="122">
        <v>254.03</v>
      </c>
    </row>
    <row r="4" spans="1:4" x14ac:dyDescent="0.25">
      <c r="A4" s="4">
        <v>2</v>
      </c>
      <c r="B4" s="123">
        <v>45917</v>
      </c>
      <c r="C4" s="124">
        <v>91701</v>
      </c>
      <c r="D4" s="122">
        <v>4.8499999999999996</v>
      </c>
    </row>
    <row r="5" spans="1:4" x14ac:dyDescent="0.25">
      <c r="A5" s="4">
        <v>3</v>
      </c>
      <c r="B5" s="123">
        <v>45917</v>
      </c>
      <c r="C5" s="124">
        <v>91702</v>
      </c>
      <c r="D5" s="122">
        <v>4.95</v>
      </c>
    </row>
    <row r="6" spans="1:4" x14ac:dyDescent="0.25">
      <c r="A6" s="4">
        <v>4</v>
      </c>
      <c r="B6" s="123">
        <v>45917</v>
      </c>
      <c r="C6" s="124">
        <v>91703</v>
      </c>
      <c r="D6" s="122">
        <v>3.72</v>
      </c>
    </row>
    <row r="7" spans="1:4" x14ac:dyDescent="0.25">
      <c r="A7" s="4">
        <v>5</v>
      </c>
      <c r="B7" s="123">
        <v>45917</v>
      </c>
      <c r="C7" s="124">
        <v>91704</v>
      </c>
      <c r="D7" s="122">
        <v>3456.12</v>
      </c>
    </row>
    <row r="8" spans="1:4" x14ac:dyDescent="0.25">
      <c r="A8" s="4">
        <v>6</v>
      </c>
      <c r="B8" s="123">
        <v>45917</v>
      </c>
      <c r="C8" s="124">
        <v>91705</v>
      </c>
      <c r="D8" s="122">
        <v>2651.28</v>
      </c>
    </row>
    <row r="9" spans="1:4" x14ac:dyDescent="0.25">
      <c r="A9" s="4">
        <v>7</v>
      </c>
      <c r="B9" s="123">
        <v>45917</v>
      </c>
      <c r="C9" s="124">
        <v>91706</v>
      </c>
      <c r="D9" s="122">
        <v>3743.75</v>
      </c>
    </row>
    <row r="10" spans="1:4" x14ac:dyDescent="0.25">
      <c r="A10" s="4">
        <v>8</v>
      </c>
      <c r="B10" s="123">
        <v>45917</v>
      </c>
      <c r="C10" s="124">
        <v>91707</v>
      </c>
      <c r="D10" s="122">
        <v>4634.1499999999996</v>
      </c>
    </row>
    <row r="11" spans="1:4" x14ac:dyDescent="0.25">
      <c r="A11" s="4">
        <v>9</v>
      </c>
      <c r="B11" s="123">
        <v>46050</v>
      </c>
      <c r="C11" s="124">
        <v>12801</v>
      </c>
      <c r="D11" s="122">
        <v>1960.04</v>
      </c>
    </row>
    <row r="12" spans="1:4" x14ac:dyDescent="0.25">
      <c r="A12" s="4">
        <v>10</v>
      </c>
      <c r="B12" s="123">
        <v>46050</v>
      </c>
      <c r="C12" s="124">
        <v>12802</v>
      </c>
      <c r="D12" s="122">
        <v>1102.92</v>
      </c>
    </row>
    <row r="13" spans="1:4" x14ac:dyDescent="0.25">
      <c r="A13" s="4">
        <v>11</v>
      </c>
      <c r="B13" s="123">
        <v>46050</v>
      </c>
      <c r="C13" s="124">
        <v>12803</v>
      </c>
      <c r="D13" s="122">
        <v>4177.59</v>
      </c>
    </row>
    <row r="14" spans="1:4" x14ac:dyDescent="0.25">
      <c r="A14" s="4">
        <v>12</v>
      </c>
      <c r="B14" s="123">
        <v>46050</v>
      </c>
      <c r="C14" s="124">
        <v>12804</v>
      </c>
      <c r="D14" s="122">
        <v>5759.81</v>
      </c>
    </row>
    <row r="15" spans="1:4" x14ac:dyDescent="0.25">
      <c r="A15" s="4">
        <v>13</v>
      </c>
      <c r="B15" s="123">
        <v>46101</v>
      </c>
      <c r="C15" s="124">
        <v>32001</v>
      </c>
      <c r="D15" s="122">
        <v>4389.41</v>
      </c>
    </row>
    <row r="16" spans="1:4" x14ac:dyDescent="0.25">
      <c r="A16" s="67" t="s">
        <v>387</v>
      </c>
      <c r="B16" s="4"/>
      <c r="C16" s="82"/>
      <c r="D16" s="81">
        <f>SUM(D3:D15)</f>
        <v>32142.62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2921E-901C-4F10-87AB-630047FADAE6}">
  <dimension ref="A1:G9"/>
  <sheetViews>
    <sheetView topLeftCell="A2" workbookViewId="0">
      <selection activeCell="A10" sqref="A10:XFD10"/>
    </sheetView>
  </sheetViews>
  <sheetFormatPr defaultRowHeight="13.5" x14ac:dyDescent="0.25"/>
  <cols>
    <col min="1" max="1" width="9" style="1"/>
    <col min="2" max="2" width="14.625" style="1" customWidth="1"/>
    <col min="3" max="3" width="19.625" style="1" customWidth="1"/>
    <col min="4" max="5" width="9" style="1"/>
    <col min="6" max="6" width="13.25" style="1" bestFit="1" customWidth="1"/>
    <col min="7" max="7" width="11.125" style="1" bestFit="1" customWidth="1"/>
    <col min="8" max="16384" width="9" style="1"/>
  </cols>
  <sheetData>
    <row r="1" spans="1:7" x14ac:dyDescent="0.25">
      <c r="A1" s="144" t="s">
        <v>392</v>
      </c>
      <c r="B1" s="144"/>
      <c r="C1" s="144"/>
    </row>
    <row r="2" spans="1:7" x14ac:dyDescent="0.25">
      <c r="A2" s="145" t="s">
        <v>552</v>
      </c>
      <c r="B2" s="146"/>
      <c r="C2" s="147"/>
    </row>
    <row r="3" spans="1:7" x14ac:dyDescent="0.25">
      <c r="A3" s="78" t="s">
        <v>393</v>
      </c>
      <c r="B3" s="79" t="s">
        <v>394</v>
      </c>
      <c r="C3" s="79" t="s">
        <v>395</v>
      </c>
    </row>
    <row r="4" spans="1:7" x14ac:dyDescent="0.25">
      <c r="A4" s="4">
        <v>1</v>
      </c>
      <c r="B4" s="123">
        <v>45797</v>
      </c>
      <c r="C4" s="122">
        <v>12462.5</v>
      </c>
      <c r="F4" s="120"/>
      <c r="G4" s="121"/>
    </row>
    <row r="5" spans="1:7" x14ac:dyDescent="0.25">
      <c r="A5" s="4">
        <v>2</v>
      </c>
      <c r="B5" s="123">
        <v>45797</v>
      </c>
      <c r="C5" s="122">
        <v>12462.5</v>
      </c>
    </row>
    <row r="6" spans="1:7" x14ac:dyDescent="0.25">
      <c r="A6" s="4">
        <v>3</v>
      </c>
      <c r="B6" s="123">
        <v>45797</v>
      </c>
      <c r="C6" s="122">
        <v>49850</v>
      </c>
    </row>
    <row r="7" spans="1:7" x14ac:dyDescent="0.25">
      <c r="A7" s="4">
        <v>4</v>
      </c>
      <c r="B7" s="123">
        <v>45859</v>
      </c>
      <c r="C7" s="122">
        <v>12462.5</v>
      </c>
    </row>
    <row r="8" spans="1:7" x14ac:dyDescent="0.25">
      <c r="A8" s="4">
        <v>5</v>
      </c>
      <c r="B8" s="123">
        <v>45880</v>
      </c>
      <c r="C8" s="122">
        <v>24925</v>
      </c>
    </row>
    <row r="9" spans="1:7" x14ac:dyDescent="0.25">
      <c r="A9" s="127" t="s">
        <v>372</v>
      </c>
      <c r="B9" s="63"/>
      <c r="C9" s="80">
        <f>SUM(C4:C8)</f>
        <v>112162.5</v>
      </c>
    </row>
  </sheetData>
  <mergeCells count="2">
    <mergeCell ref="A1:C1"/>
    <mergeCell ref="A2:C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5AB2-459F-4BB1-8141-B44D7682B241}">
  <dimension ref="A1:L7"/>
  <sheetViews>
    <sheetView workbookViewId="0">
      <selection activeCell="L6" sqref="L6"/>
    </sheetView>
  </sheetViews>
  <sheetFormatPr defaultRowHeight="13.5" x14ac:dyDescent="0.25"/>
  <cols>
    <col min="1" max="5" width="9" style="1"/>
    <col min="6" max="6" width="8.25" style="1" bestFit="1" customWidth="1"/>
    <col min="7" max="7" width="55.5" style="1" customWidth="1"/>
    <col min="8" max="8" width="11.125" style="1" bestFit="1" customWidth="1"/>
    <col min="9" max="9" width="32" style="1" bestFit="1" customWidth="1"/>
    <col min="10" max="16384" width="9" style="1"/>
  </cols>
  <sheetData>
    <row r="1" spans="1:12" x14ac:dyDescent="0.25">
      <c r="A1" s="137" t="s">
        <v>541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2" x14ac:dyDescent="0.25">
      <c r="A2" s="148"/>
      <c r="B2" s="149"/>
      <c r="C2" s="149"/>
      <c r="D2" s="149"/>
      <c r="E2" s="149"/>
      <c r="F2" s="149"/>
      <c r="G2" s="149"/>
      <c r="H2" s="149"/>
      <c r="I2" s="149"/>
      <c r="J2" s="150"/>
    </row>
    <row r="3" spans="1:12" s="46" customFormat="1" x14ac:dyDescent="0.25">
      <c r="A3" s="44" t="s">
        <v>0</v>
      </c>
      <c r="B3" s="45" t="s">
        <v>2</v>
      </c>
      <c r="C3" s="44" t="s">
        <v>3</v>
      </c>
      <c r="D3" s="44" t="s">
        <v>4</v>
      </c>
      <c r="E3" s="44" t="s">
        <v>5</v>
      </c>
      <c r="F3" s="44" t="s">
        <v>6</v>
      </c>
      <c r="G3" s="44" t="s">
        <v>542</v>
      </c>
      <c r="H3" s="44" t="s">
        <v>9</v>
      </c>
      <c r="I3" s="44" t="s">
        <v>543</v>
      </c>
      <c r="J3" s="44" t="s">
        <v>544</v>
      </c>
    </row>
    <row r="4" spans="1:12" x14ac:dyDescent="0.25">
      <c r="A4" s="12">
        <v>1</v>
      </c>
      <c r="B4" s="7">
        <v>91001</v>
      </c>
      <c r="C4" s="5">
        <v>10</v>
      </c>
      <c r="D4" s="5" t="s">
        <v>31</v>
      </c>
      <c r="E4" s="5">
        <v>2025</v>
      </c>
      <c r="F4" s="5" t="s">
        <v>23</v>
      </c>
      <c r="G4" s="5" t="s">
        <v>148</v>
      </c>
      <c r="H4" s="5" t="s">
        <v>235</v>
      </c>
      <c r="I4" s="5" t="s">
        <v>236</v>
      </c>
      <c r="J4" s="8">
        <v>5332.63</v>
      </c>
    </row>
    <row r="5" spans="1:12" x14ac:dyDescent="0.25">
      <c r="A5" s="12">
        <v>2</v>
      </c>
      <c r="B5" s="7">
        <v>12201</v>
      </c>
      <c r="C5" s="5">
        <v>22</v>
      </c>
      <c r="D5" s="5" t="s">
        <v>50</v>
      </c>
      <c r="E5" s="5">
        <v>2026</v>
      </c>
      <c r="F5" s="5" t="s">
        <v>23</v>
      </c>
      <c r="G5" s="5" t="s">
        <v>270</v>
      </c>
      <c r="H5" s="4" t="s">
        <v>269</v>
      </c>
      <c r="I5" s="5" t="s">
        <v>271</v>
      </c>
      <c r="J5" s="8">
        <v>1745</v>
      </c>
    </row>
    <row r="6" spans="1:12" x14ac:dyDescent="0.25">
      <c r="A6" s="12">
        <v>3</v>
      </c>
      <c r="B6" s="7">
        <v>51201</v>
      </c>
      <c r="C6" s="5">
        <v>12</v>
      </c>
      <c r="D6" s="5" t="s">
        <v>12</v>
      </c>
      <c r="E6" s="5">
        <v>2026</v>
      </c>
      <c r="F6" s="5" t="s">
        <v>23</v>
      </c>
      <c r="G6" s="5" t="s">
        <v>155</v>
      </c>
      <c r="H6" s="25" t="s">
        <v>281</v>
      </c>
      <c r="I6" s="5" t="s">
        <v>283</v>
      </c>
      <c r="J6" s="8">
        <v>9135.11</v>
      </c>
      <c r="L6" s="39"/>
    </row>
    <row r="7" spans="1:12" x14ac:dyDescent="0.25">
      <c r="A7" s="63" t="s">
        <v>372</v>
      </c>
      <c r="B7" s="63"/>
      <c r="C7" s="63"/>
      <c r="D7" s="63"/>
      <c r="E7" s="63"/>
      <c r="F7" s="63"/>
      <c r="G7" s="63"/>
      <c r="H7" s="63"/>
      <c r="I7" s="63"/>
      <c r="J7" s="119">
        <f>SUM(J4:J6)</f>
        <v>16212.740000000002</v>
      </c>
    </row>
  </sheetData>
  <mergeCells count="2">
    <mergeCell ref="A1:J1"/>
    <mergeCell ref="A2:J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882E8-C05C-4312-9773-6F00E3D0F780}">
  <dimension ref="A1:H147"/>
  <sheetViews>
    <sheetView tabSelected="1" topLeftCell="A130" zoomScale="196" zoomScaleNormal="196" workbookViewId="0">
      <selection activeCell="C144" sqref="C144"/>
    </sheetView>
  </sheetViews>
  <sheetFormatPr defaultRowHeight="13.5" x14ac:dyDescent="0.25"/>
  <cols>
    <col min="1" max="1" width="53.125" style="1" bestFit="1" customWidth="1"/>
    <col min="2" max="2" width="14.375" style="1" bestFit="1" customWidth="1"/>
    <col min="3" max="3" width="15.625" style="1" bestFit="1" customWidth="1"/>
    <col min="4" max="5" width="9" style="1"/>
    <col min="6" max="6" width="53.375" style="1" bestFit="1" customWidth="1"/>
    <col min="7" max="7" width="12.875" style="1" bestFit="1" customWidth="1"/>
    <col min="8" max="16384" width="9" style="1"/>
  </cols>
  <sheetData>
    <row r="1" spans="1:8" x14ac:dyDescent="0.25">
      <c r="A1" s="137" t="s">
        <v>553</v>
      </c>
      <c r="B1" s="138"/>
      <c r="C1" s="138"/>
      <c r="F1" s="129"/>
      <c r="G1" s="130"/>
    </row>
    <row r="2" spans="1:8" x14ac:dyDescent="0.25">
      <c r="A2" s="83" t="s">
        <v>389</v>
      </c>
      <c r="B2" s="84"/>
      <c r="C2" s="84"/>
      <c r="F2" s="129"/>
      <c r="G2" s="130"/>
    </row>
    <row r="3" spans="1:8" x14ac:dyDescent="0.25">
      <c r="A3" s="83" t="s">
        <v>549</v>
      </c>
      <c r="B3" s="84"/>
      <c r="C3" s="84"/>
      <c r="F3" s="129"/>
      <c r="G3" s="130"/>
    </row>
    <row r="4" spans="1:8" x14ac:dyDescent="0.25">
      <c r="A4" s="85" t="s">
        <v>399</v>
      </c>
      <c r="B4" s="86" t="s">
        <v>400</v>
      </c>
      <c r="C4" s="86" t="s">
        <v>400</v>
      </c>
      <c r="F4" s="129"/>
      <c r="G4" s="130"/>
    </row>
    <row r="5" spans="1:8" x14ac:dyDescent="0.25">
      <c r="A5" s="87" t="s">
        <v>401</v>
      </c>
      <c r="B5" s="88" t="s">
        <v>402</v>
      </c>
      <c r="C5" s="88" t="s">
        <v>403</v>
      </c>
      <c r="F5" s="129"/>
      <c r="G5" s="130"/>
    </row>
    <row r="6" spans="1:8" x14ac:dyDescent="0.25">
      <c r="A6" s="89" t="s">
        <v>404</v>
      </c>
      <c r="B6" s="90">
        <v>1125000</v>
      </c>
      <c r="C6" s="90">
        <v>1125000</v>
      </c>
      <c r="F6" s="129"/>
      <c r="G6" s="130"/>
    </row>
    <row r="7" spans="1:8" x14ac:dyDescent="0.25">
      <c r="A7" s="89" t="s">
        <v>405</v>
      </c>
      <c r="B7" s="90">
        <v>0</v>
      </c>
      <c r="C7" s="90">
        <v>0</v>
      </c>
      <c r="F7" s="129"/>
      <c r="G7" s="130"/>
    </row>
    <row r="8" spans="1:8" x14ac:dyDescent="0.25">
      <c r="A8" s="89" t="s">
        <v>406</v>
      </c>
      <c r="B8" s="90">
        <v>0</v>
      </c>
      <c r="C8" s="90">
        <f>55335.09+2029.01</f>
        <v>57364.1</v>
      </c>
      <c r="F8" s="129"/>
      <c r="G8" s="130"/>
    </row>
    <row r="9" spans="1:8" x14ac:dyDescent="0.25">
      <c r="A9" s="89" t="s">
        <v>407</v>
      </c>
      <c r="B9" s="90">
        <v>0</v>
      </c>
      <c r="C9" s="90">
        <v>0</v>
      </c>
      <c r="F9" s="129"/>
      <c r="G9" s="130"/>
    </row>
    <row r="10" spans="1:8" x14ac:dyDescent="0.25">
      <c r="A10" s="91" t="s">
        <v>408</v>
      </c>
      <c r="B10" s="92">
        <f>SUM(B6:B8)</f>
        <v>1125000</v>
      </c>
      <c r="C10" s="92">
        <f>SUM(C6:C9)</f>
        <v>1182364.1000000001</v>
      </c>
      <c r="F10" s="129"/>
      <c r="G10" s="130"/>
      <c r="H10" s="131"/>
    </row>
    <row r="11" spans="1:8" x14ac:dyDescent="0.25">
      <c r="A11" s="87" t="s">
        <v>409</v>
      </c>
      <c r="B11" s="88" t="s">
        <v>402</v>
      </c>
      <c r="C11" s="88" t="s">
        <v>403</v>
      </c>
      <c r="F11" s="129"/>
      <c r="G11" s="130"/>
    </row>
    <row r="12" spans="1:8" x14ac:dyDescent="0.25">
      <c r="A12" s="139" t="s">
        <v>410</v>
      </c>
      <c r="B12" s="134"/>
      <c r="C12" s="134"/>
      <c r="F12" s="129"/>
      <c r="G12" s="130"/>
    </row>
    <row r="13" spans="1:8" x14ac:dyDescent="0.25">
      <c r="A13" s="89" t="s">
        <v>411</v>
      </c>
      <c r="B13" s="90">
        <v>0</v>
      </c>
      <c r="C13" s="90">
        <v>0</v>
      </c>
      <c r="F13" s="129"/>
      <c r="G13" s="130"/>
    </row>
    <row r="14" spans="1:8" x14ac:dyDescent="0.25">
      <c r="A14" s="89" t="s">
        <v>412</v>
      </c>
      <c r="B14" s="90">
        <v>0</v>
      </c>
      <c r="C14" s="90">
        <v>0</v>
      </c>
      <c r="F14" s="129"/>
      <c r="G14" s="130"/>
    </row>
    <row r="15" spans="1:8" x14ac:dyDescent="0.25">
      <c r="A15" s="89" t="s">
        <v>413</v>
      </c>
      <c r="B15" s="90">
        <v>0</v>
      </c>
      <c r="C15" s="90">
        <v>0</v>
      </c>
      <c r="F15" s="129"/>
      <c r="G15" s="130"/>
      <c r="H15" s="131"/>
    </row>
    <row r="16" spans="1:8" x14ac:dyDescent="0.25">
      <c r="A16" s="89" t="s">
        <v>414</v>
      </c>
      <c r="B16" s="90">
        <v>0</v>
      </c>
      <c r="C16" s="90">
        <v>0</v>
      </c>
      <c r="F16" s="129"/>
      <c r="G16" s="130"/>
    </row>
    <row r="17" spans="1:8" x14ac:dyDescent="0.25">
      <c r="A17" s="91" t="s">
        <v>415</v>
      </c>
      <c r="B17" s="92">
        <f>SUM(B13:B16)</f>
        <v>0</v>
      </c>
      <c r="C17" s="92">
        <f>SUM(C13:C16)</f>
        <v>0</v>
      </c>
      <c r="F17" s="129"/>
      <c r="G17" s="130"/>
    </row>
    <row r="18" spans="1:8" x14ac:dyDescent="0.25">
      <c r="A18" s="139" t="s">
        <v>416</v>
      </c>
      <c r="B18" s="134"/>
      <c r="C18" s="134"/>
      <c r="F18" s="129"/>
      <c r="G18" s="130"/>
    </row>
    <row r="19" spans="1:8" x14ac:dyDescent="0.25">
      <c r="A19" s="89" t="s">
        <v>417</v>
      </c>
      <c r="B19" s="93">
        <v>0</v>
      </c>
      <c r="C19" s="90">
        <v>0</v>
      </c>
      <c r="F19" s="129"/>
      <c r="G19" s="130"/>
    </row>
    <row r="20" spans="1:8" x14ac:dyDescent="0.25">
      <c r="A20" s="89" t="s">
        <v>418</v>
      </c>
      <c r="B20" s="93">
        <v>0</v>
      </c>
      <c r="C20" s="90">
        <v>0</v>
      </c>
      <c r="F20" s="129"/>
      <c r="G20" s="130"/>
    </row>
    <row r="21" spans="1:8" x14ac:dyDescent="0.25">
      <c r="A21" s="89" t="s">
        <v>419</v>
      </c>
      <c r="B21" s="93">
        <v>0</v>
      </c>
      <c r="C21" s="90">
        <v>0</v>
      </c>
      <c r="F21" s="129"/>
      <c r="G21" s="130"/>
      <c r="H21" s="76"/>
    </row>
    <row r="22" spans="1:8" x14ac:dyDescent="0.25">
      <c r="A22" s="91" t="s">
        <v>420</v>
      </c>
      <c r="B22" s="92">
        <f>SUM(B19:B21)</f>
        <v>0</v>
      </c>
      <c r="C22" s="92">
        <f>SUM(C19:C21)</f>
        <v>0</v>
      </c>
      <c r="F22" s="129"/>
      <c r="G22" s="130"/>
    </row>
    <row r="23" spans="1:8" x14ac:dyDescent="0.25">
      <c r="A23" s="139" t="s">
        <v>421</v>
      </c>
      <c r="B23" s="134"/>
      <c r="C23" s="134"/>
      <c r="F23" s="129"/>
      <c r="G23" s="130"/>
    </row>
    <row r="24" spans="1:8" x14ac:dyDescent="0.25">
      <c r="A24" s="94" t="s">
        <v>422</v>
      </c>
      <c r="B24" s="95">
        <v>0</v>
      </c>
      <c r="C24" s="95">
        <v>0</v>
      </c>
      <c r="F24" s="129"/>
      <c r="G24" s="130"/>
    </row>
    <row r="25" spans="1:8" x14ac:dyDescent="0.25">
      <c r="A25" s="96" t="s">
        <v>423</v>
      </c>
      <c r="B25" s="90">
        <v>0</v>
      </c>
      <c r="C25" s="90">
        <v>0</v>
      </c>
      <c r="F25" s="129"/>
      <c r="G25" s="130"/>
    </row>
    <row r="26" spans="1:8" x14ac:dyDescent="0.25">
      <c r="A26" s="94" t="s">
        <v>424</v>
      </c>
      <c r="B26" s="95">
        <v>0</v>
      </c>
      <c r="C26" s="95">
        <v>0</v>
      </c>
      <c r="F26" s="129"/>
      <c r="G26" s="130"/>
    </row>
    <row r="27" spans="1:8" x14ac:dyDescent="0.25">
      <c r="A27" s="96" t="s">
        <v>425</v>
      </c>
      <c r="B27" s="90">
        <v>0</v>
      </c>
      <c r="C27" s="90">
        <v>0</v>
      </c>
      <c r="F27" s="129"/>
      <c r="G27" s="130"/>
    </row>
    <row r="28" spans="1:8" x14ac:dyDescent="0.25">
      <c r="A28" s="96" t="s">
        <v>426</v>
      </c>
      <c r="B28" s="90">
        <v>0</v>
      </c>
      <c r="C28" s="90">
        <v>0</v>
      </c>
      <c r="F28" s="129"/>
      <c r="G28" s="130"/>
    </row>
    <row r="29" spans="1:8" x14ac:dyDescent="0.25">
      <c r="A29" s="96" t="s">
        <v>427</v>
      </c>
      <c r="B29" s="90">
        <v>0</v>
      </c>
      <c r="C29" s="90">
        <v>0</v>
      </c>
      <c r="F29" s="129"/>
      <c r="G29" s="130"/>
    </row>
    <row r="30" spans="1:8" x14ac:dyDescent="0.25">
      <c r="A30" s="96" t="s">
        <v>428</v>
      </c>
      <c r="B30" s="90">
        <v>0</v>
      </c>
      <c r="C30" s="90">
        <v>0</v>
      </c>
      <c r="F30" s="129"/>
      <c r="G30" s="130"/>
    </row>
    <row r="31" spans="1:8" x14ac:dyDescent="0.25">
      <c r="A31" s="91" t="s">
        <v>429</v>
      </c>
      <c r="B31" s="92">
        <f>SUM(B25,B27:B30)</f>
        <v>0</v>
      </c>
      <c r="C31" s="92">
        <f t="shared" ref="C31" si="0">SUM(C25,C27:C30)</f>
        <v>0</v>
      </c>
      <c r="F31" s="129"/>
      <c r="G31" s="130"/>
    </row>
    <row r="32" spans="1:8" x14ac:dyDescent="0.25">
      <c r="A32" s="133" t="s">
        <v>430</v>
      </c>
      <c r="B32" s="134"/>
      <c r="C32" s="134"/>
      <c r="F32" s="129"/>
      <c r="G32" s="130"/>
    </row>
    <row r="33" spans="1:7" x14ac:dyDescent="0.25">
      <c r="A33" s="97" t="s">
        <v>431</v>
      </c>
      <c r="B33" s="102">
        <v>0</v>
      </c>
      <c r="C33" s="101">
        <v>4548.1899999999996</v>
      </c>
      <c r="F33" s="129"/>
      <c r="G33" s="130"/>
    </row>
    <row r="34" spans="1:7" x14ac:dyDescent="0.25">
      <c r="A34" s="98" t="s">
        <v>432</v>
      </c>
      <c r="B34" s="102">
        <v>30000</v>
      </c>
      <c r="C34" s="99">
        <v>5994.36</v>
      </c>
      <c r="F34" s="129"/>
      <c r="G34" s="130"/>
    </row>
    <row r="35" spans="1:7" x14ac:dyDescent="0.25">
      <c r="A35" s="97" t="s">
        <v>433</v>
      </c>
      <c r="B35" s="102">
        <v>5000</v>
      </c>
      <c r="C35" s="102">
        <v>69.099999999999994</v>
      </c>
      <c r="F35" s="129"/>
      <c r="G35" s="130"/>
    </row>
    <row r="36" spans="1:7" x14ac:dyDescent="0.25">
      <c r="A36" s="97" t="s">
        <v>434</v>
      </c>
      <c r="B36" s="102">
        <v>0</v>
      </c>
      <c r="C36" s="99">
        <v>59.99</v>
      </c>
      <c r="F36" s="129"/>
      <c r="G36" s="130"/>
    </row>
    <row r="37" spans="1:7" x14ac:dyDescent="0.25">
      <c r="A37" s="97" t="s">
        <v>435</v>
      </c>
      <c r="B37" s="102">
        <v>5000</v>
      </c>
      <c r="C37" s="102">
        <v>322.81</v>
      </c>
      <c r="F37" s="129"/>
      <c r="G37" s="130"/>
    </row>
    <row r="38" spans="1:7" x14ac:dyDescent="0.25">
      <c r="A38" s="89" t="s">
        <v>546</v>
      </c>
      <c r="B38" s="102">
        <v>0</v>
      </c>
      <c r="C38" s="102">
        <v>3040</v>
      </c>
      <c r="F38" s="129"/>
      <c r="G38" s="130"/>
    </row>
    <row r="39" spans="1:7" x14ac:dyDescent="0.25">
      <c r="A39" s="89" t="s">
        <v>547</v>
      </c>
      <c r="B39" s="102">
        <v>12000</v>
      </c>
      <c r="C39" s="100">
        <v>280</v>
      </c>
      <c r="F39" s="129"/>
      <c r="G39" s="130"/>
    </row>
    <row r="40" spans="1:7" x14ac:dyDescent="0.25">
      <c r="A40" s="92" t="s">
        <v>436</v>
      </c>
      <c r="B40" s="92">
        <f>SUM(B33:B39)</f>
        <v>52000</v>
      </c>
      <c r="C40" s="92">
        <f>SUM(C33:C39)</f>
        <v>14314.449999999999</v>
      </c>
      <c r="E40" s="1">
        <v>52000</v>
      </c>
      <c r="F40" s="129"/>
      <c r="G40" s="130"/>
    </row>
    <row r="41" spans="1:7" x14ac:dyDescent="0.25">
      <c r="A41" s="132" t="s">
        <v>437</v>
      </c>
      <c r="B41" s="135"/>
      <c r="C41" s="135"/>
      <c r="F41" s="129"/>
      <c r="G41" s="130"/>
    </row>
    <row r="42" spans="1:7" x14ac:dyDescent="0.25">
      <c r="A42" s="97" t="s">
        <v>438</v>
      </c>
      <c r="B42" s="102">
        <v>10000</v>
      </c>
      <c r="C42" s="101">
        <v>6289.1</v>
      </c>
    </row>
    <row r="43" spans="1:7" x14ac:dyDescent="0.25">
      <c r="A43" s="97" t="s">
        <v>439</v>
      </c>
      <c r="B43" s="102">
        <v>10000</v>
      </c>
      <c r="C43" s="102">
        <v>0</v>
      </c>
    </row>
    <row r="44" spans="1:7" x14ac:dyDescent="0.25">
      <c r="A44" s="91" t="s">
        <v>440</v>
      </c>
      <c r="B44" s="92">
        <f>SUM(B42:B43)</f>
        <v>20000</v>
      </c>
      <c r="C44" s="92">
        <f>SUM(C42:C43)</f>
        <v>6289.1</v>
      </c>
    </row>
    <row r="45" spans="1:7" x14ac:dyDescent="0.25">
      <c r="A45" s="133" t="s">
        <v>441</v>
      </c>
      <c r="B45" s="134"/>
      <c r="C45" s="134"/>
    </row>
    <row r="46" spans="1:7" x14ac:dyDescent="0.25">
      <c r="A46" s="89" t="s">
        <v>442</v>
      </c>
      <c r="B46" s="102">
        <v>0</v>
      </c>
      <c r="C46" s="90">
        <v>1260</v>
      </c>
    </row>
    <row r="47" spans="1:7" x14ac:dyDescent="0.25">
      <c r="A47" s="89" t="s">
        <v>443</v>
      </c>
      <c r="B47" s="102">
        <v>0</v>
      </c>
      <c r="C47" s="102">
        <v>0</v>
      </c>
    </row>
    <row r="48" spans="1:7" x14ac:dyDescent="0.25">
      <c r="A48" s="89" t="s">
        <v>444</v>
      </c>
      <c r="B48" s="90">
        <v>25000</v>
      </c>
      <c r="C48" s="90">
        <v>0</v>
      </c>
    </row>
    <row r="49" spans="1:3" x14ac:dyDescent="0.25">
      <c r="A49" s="89" t="s">
        <v>445</v>
      </c>
      <c r="B49" s="90">
        <v>84000</v>
      </c>
      <c r="C49" s="90">
        <v>0</v>
      </c>
    </row>
    <row r="50" spans="1:3" x14ac:dyDescent="0.25">
      <c r="A50" s="91" t="s">
        <v>446</v>
      </c>
      <c r="B50" s="92">
        <f>SUM(B46:B49)</f>
        <v>109000</v>
      </c>
      <c r="C50" s="92">
        <f>SUM(C46:C49)</f>
        <v>1260</v>
      </c>
    </row>
    <row r="51" spans="1:3" x14ac:dyDescent="0.25">
      <c r="A51" s="132" t="s">
        <v>447</v>
      </c>
      <c r="B51" s="135"/>
      <c r="C51" s="135"/>
    </row>
    <row r="52" spans="1:3" x14ac:dyDescent="0.25">
      <c r="A52" s="89" t="s">
        <v>448</v>
      </c>
      <c r="B52" s="102">
        <v>212500</v>
      </c>
      <c r="C52" s="101">
        <v>9665.9500000000007</v>
      </c>
    </row>
    <row r="53" spans="1:3" x14ac:dyDescent="0.25">
      <c r="A53" s="89" t="s">
        <v>449</v>
      </c>
      <c r="B53" s="102">
        <v>108000</v>
      </c>
      <c r="C53" s="101">
        <v>83735.09</v>
      </c>
    </row>
    <row r="54" spans="1:3" x14ac:dyDescent="0.25">
      <c r="A54" s="89" t="s">
        <v>450</v>
      </c>
      <c r="B54" s="102">
        <v>0</v>
      </c>
      <c r="C54" s="102">
        <v>0</v>
      </c>
    </row>
    <row r="55" spans="1:3" x14ac:dyDescent="0.25">
      <c r="A55" s="89" t="s">
        <v>451</v>
      </c>
      <c r="B55" s="102">
        <v>118800</v>
      </c>
      <c r="C55" s="102">
        <v>194578.09</v>
      </c>
    </row>
    <row r="56" spans="1:3" x14ac:dyDescent="0.25">
      <c r="A56" s="89" t="s">
        <v>452</v>
      </c>
      <c r="B56" s="102">
        <v>55200</v>
      </c>
      <c r="C56" s="102">
        <v>0</v>
      </c>
    </row>
    <row r="57" spans="1:3" x14ac:dyDescent="0.25">
      <c r="A57" s="89" t="s">
        <v>453</v>
      </c>
      <c r="B57" s="102">
        <v>0</v>
      </c>
      <c r="C57" s="102">
        <v>0</v>
      </c>
    </row>
    <row r="58" spans="1:3" x14ac:dyDescent="0.25">
      <c r="A58" s="89" t="s">
        <v>454</v>
      </c>
      <c r="B58" s="102">
        <v>0</v>
      </c>
      <c r="C58" s="102">
        <v>0</v>
      </c>
    </row>
    <row r="59" spans="1:3" x14ac:dyDescent="0.25">
      <c r="A59" s="89" t="s">
        <v>455</v>
      </c>
      <c r="B59" s="102">
        <v>0</v>
      </c>
      <c r="C59" s="102">
        <v>0</v>
      </c>
    </row>
    <row r="60" spans="1:3" x14ac:dyDescent="0.25">
      <c r="A60" s="89" t="s">
        <v>456</v>
      </c>
      <c r="B60" s="102">
        <v>0</v>
      </c>
      <c r="C60" s="102">
        <v>0</v>
      </c>
    </row>
    <row r="61" spans="1:3" x14ac:dyDescent="0.25">
      <c r="A61" s="89" t="s">
        <v>457</v>
      </c>
      <c r="B61" s="102">
        <v>52032</v>
      </c>
      <c r="C61" s="99">
        <f>9706.54+39923.79</f>
        <v>49630.33</v>
      </c>
    </row>
    <row r="62" spans="1:3" x14ac:dyDescent="0.25">
      <c r="A62" s="89" t="s">
        <v>458</v>
      </c>
      <c r="B62" s="102">
        <v>0</v>
      </c>
      <c r="C62" s="101">
        <v>19344.060000000001</v>
      </c>
    </row>
    <row r="63" spans="1:3" x14ac:dyDescent="0.25">
      <c r="A63" s="89" t="s">
        <v>554</v>
      </c>
      <c r="B63" s="102">
        <v>10000</v>
      </c>
      <c r="C63" s="102">
        <v>0</v>
      </c>
    </row>
    <row r="64" spans="1:3" x14ac:dyDescent="0.25">
      <c r="A64" s="89" t="s">
        <v>459</v>
      </c>
      <c r="B64" s="102">
        <v>15000</v>
      </c>
      <c r="C64" s="102">
        <v>42093.06</v>
      </c>
    </row>
    <row r="65" spans="1:7" x14ac:dyDescent="0.25">
      <c r="A65" s="89" t="s">
        <v>460</v>
      </c>
      <c r="B65" s="102">
        <v>0</v>
      </c>
      <c r="C65" s="102">
        <v>0</v>
      </c>
    </row>
    <row r="66" spans="1:7" x14ac:dyDescent="0.25">
      <c r="A66" s="89" t="s">
        <v>461</v>
      </c>
      <c r="B66" s="102">
        <v>0</v>
      </c>
      <c r="C66" s="102">
        <v>3383.6</v>
      </c>
    </row>
    <row r="67" spans="1:7" x14ac:dyDescent="0.25">
      <c r="A67" s="89" t="s">
        <v>462</v>
      </c>
      <c r="B67" s="102">
        <v>0</v>
      </c>
      <c r="C67" s="102">
        <f>26285.04+51942.27+51746.36</f>
        <v>129973.67</v>
      </c>
    </row>
    <row r="68" spans="1:7" x14ac:dyDescent="0.25">
      <c r="A68" s="91" t="s">
        <v>463</v>
      </c>
      <c r="B68" s="92">
        <f>SUM(B52:B67)</f>
        <v>571532</v>
      </c>
      <c r="C68" s="92">
        <f>SUM(C52:C67)</f>
        <v>532403.85</v>
      </c>
    </row>
    <row r="69" spans="1:7" x14ac:dyDescent="0.25">
      <c r="A69" s="132" t="s">
        <v>464</v>
      </c>
      <c r="B69" s="132"/>
      <c r="C69" s="132"/>
    </row>
    <row r="70" spans="1:7" x14ac:dyDescent="0.25">
      <c r="A70" s="89" t="s">
        <v>548</v>
      </c>
      <c r="B70" s="102">
        <v>0</v>
      </c>
      <c r="C70" s="102">
        <v>82627.61</v>
      </c>
    </row>
    <row r="71" spans="1:7" x14ac:dyDescent="0.25">
      <c r="A71" s="89" t="s">
        <v>465</v>
      </c>
      <c r="B71" s="102">
        <v>0</v>
      </c>
      <c r="C71" s="102">
        <f>10007.85+6356.73</f>
        <v>16364.58</v>
      </c>
    </row>
    <row r="72" spans="1:7" x14ac:dyDescent="0.25">
      <c r="A72" s="91" t="s">
        <v>466</v>
      </c>
      <c r="B72" s="92">
        <v>0</v>
      </c>
      <c r="C72" s="92">
        <f>SUM(C70:C71)</f>
        <v>98992.19</v>
      </c>
      <c r="F72" s="129"/>
      <c r="G72" s="130"/>
    </row>
    <row r="73" spans="1:7" x14ac:dyDescent="0.25">
      <c r="A73" s="133" t="s">
        <v>467</v>
      </c>
      <c r="B73" s="133"/>
      <c r="C73" s="133"/>
      <c r="F73" s="129"/>
      <c r="G73" s="130"/>
    </row>
    <row r="74" spans="1:7" x14ac:dyDescent="0.25">
      <c r="A74" s="97" t="s">
        <v>468</v>
      </c>
      <c r="B74" s="102">
        <v>97933.75</v>
      </c>
      <c r="C74" s="101">
        <v>112162.5</v>
      </c>
      <c r="F74" s="129"/>
      <c r="G74" s="130"/>
    </row>
    <row r="75" spans="1:7" x14ac:dyDescent="0.25">
      <c r="A75" s="97" t="s">
        <v>469</v>
      </c>
      <c r="B75" s="102">
        <v>0</v>
      </c>
      <c r="C75" s="102">
        <v>45797.81</v>
      </c>
      <c r="F75" s="129"/>
      <c r="G75" s="130"/>
    </row>
    <row r="76" spans="1:7" x14ac:dyDescent="0.25">
      <c r="A76" s="97" t="s">
        <v>470</v>
      </c>
      <c r="B76" s="102">
        <v>0</v>
      </c>
      <c r="C76" s="102">
        <f>806.63+358.8</f>
        <v>1165.43</v>
      </c>
      <c r="F76" s="129"/>
      <c r="G76" s="130"/>
    </row>
    <row r="77" spans="1:7" x14ac:dyDescent="0.25">
      <c r="A77" s="97" t="s">
        <v>471</v>
      </c>
      <c r="B77" s="102">
        <v>0</v>
      </c>
      <c r="C77" s="102">
        <v>0</v>
      </c>
      <c r="F77" s="129"/>
      <c r="G77" s="130"/>
    </row>
    <row r="78" spans="1:7" x14ac:dyDescent="0.25">
      <c r="A78" s="97" t="s">
        <v>472</v>
      </c>
      <c r="B78" s="102">
        <v>7000</v>
      </c>
      <c r="C78" s="102">
        <v>0</v>
      </c>
      <c r="F78" s="129"/>
      <c r="G78" s="130"/>
    </row>
    <row r="79" spans="1:7" x14ac:dyDescent="0.25">
      <c r="A79" s="97" t="s">
        <v>473</v>
      </c>
      <c r="B79" s="102">
        <v>3000</v>
      </c>
      <c r="C79" s="102">
        <v>800</v>
      </c>
      <c r="F79" s="129"/>
      <c r="G79" s="130"/>
    </row>
    <row r="80" spans="1:7" x14ac:dyDescent="0.25">
      <c r="A80" s="97" t="s">
        <v>474</v>
      </c>
      <c r="B80" s="102">
        <v>2000</v>
      </c>
      <c r="C80" s="102">
        <v>911</v>
      </c>
      <c r="F80" s="129"/>
      <c r="G80" s="130"/>
    </row>
    <row r="81" spans="1:7" x14ac:dyDescent="0.25">
      <c r="A81" s="97" t="s">
        <v>475</v>
      </c>
      <c r="B81" s="102">
        <v>0</v>
      </c>
      <c r="C81" s="102">
        <v>0</v>
      </c>
      <c r="F81" s="129"/>
      <c r="G81" s="130"/>
    </row>
    <row r="82" spans="1:7" x14ac:dyDescent="0.25">
      <c r="A82" s="97" t="s">
        <v>476</v>
      </c>
      <c r="B82" s="102">
        <v>5000</v>
      </c>
      <c r="C82" s="102">
        <v>5000</v>
      </c>
      <c r="F82" s="129"/>
      <c r="G82" s="130"/>
    </row>
    <row r="83" spans="1:7" x14ac:dyDescent="0.25">
      <c r="A83" s="97" t="s">
        <v>477</v>
      </c>
      <c r="B83" s="102">
        <v>0</v>
      </c>
      <c r="C83" s="102">
        <v>0</v>
      </c>
      <c r="F83" s="129"/>
      <c r="G83" s="130"/>
    </row>
    <row r="84" spans="1:7" x14ac:dyDescent="0.25">
      <c r="A84" s="97" t="s">
        <v>478</v>
      </c>
      <c r="B84" s="102">
        <v>0</v>
      </c>
      <c r="C84" s="101">
        <v>442.95</v>
      </c>
      <c r="F84" s="129"/>
      <c r="G84" s="130"/>
    </row>
    <row r="85" spans="1:7" x14ac:dyDescent="0.25">
      <c r="A85" s="97" t="s">
        <v>479</v>
      </c>
      <c r="B85" s="102">
        <v>0</v>
      </c>
      <c r="C85" s="102">
        <v>0</v>
      </c>
      <c r="F85" s="129"/>
      <c r="G85" s="130"/>
    </row>
    <row r="86" spans="1:7" x14ac:dyDescent="0.25">
      <c r="A86" s="97" t="s">
        <v>480</v>
      </c>
      <c r="B86" s="102">
        <v>0</v>
      </c>
      <c r="C86" s="101">
        <v>3520</v>
      </c>
      <c r="F86" s="129"/>
      <c r="G86" s="130"/>
    </row>
    <row r="87" spans="1:7" x14ac:dyDescent="0.25">
      <c r="A87" s="97" t="s">
        <v>481</v>
      </c>
      <c r="B87" s="102">
        <v>0</v>
      </c>
      <c r="C87" s="101">
        <v>21490</v>
      </c>
      <c r="F87" s="129"/>
      <c r="G87" s="130"/>
    </row>
    <row r="88" spans="1:7" x14ac:dyDescent="0.25">
      <c r="A88" s="97" t="s">
        <v>482</v>
      </c>
      <c r="B88" s="102">
        <v>0</v>
      </c>
      <c r="C88" s="103">
        <v>2070</v>
      </c>
      <c r="F88" s="129"/>
      <c r="G88" s="130"/>
    </row>
    <row r="89" spans="1:7" x14ac:dyDescent="0.25">
      <c r="A89" s="97" t="s">
        <v>550</v>
      </c>
      <c r="B89" s="102">
        <v>0</v>
      </c>
      <c r="C89" s="103">
        <v>599</v>
      </c>
      <c r="F89" s="129"/>
      <c r="G89" s="130"/>
    </row>
    <row r="90" spans="1:7" x14ac:dyDescent="0.25">
      <c r="A90" s="89" t="s">
        <v>483</v>
      </c>
      <c r="B90" s="102">
        <v>0</v>
      </c>
      <c r="C90" s="102">
        <v>715</v>
      </c>
      <c r="F90" s="129"/>
      <c r="G90" s="130"/>
    </row>
    <row r="91" spans="1:7" x14ac:dyDescent="0.25">
      <c r="A91" s="91" t="s">
        <v>484</v>
      </c>
      <c r="B91" s="92">
        <f>SUM(B74:B90)</f>
        <v>114933.75</v>
      </c>
      <c r="C91" s="92">
        <f>SUM(C74:C90)</f>
        <v>194673.69</v>
      </c>
      <c r="F91" s="129"/>
      <c r="G91" s="130"/>
    </row>
    <row r="92" spans="1:7" x14ac:dyDescent="0.25">
      <c r="A92" s="104" t="s">
        <v>485</v>
      </c>
      <c r="B92" s="104"/>
      <c r="C92" s="104"/>
      <c r="F92" s="129"/>
      <c r="G92" s="130"/>
    </row>
    <row r="93" spans="1:7" x14ac:dyDescent="0.25">
      <c r="A93" s="136" t="s">
        <v>486</v>
      </c>
      <c r="B93" s="136"/>
      <c r="C93" s="136"/>
      <c r="F93" s="120"/>
      <c r="G93" s="121"/>
    </row>
    <row r="94" spans="1:7" x14ac:dyDescent="0.25">
      <c r="A94" s="97" t="s">
        <v>487</v>
      </c>
      <c r="B94" s="90">
        <v>0</v>
      </c>
      <c r="C94" s="90">
        <v>7773.46</v>
      </c>
    </row>
    <row r="95" spans="1:7" x14ac:dyDescent="0.25">
      <c r="A95" s="97" t="s">
        <v>488</v>
      </c>
      <c r="B95" s="90">
        <v>0</v>
      </c>
      <c r="C95" s="90">
        <v>966.14</v>
      </c>
    </row>
    <row r="96" spans="1:7" x14ac:dyDescent="0.25">
      <c r="A96" s="97" t="s">
        <v>489</v>
      </c>
      <c r="B96" s="90">
        <v>0</v>
      </c>
      <c r="C96" s="90">
        <v>24662.7</v>
      </c>
    </row>
    <row r="97" spans="1:3" x14ac:dyDescent="0.25">
      <c r="A97" s="98" t="s">
        <v>490</v>
      </c>
      <c r="B97" s="86">
        <v>0</v>
      </c>
      <c r="C97" s="86">
        <f>SUM(C94:C96)</f>
        <v>33402.300000000003</v>
      </c>
    </row>
    <row r="98" spans="1:3" x14ac:dyDescent="0.25">
      <c r="A98" s="105" t="s">
        <v>491</v>
      </c>
      <c r="B98" s="151">
        <f>SUM(B94:B97)</f>
        <v>0</v>
      </c>
      <c r="C98" s="106"/>
    </row>
    <row r="99" spans="1:3" x14ac:dyDescent="0.25">
      <c r="A99" s="107" t="s">
        <v>492</v>
      </c>
      <c r="B99" s="90">
        <v>136106.4</v>
      </c>
      <c r="C99" s="101">
        <v>105615.03</v>
      </c>
    </row>
    <row r="100" spans="1:3" x14ac:dyDescent="0.25">
      <c r="A100" s="108" t="s">
        <v>493</v>
      </c>
      <c r="B100" s="90">
        <f>SUM(B99)</f>
        <v>136106.4</v>
      </c>
      <c r="C100" s="109">
        <f>SUM(C99)</f>
        <v>105615.03</v>
      </c>
    </row>
    <row r="101" spans="1:3" x14ac:dyDescent="0.25">
      <c r="A101" s="91" t="s">
        <v>494</v>
      </c>
      <c r="B101" s="92">
        <f>SUM(B100)</f>
        <v>136106.4</v>
      </c>
      <c r="C101" s="92">
        <f>C100+C97</f>
        <v>139017.33000000002</v>
      </c>
    </row>
    <row r="102" spans="1:3" x14ac:dyDescent="0.25">
      <c r="A102" s="104" t="s">
        <v>495</v>
      </c>
      <c r="B102" s="104"/>
      <c r="C102" s="104"/>
    </row>
    <row r="103" spans="1:3" x14ac:dyDescent="0.25">
      <c r="A103" s="97" t="s">
        <v>496</v>
      </c>
      <c r="B103" s="90">
        <v>0</v>
      </c>
      <c r="C103" s="90">
        <v>0</v>
      </c>
    </row>
    <row r="104" spans="1:3" x14ac:dyDescent="0.25">
      <c r="A104" s="91" t="s">
        <v>497</v>
      </c>
      <c r="B104" s="92">
        <v>0</v>
      </c>
      <c r="C104" s="92">
        <v>0</v>
      </c>
    </row>
    <row r="105" spans="1:3" x14ac:dyDescent="0.25">
      <c r="A105" s="133" t="s">
        <v>498</v>
      </c>
      <c r="B105" s="133"/>
      <c r="C105" s="133"/>
    </row>
    <row r="106" spans="1:3" x14ac:dyDescent="0.25">
      <c r="A106" s="97" t="s">
        <v>499</v>
      </c>
      <c r="B106" s="90">
        <v>0</v>
      </c>
      <c r="C106" s="90">
        <v>0</v>
      </c>
    </row>
    <row r="107" spans="1:3" x14ac:dyDescent="0.25">
      <c r="A107" s="97" t="s">
        <v>500</v>
      </c>
      <c r="B107" s="90">
        <v>0</v>
      </c>
      <c r="C107" s="90">
        <v>0</v>
      </c>
    </row>
    <row r="108" spans="1:3" x14ac:dyDescent="0.25">
      <c r="A108" s="91" t="s">
        <v>501</v>
      </c>
      <c r="B108" s="92">
        <f>SUM(B105:B106)</f>
        <v>0</v>
      </c>
      <c r="C108" s="92">
        <f>SUM(C105:C106)</f>
        <v>0</v>
      </c>
    </row>
    <row r="109" spans="1:3" x14ac:dyDescent="0.25">
      <c r="A109" s="110" t="s">
        <v>502</v>
      </c>
      <c r="B109" s="111"/>
      <c r="C109" s="112"/>
    </row>
    <row r="110" spans="1:3" x14ac:dyDescent="0.25">
      <c r="A110" s="89" t="s">
        <v>503</v>
      </c>
      <c r="B110" s="90">
        <v>14000</v>
      </c>
      <c r="C110" s="90">
        <v>0</v>
      </c>
    </row>
    <row r="111" spans="1:3" x14ac:dyDescent="0.25">
      <c r="A111" s="89" t="s">
        <v>504</v>
      </c>
      <c r="B111" s="90">
        <v>5000</v>
      </c>
      <c r="C111" s="113">
        <v>0</v>
      </c>
    </row>
    <row r="112" spans="1:3" x14ac:dyDescent="0.25">
      <c r="A112" s="89" t="s">
        <v>505</v>
      </c>
      <c r="B112" s="90">
        <v>0</v>
      </c>
      <c r="C112" s="90">
        <v>14467.74</v>
      </c>
    </row>
    <row r="113" spans="1:3" x14ac:dyDescent="0.25">
      <c r="A113" s="89" t="s">
        <v>506</v>
      </c>
      <c r="B113" s="90">
        <v>12500</v>
      </c>
      <c r="C113" s="90">
        <v>1745</v>
      </c>
    </row>
    <row r="114" spans="1:3" x14ac:dyDescent="0.25">
      <c r="A114" s="91" t="s">
        <v>507</v>
      </c>
      <c r="B114" s="114">
        <f>SUM(B110:B113)</f>
        <v>31500</v>
      </c>
      <c r="C114" s="114">
        <f>SUM(C110:C113)</f>
        <v>16212.74</v>
      </c>
    </row>
    <row r="115" spans="1:3" x14ac:dyDescent="0.25">
      <c r="A115" s="104" t="s">
        <v>508</v>
      </c>
      <c r="B115" s="111"/>
      <c r="C115" s="115"/>
    </row>
    <row r="116" spans="1:3" x14ac:dyDescent="0.25">
      <c r="A116" s="97" t="s">
        <v>509</v>
      </c>
      <c r="B116" s="90">
        <v>44781.919999999998</v>
      </c>
      <c r="C116" s="101">
        <v>32142.82</v>
      </c>
    </row>
    <row r="117" spans="1:3" x14ac:dyDescent="0.25">
      <c r="A117" s="91" t="s">
        <v>510</v>
      </c>
      <c r="B117" s="92">
        <f>SUM(B116)</f>
        <v>44781.919999999998</v>
      </c>
      <c r="C117" s="92">
        <f>SUM(C116)</f>
        <v>32142.82</v>
      </c>
    </row>
    <row r="118" spans="1:3" x14ac:dyDescent="0.25">
      <c r="A118" s="104" t="s">
        <v>511</v>
      </c>
      <c r="B118" s="104"/>
      <c r="C118" s="104"/>
    </row>
    <row r="119" spans="1:3" x14ac:dyDescent="0.25">
      <c r="A119" s="97" t="s">
        <v>512</v>
      </c>
      <c r="B119" s="90">
        <v>45195.43</v>
      </c>
      <c r="C119" s="90">
        <f t="shared" ref="C119" si="1">C18</f>
        <v>0</v>
      </c>
    </row>
    <row r="120" spans="1:3" x14ac:dyDescent="0.25">
      <c r="A120" s="91" t="s">
        <v>513</v>
      </c>
      <c r="B120" s="92">
        <f>SUM(B119)</f>
        <v>45195.43</v>
      </c>
      <c r="C120" s="92">
        <f>SUM(C119:C119)</f>
        <v>0</v>
      </c>
    </row>
    <row r="121" spans="1:3" x14ac:dyDescent="0.25">
      <c r="A121" s="132" t="s">
        <v>514</v>
      </c>
      <c r="B121" s="132"/>
      <c r="C121" s="132"/>
    </row>
    <row r="122" spans="1:3" x14ac:dyDescent="0.25">
      <c r="A122" s="97" t="s">
        <v>551</v>
      </c>
      <c r="B122" s="90">
        <f>B21</f>
        <v>0</v>
      </c>
      <c r="C122" s="90">
        <v>16762.490000000002</v>
      </c>
    </row>
    <row r="123" spans="1:3" x14ac:dyDescent="0.25">
      <c r="A123" s="91" t="s">
        <v>515</v>
      </c>
      <c r="B123" s="92">
        <v>0</v>
      </c>
      <c r="C123" s="92">
        <f>SUM(C122:C122)</f>
        <v>16762.490000000002</v>
      </c>
    </row>
    <row r="124" spans="1:3" x14ac:dyDescent="0.25">
      <c r="A124" s="104" t="s">
        <v>516</v>
      </c>
      <c r="B124" s="104"/>
      <c r="C124" s="104"/>
    </row>
    <row r="125" spans="1:3" x14ac:dyDescent="0.25">
      <c r="A125" s="89" t="s">
        <v>517</v>
      </c>
      <c r="B125" s="90">
        <f>B25</f>
        <v>0</v>
      </c>
      <c r="C125" s="90">
        <f t="shared" ref="C125:C127" si="2">C102</f>
        <v>0</v>
      </c>
    </row>
    <row r="126" spans="1:3" x14ac:dyDescent="0.25">
      <c r="A126" s="89" t="s">
        <v>518</v>
      </c>
      <c r="B126" s="90">
        <f>B26</f>
        <v>0</v>
      </c>
      <c r="C126" s="90">
        <f t="shared" si="2"/>
        <v>0</v>
      </c>
    </row>
    <row r="127" spans="1:3" x14ac:dyDescent="0.25">
      <c r="A127" s="89" t="s">
        <v>519</v>
      </c>
      <c r="B127" s="90">
        <f>B27</f>
        <v>0</v>
      </c>
      <c r="C127" s="90">
        <f t="shared" si="2"/>
        <v>0</v>
      </c>
    </row>
    <row r="128" spans="1:3" x14ac:dyDescent="0.25">
      <c r="A128" s="89" t="s">
        <v>430</v>
      </c>
      <c r="B128" s="90">
        <f>B40</f>
        <v>52000</v>
      </c>
      <c r="C128" s="90">
        <f>C40</f>
        <v>14314.449999999999</v>
      </c>
    </row>
    <row r="129" spans="1:5" x14ac:dyDescent="0.25">
      <c r="A129" s="89" t="s">
        <v>520</v>
      </c>
      <c r="B129" s="90">
        <f>B44</f>
        <v>20000</v>
      </c>
      <c r="C129" s="90">
        <f>C44</f>
        <v>6289.1</v>
      </c>
    </row>
    <row r="130" spans="1:5" x14ac:dyDescent="0.25">
      <c r="A130" s="89" t="s">
        <v>521</v>
      </c>
      <c r="B130" s="90">
        <f>B50</f>
        <v>109000</v>
      </c>
      <c r="C130" s="90">
        <f>C50</f>
        <v>1260</v>
      </c>
    </row>
    <row r="131" spans="1:5" x14ac:dyDescent="0.25">
      <c r="A131" s="89" t="s">
        <v>522</v>
      </c>
      <c r="B131" s="90">
        <f>B68</f>
        <v>571532</v>
      </c>
      <c r="C131" s="90">
        <f>C68</f>
        <v>532403.85</v>
      </c>
    </row>
    <row r="132" spans="1:5" x14ac:dyDescent="0.25">
      <c r="A132" s="107" t="s">
        <v>464</v>
      </c>
      <c r="B132" s="90">
        <f>B72</f>
        <v>0</v>
      </c>
      <c r="C132" s="90">
        <f>C72</f>
        <v>98992.19</v>
      </c>
    </row>
    <row r="133" spans="1:5" x14ac:dyDescent="0.25">
      <c r="A133" s="89" t="s">
        <v>523</v>
      </c>
      <c r="B133" s="90">
        <f>B91</f>
        <v>114933.75</v>
      </c>
      <c r="C133" s="90">
        <f>C91</f>
        <v>194673.69</v>
      </c>
    </row>
    <row r="134" spans="1:5" x14ac:dyDescent="0.25">
      <c r="A134" s="89" t="s">
        <v>524</v>
      </c>
      <c r="B134" s="90">
        <f>B101</f>
        <v>136106.4</v>
      </c>
      <c r="C134" s="90">
        <f>C101</f>
        <v>139017.33000000002</v>
      </c>
    </row>
    <row r="135" spans="1:5" x14ac:dyDescent="0.25">
      <c r="A135" s="89" t="s">
        <v>525</v>
      </c>
      <c r="B135" s="90">
        <v>0</v>
      </c>
      <c r="C135" s="90">
        <v>0</v>
      </c>
    </row>
    <row r="136" spans="1:5" x14ac:dyDescent="0.25">
      <c r="A136" s="89" t="s">
        <v>526</v>
      </c>
      <c r="B136" s="90">
        <f>B36</f>
        <v>0</v>
      </c>
      <c r="C136" s="90">
        <v>0</v>
      </c>
    </row>
    <row r="137" spans="1:5" x14ac:dyDescent="0.25">
      <c r="A137" s="89" t="s">
        <v>527</v>
      </c>
      <c r="B137" s="90">
        <f>B114</f>
        <v>31500</v>
      </c>
      <c r="C137" s="90">
        <f>C114</f>
        <v>16212.74</v>
      </c>
    </row>
    <row r="138" spans="1:5" x14ac:dyDescent="0.25">
      <c r="A138" s="89" t="s">
        <v>528</v>
      </c>
      <c r="B138" s="90">
        <f>44781.92-49.5</f>
        <v>44732.42</v>
      </c>
      <c r="C138" s="90">
        <f>C117</f>
        <v>32142.82</v>
      </c>
    </row>
    <row r="139" spans="1:5" x14ac:dyDescent="0.25">
      <c r="A139" s="89" t="s">
        <v>511</v>
      </c>
      <c r="B139" s="90">
        <f>B120</f>
        <v>45195.43</v>
      </c>
      <c r="C139" s="90">
        <f>C120</f>
        <v>0</v>
      </c>
    </row>
    <row r="140" spans="1:5" x14ac:dyDescent="0.25">
      <c r="A140" s="89" t="s">
        <v>529</v>
      </c>
      <c r="B140" s="90">
        <v>0</v>
      </c>
      <c r="C140" s="90">
        <f>C123</f>
        <v>16762.490000000002</v>
      </c>
    </row>
    <row r="141" spans="1:5" x14ac:dyDescent="0.25">
      <c r="A141" s="87" t="s">
        <v>530</v>
      </c>
      <c r="B141" s="88">
        <f>SUM(B125:B140)</f>
        <v>1125000</v>
      </c>
      <c r="C141" s="88">
        <f>SUM(C125:C140)</f>
        <v>1052068.6600000001</v>
      </c>
      <c r="E141" s="117"/>
    </row>
    <row r="142" spans="1:5" x14ac:dyDescent="0.25">
      <c r="A142" s="116" t="s">
        <v>401</v>
      </c>
      <c r="B142" s="88">
        <f>B10</f>
        <v>1125000</v>
      </c>
      <c r="C142" s="88">
        <f>C6</f>
        <v>1125000</v>
      </c>
    </row>
    <row r="143" spans="1:5" x14ac:dyDescent="0.25">
      <c r="A143" s="87" t="s">
        <v>531</v>
      </c>
      <c r="B143" s="88">
        <f>B9</f>
        <v>0</v>
      </c>
      <c r="C143" s="88">
        <f>C8</f>
        <v>57364.1</v>
      </c>
    </row>
    <row r="144" spans="1:5" x14ac:dyDescent="0.25">
      <c r="A144" s="87" t="s">
        <v>532</v>
      </c>
      <c r="B144" s="88">
        <f>B142-B141</f>
        <v>0</v>
      </c>
      <c r="C144" s="88">
        <f>C142+C143-C141</f>
        <v>130295.43999999994</v>
      </c>
      <c r="E144" s="117"/>
    </row>
    <row r="145" spans="1:4" x14ac:dyDescent="0.25">
      <c r="A145" s="89" t="s">
        <v>533</v>
      </c>
      <c r="B145" s="89">
        <v>0</v>
      </c>
      <c r="C145" s="102">
        <v>795.44</v>
      </c>
    </row>
    <row r="146" spans="1:4" x14ac:dyDescent="0.25">
      <c r="A146" s="89" t="s">
        <v>534</v>
      </c>
      <c r="B146" s="89">
        <v>0</v>
      </c>
      <c r="C146" s="102">
        <v>134500</v>
      </c>
    </row>
    <row r="147" spans="1:4" x14ac:dyDescent="0.25">
      <c r="D147" s="117"/>
    </row>
  </sheetData>
  <mergeCells count="13">
    <mergeCell ref="A41:C41"/>
    <mergeCell ref="A1:C1"/>
    <mergeCell ref="A12:C12"/>
    <mergeCell ref="A18:C18"/>
    <mergeCell ref="A23:C23"/>
    <mergeCell ref="A32:C32"/>
    <mergeCell ref="A121:C121"/>
    <mergeCell ref="A45:C45"/>
    <mergeCell ref="A51:C51"/>
    <mergeCell ref="A69:C69"/>
    <mergeCell ref="A73:C73"/>
    <mergeCell ref="A93:C93"/>
    <mergeCell ref="A105:C10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CONCILIAÇÃO</vt:lpstr>
      <vt:lpstr>PAGAMENTOS</vt:lpstr>
      <vt:lpstr>CDB</vt:lpstr>
      <vt:lpstr>RENDE FÁCIL</vt:lpstr>
      <vt:lpstr>UFC</vt:lpstr>
      <vt:lpstr>FACEP</vt:lpstr>
      <vt:lpstr>MAT PERMANENTE</vt:lpstr>
      <vt:lpstr>SINTÉTICO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maria da gloria arrais peter</cp:lastModifiedBy>
  <dcterms:created xsi:type="dcterms:W3CDTF">2026-04-12T13:08:48Z</dcterms:created>
  <dcterms:modified xsi:type="dcterms:W3CDTF">2026-09-08T17:57:58Z</dcterms:modified>
</cp:coreProperties>
</file>