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4/"/>
    </mc:Choice>
  </mc:AlternateContent>
  <xr:revisionPtr revIDLastSave="2031" documentId="8_{1B5863D8-DB52-4C1C-8CC7-BA7CD4FFCC02}" xr6:coauthVersionLast="47" xr6:coauthVersionMax="47" xr10:uidLastSave="{4105C8E1-3B56-421E-B422-FC40CFBCCB6B}"/>
  <bookViews>
    <workbookView xWindow="-120" yWindow="-120" windowWidth="29040" windowHeight="15720" activeTab="5" xr2:uid="{8280DE70-9A11-AA49-9D60-025C201A365A}"/>
  </bookViews>
  <sheets>
    <sheet name="CONCILIAÇÃO" sheetId="1" r:id="rId1"/>
    <sheet name="sintético" sheetId="4" r:id="rId2"/>
    <sheet name="cdb " sheetId="5" r:id="rId3"/>
    <sheet name="ufc" sheetId="7" r:id="rId4"/>
    <sheet name="PAGAMENTOS" sheetId="11" r:id="rId5"/>
    <sheet name="facep" sheetId="8" r:id="rId6"/>
  </sheets>
  <definedNames>
    <definedName name="_xlnm._FilterDatabase" localSheetId="0" hidden="1">CONCILIAÇÃO!$B$2:$N$176</definedName>
    <definedName name="_xlnm._FilterDatabase" localSheetId="4" hidden="1">PAGAMENTOS!$A$2:$K$126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1" i="4" l="1"/>
  <c r="B86" i="4"/>
  <c r="B95" i="4"/>
  <c r="B96" i="4" s="1"/>
  <c r="B68" i="4"/>
  <c r="D6" i="5"/>
  <c r="D7" i="5" s="1"/>
  <c r="D8" i="5" s="1"/>
  <c r="D9" i="5" s="1"/>
  <c r="D10" i="5" s="1"/>
  <c r="D11" i="5" s="1"/>
  <c r="D12" i="5" s="1"/>
  <c r="F11" i="4"/>
  <c r="F138" i="4"/>
  <c r="F137" i="4"/>
  <c r="F134" i="4"/>
  <c r="F122" i="4"/>
  <c r="F121" i="4"/>
  <c r="F120" i="4"/>
  <c r="F128" i="4"/>
  <c r="F132" i="4"/>
  <c r="F131" i="4"/>
  <c r="F130" i="4"/>
  <c r="F125" i="4"/>
  <c r="F111" i="4"/>
  <c r="F133" i="4" s="1"/>
  <c r="D10" i="7" l="1"/>
  <c r="D11" i="7" s="1"/>
  <c r="D9" i="8"/>
  <c r="D10" i="8" s="1"/>
  <c r="N4" i="1" l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F124" i="4"/>
  <c r="F40" i="4"/>
  <c r="F123" i="4" s="1"/>
  <c r="F95" i="4"/>
  <c r="F96" i="4" s="1"/>
  <c r="F129" i="4" s="1"/>
  <c r="F67" i="4"/>
  <c r="F68" i="4" s="1"/>
  <c r="F126" i="4" s="1"/>
  <c r="B135" i="4"/>
  <c r="C127" i="4"/>
  <c r="B125" i="4"/>
  <c r="C111" i="4"/>
  <c r="C133" i="4" s="1"/>
  <c r="C124" i="4"/>
  <c r="B122" i="4"/>
  <c r="C108" i="4"/>
  <c r="C132" i="4" s="1"/>
  <c r="C82" i="4"/>
  <c r="C86" i="4" s="1"/>
  <c r="C128" i="4" s="1"/>
  <c r="C67" i="4"/>
  <c r="C57" i="4"/>
  <c r="C53" i="4"/>
  <c r="C38" i="4"/>
  <c r="C40" i="4" s="1"/>
  <c r="C123" i="4" s="1"/>
  <c r="B40" i="4"/>
  <c r="B123" i="4" s="1"/>
  <c r="C95" i="4"/>
  <c r="C96" i="4" s="1"/>
  <c r="C129" i="4" s="1"/>
  <c r="E12" i="5"/>
  <c r="B12" i="5"/>
  <c r="C12" i="5"/>
  <c r="B138" i="4"/>
  <c r="C137" i="4"/>
  <c r="B136" i="4"/>
  <c r="B133" i="4"/>
  <c r="C131" i="4"/>
  <c r="B127" i="4"/>
  <c r="C122" i="4"/>
  <c r="B116" i="4"/>
  <c r="C113" i="4"/>
  <c r="C134" i="4" s="1"/>
  <c r="B134" i="4"/>
  <c r="B132" i="4"/>
  <c r="B108" i="4"/>
  <c r="B131" i="4" s="1"/>
  <c r="C103" i="4"/>
  <c r="C130" i="4" s="1"/>
  <c r="B103" i="4"/>
  <c r="B130" i="4" s="1"/>
  <c r="B99" i="4"/>
  <c r="B129" i="4" s="1"/>
  <c r="B73" i="4"/>
  <c r="C50" i="4"/>
  <c r="C125" i="4" s="1"/>
  <c r="B50" i="4"/>
  <c r="C44" i="4"/>
  <c r="B44" i="4"/>
  <c r="B124" i="4" s="1"/>
  <c r="C32" i="4"/>
  <c r="C121" i="4" s="1"/>
  <c r="B32" i="4"/>
  <c r="B121" i="4" s="1"/>
  <c r="C23" i="4"/>
  <c r="C120" i="4" s="1"/>
  <c r="B23" i="4"/>
  <c r="B117" i="4" s="1"/>
  <c r="B118" i="4" s="1"/>
  <c r="C18" i="4"/>
  <c r="B18" i="4"/>
  <c r="B11" i="4"/>
  <c r="B137" i="4" s="1"/>
  <c r="B139" i="4" s="1"/>
  <c r="C138" i="4"/>
  <c r="F136" i="4" l="1"/>
  <c r="C68" i="4"/>
  <c r="C126" i="4" s="1"/>
  <c r="B126" i="4"/>
  <c r="B120" i="4"/>
  <c r="B128" i="4"/>
  <c r="C114" i="4"/>
  <c r="C11" i="4"/>
  <c r="B114" i="4"/>
  <c r="C73" i="4" l="1"/>
  <c r="C136" i="4" s="1"/>
  <c r="C139" i="4" s="1"/>
  <c r="F139" i="4" s="1"/>
</calcChain>
</file>

<file path=xl/sharedStrings.xml><?xml version="1.0" encoding="utf-8"?>
<sst xmlns="http://schemas.openxmlformats.org/spreadsheetml/2006/main" count="2033" uniqueCount="366">
  <si>
    <t>Item</t>
  </si>
  <si>
    <t>Rubrica</t>
  </si>
  <si>
    <t>Doc Bco</t>
  </si>
  <si>
    <t>Dia</t>
  </si>
  <si>
    <t>Mes</t>
  </si>
  <si>
    <t>Ano</t>
  </si>
  <si>
    <t>NF/Recibo</t>
  </si>
  <si>
    <t>Favorecido/Forn.</t>
  </si>
  <si>
    <t>Tarifa Pacote de Serviços</t>
  </si>
  <si>
    <t>ABRIL</t>
  </si>
  <si>
    <t>Transferência enviada</t>
  </si>
  <si>
    <t>MAIO</t>
  </si>
  <si>
    <t>PREFEITURA MUNICIPAL DE FORTALEZA</t>
  </si>
  <si>
    <t>JUNHO</t>
  </si>
  <si>
    <t>Pix - Enviado</t>
  </si>
  <si>
    <t>TED Transf.Eletr.Disponiv</t>
  </si>
  <si>
    <t>Resgate BB CDB DI</t>
  </si>
  <si>
    <t>Pagamento de Boleto</t>
  </si>
  <si>
    <t>Pix - Recebido</t>
  </si>
  <si>
    <t>Tar DOC/TED Eletrônico</t>
  </si>
  <si>
    <t>JANEIRO</t>
  </si>
  <si>
    <t>FEVEREIRO</t>
  </si>
  <si>
    <t>DAM</t>
  </si>
  <si>
    <t>OBRIGAÇÕES TRIBUTÁRIAS E CONTRIBUTIVAS - ISS</t>
  </si>
  <si>
    <t>UNIVERSIDADE FEDERAL DO CEARÁ</t>
  </si>
  <si>
    <t>GRU</t>
  </si>
  <si>
    <t>CONTRATANTE</t>
  </si>
  <si>
    <t>RESSARCIMENTO À UFC</t>
  </si>
  <si>
    <t>BANCO DO BRASIL S/A</t>
  </si>
  <si>
    <t>PESSOA JURÍDICA - Serviços Bancários</t>
  </si>
  <si>
    <t>SEM VÍNCULO</t>
  </si>
  <si>
    <t>KLEBER FORMIGA MIRANDA</t>
  </si>
  <si>
    <t>JACKELINE LUCAS SOUZA</t>
  </si>
  <si>
    <t>EXECUTOR</t>
  </si>
  <si>
    <t>RESSARCIMENTO À FUNDAÇÃO</t>
  </si>
  <si>
    <t>AGENTE FINANCEIRO</t>
  </si>
  <si>
    <t>ERICO VERAS MARQUES</t>
  </si>
  <si>
    <t>OBRIGAÇÕES TRIBUTÁRIAS E CONTRIBUTIVAS - INSS PATRONAL</t>
  </si>
  <si>
    <t>RECEITA FEDERAL DO BRASIL</t>
  </si>
  <si>
    <t>062.761.403-50</t>
  </si>
  <si>
    <t>CLEVERLAND WASHINGTON DE ARAUJO SANTOS</t>
  </si>
  <si>
    <t>247.923.063-53</t>
  </si>
  <si>
    <t>VÍNCULO COM O PROJETO</t>
  </si>
  <si>
    <t>SECRETÁRIO</t>
  </si>
  <si>
    <t>OBSERVAÇÕES</t>
  </si>
  <si>
    <t>BRUNO CHAVES CORREIA LIMA</t>
  </si>
  <si>
    <t>PESSOA FÍSICA - Atividades de Coordenação</t>
  </si>
  <si>
    <t>492.503.533-91</t>
  </si>
  <si>
    <t>213.484.563-53</t>
  </si>
  <si>
    <t>37.869.010/0001-78</t>
  </si>
  <si>
    <t>FORNECEDOR</t>
  </si>
  <si>
    <t>07.954.605/0001-60</t>
  </si>
  <si>
    <t>IMPOSTOS</t>
  </si>
  <si>
    <t>COORDENADOR</t>
  </si>
  <si>
    <t>PESSOA FÍSICA - Atividades de Orientação</t>
  </si>
  <si>
    <t>625.461.043-49</t>
  </si>
  <si>
    <t>00.000.000/0001-91</t>
  </si>
  <si>
    <t>074.252.988-64</t>
  </si>
  <si>
    <t>SANDRA MARIA DOS SANTOS</t>
  </si>
  <si>
    <t>OBRIGAÇÕES TRIBUTÁRIAS E CONTRIBUTIVAS - INSS AUTÔNOMO</t>
  </si>
  <si>
    <t>DARF</t>
  </si>
  <si>
    <t>OBRIGAÇÕES TRIBUTÁRIAS E CONTRIBUTIVAS - IRRF</t>
  </si>
  <si>
    <t>PESSOA JURÍDICA - Alimentação</t>
  </si>
  <si>
    <t>ANA PAULA MORENO PINHO</t>
  </si>
  <si>
    <t>ROBERTA CARVALHO DE ALENCAR</t>
  </si>
  <si>
    <t>DENISE MARIA MOREIRA CHAGAS CORREA</t>
  </si>
  <si>
    <t>PESSOA FÍSICA - Atividades de Participação em Banca</t>
  </si>
  <si>
    <t>CONTA CONJUNTA</t>
  </si>
  <si>
    <t>228.812.123-87</t>
  </si>
  <si>
    <t>00.394.460/0058-87</t>
  </si>
  <si>
    <t>202.261.603-00</t>
  </si>
  <si>
    <t>CRÉDITO</t>
  </si>
  <si>
    <t>DÉBITO</t>
  </si>
  <si>
    <t>SALDO</t>
  </si>
  <si>
    <t>598.942.615-15</t>
  </si>
  <si>
    <t>455.948.723-53</t>
  </si>
  <si>
    <t>969.400.183-87</t>
  </si>
  <si>
    <t>.</t>
  </si>
  <si>
    <t>527.776.263-91</t>
  </si>
  <si>
    <t>07.272.636/0001-31</t>
  </si>
  <si>
    <t>293.603.903-72</t>
  </si>
  <si>
    <t>230.157.803-87</t>
  </si>
  <si>
    <t>283.245.103-97</t>
  </si>
  <si>
    <t>090.965.153-15</t>
  </si>
  <si>
    <t>60.792.942/0001-81</t>
  </si>
  <si>
    <t>024.294.584-89</t>
  </si>
  <si>
    <t>377.420.193-53</t>
  </si>
  <si>
    <t>421.690.623-00</t>
  </si>
  <si>
    <t>RELATÓRIO SINTÉTICO DE RECEITAS E DESPESAS</t>
  </si>
  <si>
    <t>Planilha de Receitas e Despesas</t>
  </si>
  <si>
    <t>Valores em Reais (R$)</t>
  </si>
  <si>
    <t>RECEITAS</t>
  </si>
  <si>
    <t>PREVISTO</t>
  </si>
  <si>
    <t xml:space="preserve">1 – RECEITA PRINCIPAL DO PROJETO </t>
  </si>
  <si>
    <t>2 – OUTRAS RECEITAS DO PROJETO</t>
  </si>
  <si>
    <t>3 –  RENDIMENTOS DO PERÍODO</t>
  </si>
  <si>
    <t>OUTROS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</si>
  <si>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</si>
  <si>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</si>
  <si>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</si>
  <si>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</si>
  <si>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</si>
  <si>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</si>
  <si>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</si>
  <si>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</si>
  <si>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</si>
  <si>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</si>
  <si>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</si>
  <si>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</si>
  <si>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</si>
  <si>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</si>
  <si>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</si>
  <si>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</si>
  <si>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</si>
  <si>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</si>
  <si>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</si>
  <si>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</si>
  <si>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</si>
  <si>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</si>
  <si>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</si>
  <si>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7.1 Combustíveis</t>
  </si>
  <si>
    <r>
      <rPr>
        <sz val="9"/>
        <color theme="1"/>
        <rFont val="Arial Narrow"/>
        <family val="2"/>
      </rPr>
      <t>7.2</t>
    </r>
    <r>
      <rPr>
        <b/>
        <sz val="9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>Gêneros de Alimentação</t>
    </r>
  </si>
  <si>
    <t>7.4 Material de TI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</si>
  <si>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</si>
  <si>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</si>
  <si>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</si>
  <si>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</si>
  <si>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</si>
  <si>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</si>
  <si>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</si>
  <si>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</si>
  <si>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</si>
  <si>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</si>
  <si>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</si>
  <si>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</si>
  <si>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10.1 Atividades de Coordenação</t>
  </si>
  <si>
    <t>10.2 Atividades de Ensino</t>
  </si>
  <si>
    <t>10. SUBTOTAL</t>
  </si>
  <si>
    <t>11 PESSOAL COM VÍNCULO EMPREGATÍCIO - CLT</t>
  </si>
  <si>
    <t>11.1 Secretaria</t>
  </si>
  <si>
    <t>11.2 Assistente Administrativo</t>
  </si>
  <si>
    <t>11.3 Encargos e impostos retidos (INSS,IRRF)</t>
  </si>
  <si>
    <t>11. SUBTOTAL</t>
  </si>
  <si>
    <t xml:space="preserve">12 SERVIÇOS PESSOA JURÍDICA </t>
  </si>
  <si>
    <t>12.1 Ressarcimento à Fundação</t>
  </si>
  <si>
    <t>12.2 Alimentação</t>
  </si>
  <si>
    <t>12. SUBTOTAL</t>
  </si>
  <si>
    <t xml:space="preserve">13 OBRIGAÇÕES TRIBUTÁRIAS E CONTRIBUTIVAS </t>
  </si>
  <si>
    <t>13.1 ENCARGOS E CONTRIBUIÇÕES - PESSOAL COM VÍNCULO CLT</t>
  </si>
  <si>
    <t>13.1.1 FGTS</t>
  </si>
  <si>
    <t>13.1.2 PIS</t>
  </si>
  <si>
    <t xml:space="preserve">13.1.3 INSS PATRONAL </t>
  </si>
  <si>
    <t>13.1 SUBTOTAL</t>
  </si>
  <si>
    <t>13.2 ENCARGOS E CONTRIBUIÇÕES - INSS PATRONAL PESSOAL SEM VÍNCULO</t>
  </si>
  <si>
    <t>13.2.1 INSS PATRONAL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</si>
  <si>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</si>
  <si>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</si>
  <si>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</si>
  <si>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</si>
  <si>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</si>
  <si>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</si>
  <si>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</si>
  <si>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</si>
  <si>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</si>
  <si>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</si>
  <si>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16.1 EQUIPAMENTOS  DE TI</t>
  </si>
  <si>
    <t>16.2 AR CONDICIONADO</t>
  </si>
  <si>
    <t>16.3 OUTROS MATERIAIS PERMANENTES</t>
  </si>
  <si>
    <t>16 SUBTOTAL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</si>
  <si>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</si>
  <si>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</si>
  <si>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</si>
  <si>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</si>
  <si>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</si>
  <si>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 SUBTOTAL</t>
  </si>
  <si>
    <t>19 OUTROS</t>
  </si>
  <si>
    <t>19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</si>
  <si>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</si>
  <si>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</si>
  <si>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</si>
  <si>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</si>
  <si>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</si>
  <si>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</si>
  <si>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</si>
  <si>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12 SERVIÇO PESSOA JURÍDICA</t>
  </si>
  <si>
    <t>13 OBRIGAÇÕES TRIBUTÁRIAS E CONTRIBUTIVAS</t>
  </si>
  <si>
    <t>14 AUXÍLIO À PESSOA FÍSICA</t>
  </si>
  <si>
    <t xml:space="preserve">15 OBRAS E INSTALAÇÕES </t>
  </si>
  <si>
    <t>16 EQUIPAMENTO E MATERIAL PERMANENTE</t>
  </si>
  <si>
    <t>17 RESSARCIMENTO À UFC</t>
  </si>
  <si>
    <t>TOTAL DA DESPESA</t>
  </si>
  <si>
    <t xml:space="preserve">RENDIMENTOS </t>
  </si>
  <si>
    <t>SALDO DE CONTRATO</t>
  </si>
  <si>
    <t>DEMONSTRATIVO DE RENDIMENTO DE APLICAÇÃO FINANCEIRA</t>
  </si>
  <si>
    <t>Período</t>
  </si>
  <si>
    <t>Valor Aplicado no período</t>
  </si>
  <si>
    <t xml:space="preserve">Valor Resgatado no Período </t>
  </si>
  <si>
    <t>Saldo</t>
  </si>
  <si>
    <t>Rendimento Líquido</t>
  </si>
  <si>
    <t>TOTAL</t>
  </si>
  <si>
    <t>TOTAL**  ( Somatório do Rendimento de Aplicação Financeira )</t>
  </si>
  <si>
    <t>ITEM</t>
  </si>
  <si>
    <t>PERÍODO</t>
  </si>
  <si>
    <t>DATA DO RECOLHIMENTO</t>
  </si>
  <si>
    <t>Nº COMPR DE PAGAMENTO</t>
  </si>
  <si>
    <t>VALOR DA GRU          Pago</t>
  </si>
  <si>
    <t>item</t>
  </si>
  <si>
    <t>VALOR TRANSFERIDO</t>
  </si>
  <si>
    <t>DATA DA TRANSF</t>
  </si>
  <si>
    <t>CONTA CORRENTE: 32699-2</t>
  </si>
  <si>
    <t>10.3 Atividades de Participação em Bancas</t>
  </si>
  <si>
    <t>10.5 Atividades de Apoio à Pesquisa (Coleta CAPES SUCUPIRA)</t>
  </si>
  <si>
    <t>RELATÓRIO DE RESSARCIMENTO PAGO À UFC 32699</t>
  </si>
  <si>
    <t>10.7 Atividades de Produçao Científica e Tecnológica</t>
  </si>
  <si>
    <t>10.8 Atividades de Produçao de Relatórios Técnicos</t>
  </si>
  <si>
    <t>10.9 Atividades de Produçao de Relatórios Científicos</t>
  </si>
  <si>
    <t>10.10 Atividades de Revisão</t>
  </si>
  <si>
    <t>10.11 Atividades de Tradução</t>
  </si>
  <si>
    <t>10.12 Atividades de Processo Seletivo</t>
  </si>
  <si>
    <t>10.13 Atividades de Manutenção e Conservação de Bens Imóveis</t>
  </si>
  <si>
    <t>10.14 Outras Atividades</t>
  </si>
  <si>
    <t>10.15 Encargos e impostos retidos (ISS, INSS,IRRF)</t>
  </si>
  <si>
    <t>10.6 Atividades de Apoio ao Ensino</t>
  </si>
  <si>
    <t>10.4 Atividades de Orientação</t>
  </si>
  <si>
    <t>12.3 Transporte</t>
  </si>
  <si>
    <t>12.4 Inscrição em Eventos</t>
  </si>
  <si>
    <t>12.5 Manuteção  e Conservação de Bens Imóveis</t>
  </si>
  <si>
    <t>12.6 Manutenção e Conservação de Máq e Equipamentos</t>
  </si>
  <si>
    <t>12.7 Serviços Gráficos</t>
  </si>
  <si>
    <t>12. 8 Anuidade</t>
  </si>
  <si>
    <t>12.9 Hospedagem</t>
  </si>
  <si>
    <t>12.10 Serviços Bancários</t>
  </si>
  <si>
    <t>12.11 Outros Serviços</t>
  </si>
  <si>
    <t>MARCO</t>
  </si>
  <si>
    <t>CPF/CNPJ</t>
  </si>
  <si>
    <t>RESGATE BB CDB DI</t>
  </si>
  <si>
    <t>FUNDAÇÃO DE APOIO À CIÊNCIA, CULTURA, ESTUDOS E PESQUISAS (FACEP)</t>
  </si>
  <si>
    <t>10.321.543/0001-64</t>
  </si>
  <si>
    <t>PATROCINADOR</t>
  </si>
  <si>
    <t xml:space="preserve">ALESSANDRA CARVALHO DE VASCONCELOS </t>
  </si>
  <si>
    <t xml:space="preserve">AUGUSTO CEZAR DE AQUINO CABRAL </t>
  </si>
  <si>
    <t>PESSOA FÍSICA - Atividades de Apoio Administrativo</t>
  </si>
  <si>
    <t xml:space="preserve">BRUNO QUEIROZ DA SILVA </t>
  </si>
  <si>
    <t xml:space="preserve">ANA SUELY SILVA BASTOS </t>
  </si>
  <si>
    <t>APOIO DIDÁTICO</t>
  </si>
  <si>
    <t>FUNDAÇÃO DE APOIO À CIÊNCIA, CULTURA, ESTUDOS E PESQUISAS (FACEP) - 32746</t>
  </si>
  <si>
    <t>RECEITA DA CONTA 32746</t>
  </si>
  <si>
    <t>CLAUDIA BUHAMRA ABREU ROMERO</t>
  </si>
  <si>
    <t>213.286.173-00</t>
  </si>
  <si>
    <t xml:space="preserve">VERUSKA CRISTINA FONTENELE PINTO </t>
  </si>
  <si>
    <t>CONFECÇÃO DE CESTAS PERSONALIZADAS</t>
  </si>
  <si>
    <t xml:space="preserve">MARLEI POZZEBON </t>
  </si>
  <si>
    <t>364.195.830-04</t>
  </si>
  <si>
    <t>RECEITA</t>
  </si>
  <si>
    <t>SOLICITAÇÃO DE ISNBNS JUNTO AO CBL </t>
  </si>
  <si>
    <t>CAMARA BRASILEIRA DO LIVRO</t>
  </si>
  <si>
    <t xml:space="preserve">PESSOA JURÍDICA - Outros Serviços </t>
  </si>
  <si>
    <t>RENDIMENTO BB CDB DI</t>
  </si>
  <si>
    <t>33.491.579/0001-91</t>
  </si>
  <si>
    <t>MEIRILANE DA COSTA FERREIRA </t>
  </si>
  <si>
    <t>MATERIAL DE CONSUMO-Material de Informática</t>
  </si>
  <si>
    <t>DANIEL BARBOZA GUIMARÃES</t>
  </si>
  <si>
    <t>FUNDACAO SINTAF DE ENSINO, PESQUISA E DESENVOLVIMENTO TECNOLOGICO, CIENTIFICO E CULTURAL</t>
  </si>
  <si>
    <t xml:space="preserve">ALEXANDRO BARBOSA </t>
  </si>
  <si>
    <t xml:space="preserve">ERICO VERAS MARQUES </t>
  </si>
  <si>
    <t xml:space="preserve">MARCOS ANTONIO MARTINS LIMA </t>
  </si>
  <si>
    <t xml:space="preserve">JACKELINE LUCAS SOUZA </t>
  </si>
  <si>
    <t xml:space="preserve">ROBERTO SERGIO DO NASCIMENTO </t>
  </si>
  <si>
    <t>JOCILDO FIGUEIREDO CORREIA NETO</t>
  </si>
  <si>
    <t>762.733.504-34</t>
  </si>
  <si>
    <t>440.555.603-20</t>
  </si>
  <si>
    <t xml:space="preserve">PESSOA FÍSICA - Outros Serviços  </t>
  </si>
  <si>
    <t>DEVOLUÇÃO DE RECEITA DE OUTRO PROJETO (32746)</t>
  </si>
  <si>
    <t xml:space="preserve">OBRIGAÇÕES TRIBUTÁRIAS E CONTRIBUTIVAS - IRRF </t>
  </si>
  <si>
    <t>REF COMPLEMENTO DE IRRF REF DEZ 2024</t>
  </si>
  <si>
    <t>VICENTE LIMA CRISÓSTOMO</t>
  </si>
  <si>
    <t>RÔMULO ALVES SOARES</t>
  </si>
  <si>
    <t>Tarifa Pix Enviado</t>
  </si>
  <si>
    <t>ANAILSON MARCIO GOMES</t>
  </si>
  <si>
    <t xml:space="preserve">BANCO DO BRASIL S/A </t>
  </si>
  <si>
    <t xml:space="preserve">ANTONIO ERIVANDO XAVIER JUNIOR </t>
  </si>
  <si>
    <t>851.703.804-53</t>
  </si>
  <si>
    <t>JOSIMAR SOUZA COSTA</t>
  </si>
  <si>
    <t>560.073.453-00</t>
  </si>
  <si>
    <t xml:space="preserve">JEANNETTE FILOMENO POUCHAIN RAMOS </t>
  </si>
  <si>
    <t>544.571.303-20</t>
  </si>
  <si>
    <t xml:space="preserve">RAIMUNDO NONATO RODRIGUES </t>
  </si>
  <si>
    <t>140.787.593-00</t>
  </si>
  <si>
    <t xml:space="preserve">PAULO HENRIQUE NOBRE PARENTE </t>
  </si>
  <si>
    <t>026.980.933-31</t>
  </si>
  <si>
    <t xml:space="preserve">CARLOS ADRIANO SANTOS GOMES GORDIANO </t>
  </si>
  <si>
    <t>944.661.575-53</t>
  </si>
  <si>
    <t>030.851.683-46</t>
  </si>
  <si>
    <t xml:space="preserve">ADAUTO DE VASCONCELOS MONTENEGRO </t>
  </si>
  <si>
    <t xml:space="preserve">BRUNO CHAVES CORREIA LIMA </t>
  </si>
  <si>
    <t>SAMUEL DE OLIVEIRA DURSO</t>
  </si>
  <si>
    <t>094.192.196-40</t>
  </si>
  <si>
    <t>JOSE CARLOS LAZARO DA SILVA FILHO</t>
  </si>
  <si>
    <t>554.586.020-72</t>
  </si>
  <si>
    <t xml:space="preserve"> ANTONIO CAUBI RIBEIRO TUPINAMBA </t>
  </si>
  <si>
    <t>060.990.413-20</t>
  </si>
  <si>
    <t>CLAUDIO BEZERRA LEOPOLDINO</t>
  </si>
  <si>
    <t xml:space="preserve">LUMA LOUISE SOUSA LOPES </t>
  </si>
  <si>
    <t>RODRIGO CESAR REIS DE OLIVEIRA</t>
  </si>
  <si>
    <t>024.729.793-39</t>
  </si>
  <si>
    <t>07.107.064/0001-35</t>
  </si>
  <si>
    <t xml:space="preserve">ELETRONICA CENTRAL LTDA - ME  - ELETRONICA PUTIU </t>
  </si>
  <si>
    <t>007.840.255-76</t>
  </si>
  <si>
    <t>ALEXANDRE ALMEIDA BARBALHO</t>
  </si>
  <si>
    <t>423.767.853-91</t>
  </si>
  <si>
    <t>074.179.208-70</t>
  </si>
  <si>
    <t>HUGO SANTANA DE FIGUEREDO JUNIOR</t>
  </si>
  <si>
    <t xml:space="preserve">FREDERICO AUGUSTO GOMES DE ALENCAR </t>
  </si>
  <si>
    <t>230.796.303-00</t>
  </si>
  <si>
    <t>CLÁUDIO BEZERRA LEOPOLDINO</t>
  </si>
  <si>
    <t>CORA FRANKLINA DO CARMO FURTADO</t>
  </si>
  <si>
    <t>438.404.693-68</t>
  </si>
  <si>
    <t xml:space="preserve">ROBERTA CARVALHO DE ALENCAR </t>
  </si>
  <si>
    <t>HELOISA BENEVIDES PONTES ARAGÃO</t>
  </si>
  <si>
    <t>430.496.803-34</t>
  </si>
  <si>
    <t>CARLOS ADRIANO SANTOS GOMES GORDIANO</t>
  </si>
  <si>
    <t>035.029.273-67</t>
  </si>
  <si>
    <t>FRANCISCO SOARES DE LIMA</t>
  </si>
  <si>
    <t>405.932.584-87</t>
  </si>
  <si>
    <t>IRACEMA RAIMUNDA BRITO DAS NEVES</t>
  </si>
  <si>
    <t>63.1926.675-91</t>
  </si>
  <si>
    <t>DIONE OLESCZUK SOUTES</t>
  </si>
  <si>
    <t>797.382.229-15</t>
  </si>
  <si>
    <t>REALIZADO ATÉ 12/2025</t>
  </si>
  <si>
    <t>PERÍODO DA PRESTAÇÃO DE CONTAS PARCIAL 01/01/2026 A 30/06/2026</t>
  </si>
  <si>
    <t>SALDO ANTERIOR</t>
  </si>
  <si>
    <t xml:space="preserve">PESSOA FÍSICA - Atividades de Orientação </t>
  </si>
  <si>
    <t>REF 12 2025</t>
  </si>
  <si>
    <t>REF 01 2026</t>
  </si>
  <si>
    <t>REF 02 2026</t>
  </si>
  <si>
    <t>REF 03 2026</t>
  </si>
  <si>
    <t>REF 04 2026</t>
  </si>
  <si>
    <t>REF 05 2026</t>
  </si>
  <si>
    <t>ORIENTADOR</t>
  </si>
  <si>
    <t>AVALIADOR</t>
  </si>
  <si>
    <t xml:space="preserve">REALIZADO DE 01 A 06/2026 </t>
  </si>
  <si>
    <t>CONTRATO Nº 35/2024</t>
  </si>
  <si>
    <t>SALDO DE 2025</t>
  </si>
  <si>
    <t>DEZEMBRO</t>
  </si>
  <si>
    <t>JAN 2026</t>
  </si>
  <si>
    <t>FEV 2026</t>
  </si>
  <si>
    <t>20/01/2026</t>
  </si>
  <si>
    <t>12/02/2026</t>
  </si>
  <si>
    <t>13/02/2026</t>
  </si>
  <si>
    <t>24/02/2026</t>
  </si>
  <si>
    <t>31/03/2026</t>
  </si>
  <si>
    <t>SALDO 06/2026</t>
  </si>
  <si>
    <t>TOTAL ATÉ 06/2026</t>
  </si>
  <si>
    <t>RELATÓRIO DE RESSARCIMENTO PAGO À FACEP - 32699-2</t>
  </si>
  <si>
    <t>RELATÓRIO DE CONCILIAÇÃO BANCÁRIA CONTA 32699-2</t>
  </si>
  <si>
    <t>MAR 2026</t>
  </si>
  <si>
    <t>ABR 2026</t>
  </si>
  <si>
    <t>MAI 2026</t>
  </si>
  <si>
    <t>JUN 2026</t>
  </si>
  <si>
    <t>SALDO DA APLICAÇÃO</t>
  </si>
  <si>
    <t xml:space="preserve">10.10 Atividades de Apoio Administrativo </t>
  </si>
  <si>
    <t>7.3 Material de Expediente</t>
  </si>
  <si>
    <t>7.5 Materiais para Distribuição</t>
  </si>
  <si>
    <t>7.6 Outros Materiais de Consumo</t>
  </si>
  <si>
    <t>19 1 OUTRAS DESPESAS</t>
  </si>
  <si>
    <t>SALDO DA CONTA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</si>
</sst>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* #,##0.00_-;\-&quot;R$&quot;* #,##0.00_-;_-&quot;R$&quot;* &quot;-&quot;??_-;_-@"/>
    <numFmt numFmtId="166" formatCode="_-&quot;R$&quot;* #,##0.00_-;\-&quot;R$&quot;* #,##0.00_-;_-&quot;R$&quot;* &quot;-&quot;??_-;_-@_-"/>
    <numFmt numFmtId="167" formatCode="#,##0.00_ ;[Red]\-#,##0.00\ "/>
    <numFmt numFmtId="168" formatCode="[$-416]mmm\-yy"/>
    <numFmt numFmtId="169" formatCode="&quot;R$&quot;\ 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rgb="FFFFFFFF"/>
      <name val="Arial Narrow"/>
      <family val="2"/>
    </font>
    <font>
      <b/>
      <sz val="9"/>
      <name val="Arial Narrow"/>
      <family val="2"/>
    </font>
    <font>
      <sz val="9"/>
      <color rgb="FFFF0000"/>
      <name val="Arial Narrow"/>
      <family val="2"/>
    </font>
    <font>
      <sz val="9"/>
      <color rgb="FF000000"/>
      <name val="Arial Narrow"/>
      <family val="2"/>
    </font>
    <font>
      <sz val="9"/>
      <color rgb="FF0000FF"/>
      <name val="Arial Narrow"/>
      <family val="2"/>
    </font>
    <font>
      <sz val="9"/>
      <color rgb="FF302BEE"/>
      <name val="Arial Narrow"/>
      <family val="2"/>
    </font>
    <font>
      <sz val="12"/>
      <color theme="1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75B5"/>
        <bgColor rgb="FFDEEAF6"/>
      </patternFill>
    </fill>
    <fill>
      <patternFill patternType="solid">
        <fgColor rgb="FFDDEBF7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4"/>
        <bgColor rgb="FF2E75B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3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43" fontId="4" fillId="3" borderId="1" xfId="1" applyFont="1" applyFill="1" applyBorder="1" applyAlignment="1">
      <alignment horizontal="center"/>
    </xf>
    <xf numFmtId="0" fontId="5" fillId="0" borderId="0" xfId="0" applyFont="1"/>
    <xf numFmtId="165" fontId="5" fillId="0" borderId="0" xfId="0" applyNumberFormat="1" applyFont="1"/>
    <xf numFmtId="44" fontId="5" fillId="0" borderId="0" xfId="0" applyNumberFormat="1" applyFont="1"/>
    <xf numFmtId="0" fontId="7" fillId="0" borderId="0" xfId="0" applyFont="1"/>
    <xf numFmtId="43" fontId="5" fillId="0" borderId="0" xfId="1" applyFont="1"/>
    <xf numFmtId="43" fontId="5" fillId="0" borderId="0" xfId="0" applyNumberFormat="1" applyFont="1"/>
    <xf numFmtId="0" fontId="5" fillId="10" borderId="0" xfId="0" applyFont="1" applyFill="1"/>
    <xf numFmtId="167" fontId="5" fillId="0" borderId="0" xfId="0" applyNumberFormat="1" applyFont="1"/>
    <xf numFmtId="0" fontId="5" fillId="0" borderId="0" xfId="0" applyFont="1" applyAlignment="1">
      <alignment vertical="center" wrapText="1"/>
    </xf>
    <xf numFmtId="0" fontId="9" fillId="13" borderId="1" xfId="0" applyFont="1" applyFill="1" applyBorder="1" applyAlignment="1">
      <alignment horizontal="center" vertical="top"/>
    </xf>
    <xf numFmtId="0" fontId="9" fillId="13" borderId="1" xfId="0" applyFont="1" applyFill="1" applyBorder="1" applyAlignment="1">
      <alignment horizontal="center" vertical="top" wrapText="1"/>
    </xf>
    <xf numFmtId="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13" borderId="0" xfId="0" applyFont="1" applyFill="1" applyAlignment="1">
      <alignment horizontal="center" vertical="center"/>
    </xf>
    <xf numFmtId="167" fontId="9" fillId="13" borderId="18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right"/>
    </xf>
    <xf numFmtId="164" fontId="2" fillId="0" borderId="0" xfId="1" applyNumberFormat="1" applyFont="1" applyAlignment="1">
      <alignment horizontal="right"/>
    </xf>
    <xf numFmtId="0" fontId="9" fillId="5" borderId="19" xfId="0" applyFont="1" applyFill="1" applyBorder="1"/>
    <xf numFmtId="165" fontId="9" fillId="5" borderId="20" xfId="0" applyNumberFormat="1" applyFont="1" applyFill="1" applyBorder="1"/>
    <xf numFmtId="165" fontId="9" fillId="5" borderId="21" xfId="0" applyNumberFormat="1" applyFont="1" applyFill="1" applyBorder="1"/>
    <xf numFmtId="0" fontId="10" fillId="5" borderId="22" xfId="0" applyFont="1" applyFill="1" applyBorder="1"/>
    <xf numFmtId="165" fontId="9" fillId="5" borderId="0" xfId="0" applyNumberFormat="1" applyFont="1" applyFill="1"/>
    <xf numFmtId="165" fontId="9" fillId="5" borderId="23" xfId="0" applyNumberFormat="1" applyFont="1" applyFill="1" applyBorder="1"/>
    <xf numFmtId="0" fontId="9" fillId="5" borderId="22" xfId="0" applyFont="1" applyFill="1" applyBorder="1"/>
    <xf numFmtId="165" fontId="8" fillId="0" borderId="0" xfId="0" applyNumberFormat="1" applyFont="1"/>
    <xf numFmtId="165" fontId="8" fillId="0" borderId="23" xfId="0" applyNumberFormat="1" applyFont="1" applyBorder="1"/>
    <xf numFmtId="0" fontId="5" fillId="0" borderId="22" xfId="0" applyFont="1" applyBorder="1"/>
    <xf numFmtId="165" fontId="5" fillId="0" borderId="23" xfId="0" applyNumberFormat="1" applyFont="1" applyBorder="1"/>
    <xf numFmtId="0" fontId="8" fillId="6" borderId="22" xfId="0" applyFont="1" applyFill="1" applyBorder="1"/>
    <xf numFmtId="165" fontId="8" fillId="6" borderId="0" xfId="0" applyNumberFormat="1" applyFont="1" applyFill="1"/>
    <xf numFmtId="165" fontId="8" fillId="6" borderId="23" xfId="0" applyNumberFormat="1" applyFont="1" applyFill="1" applyBorder="1"/>
    <xf numFmtId="166" fontId="5" fillId="0" borderId="0" xfId="0" applyNumberFormat="1" applyFont="1"/>
    <xf numFmtId="0" fontId="8" fillId="7" borderId="22" xfId="0" applyFont="1" applyFill="1" applyBorder="1"/>
    <xf numFmtId="165" fontId="8" fillId="8" borderId="0" xfId="0" applyNumberFormat="1" applyFont="1" applyFill="1"/>
    <xf numFmtId="165" fontId="8" fillId="8" borderId="23" xfId="0" applyNumberFormat="1" applyFont="1" applyFill="1" applyBorder="1"/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44" fontId="7" fillId="0" borderId="23" xfId="2" applyFont="1" applyBorder="1"/>
    <xf numFmtId="165" fontId="8" fillId="6" borderId="22" xfId="0" applyNumberFormat="1" applyFont="1" applyFill="1" applyBorder="1"/>
    <xf numFmtId="44" fontId="5" fillId="0" borderId="0" xfId="2" applyFont="1" applyBorder="1"/>
    <xf numFmtId="44" fontId="5" fillId="0" borderId="23" xfId="2" applyFont="1" applyFill="1" applyBorder="1"/>
    <xf numFmtId="44" fontId="5" fillId="0" borderId="23" xfId="2" applyFont="1" applyBorder="1"/>
    <xf numFmtId="0" fontId="8" fillId="4" borderId="22" xfId="0" applyFont="1" applyFill="1" applyBorder="1"/>
    <xf numFmtId="0" fontId="8" fillId="4" borderId="0" xfId="0" applyFont="1" applyFill="1"/>
    <xf numFmtId="0" fontId="8" fillId="4" borderId="23" xfId="0" applyFont="1" applyFill="1" applyBorder="1"/>
    <xf numFmtId="0" fontId="5" fillId="9" borderId="0" xfId="0" applyFont="1" applyFill="1"/>
    <xf numFmtId="44" fontId="5" fillId="9" borderId="23" xfId="2" applyFont="1" applyFill="1" applyBorder="1"/>
    <xf numFmtId="0" fontId="5" fillId="10" borderId="22" xfId="0" applyFont="1" applyFill="1" applyBorder="1"/>
    <xf numFmtId="0" fontId="8" fillId="10" borderId="22" xfId="0" applyFont="1" applyFill="1" applyBorder="1"/>
    <xf numFmtId="43" fontId="8" fillId="10" borderId="23" xfId="1" applyFont="1" applyFill="1" applyBorder="1" applyAlignment="1"/>
    <xf numFmtId="166" fontId="8" fillId="6" borderId="0" xfId="0" applyNumberFormat="1" applyFont="1" applyFill="1"/>
    <xf numFmtId="166" fontId="8" fillId="6" borderId="23" xfId="0" applyNumberFormat="1" applyFont="1" applyFill="1" applyBorder="1"/>
    <xf numFmtId="0" fontId="5" fillId="0" borderId="24" xfId="0" applyFont="1" applyBorder="1"/>
    <xf numFmtId="165" fontId="5" fillId="0" borderId="25" xfId="0" applyNumberFormat="1" applyFont="1" applyBorder="1"/>
    <xf numFmtId="165" fontId="5" fillId="0" borderId="12" xfId="0" applyNumberFormat="1" applyFont="1" applyBorder="1"/>
    <xf numFmtId="0" fontId="5" fillId="2" borderId="1" xfId="0" applyFont="1" applyFill="1" applyBorder="1"/>
    <xf numFmtId="3" fontId="5" fillId="0" borderId="0" xfId="0" applyNumberFormat="1" applyFont="1"/>
    <xf numFmtId="0" fontId="8" fillId="0" borderId="0" xfId="0" applyFont="1"/>
    <xf numFmtId="0" fontId="5" fillId="2" borderId="1" xfId="0" applyFont="1" applyFill="1" applyBorder="1" applyAlignment="1">
      <alignment horizontal="center"/>
    </xf>
    <xf numFmtId="43" fontId="5" fillId="2" borderId="1" xfId="1" applyFont="1" applyFill="1" applyBorder="1"/>
    <xf numFmtId="164" fontId="5" fillId="2" borderId="1" xfId="1" applyNumberFormat="1" applyFont="1" applyFill="1" applyBorder="1" applyAlignment="1">
      <alignment horizontal="right"/>
    </xf>
    <xf numFmtId="164" fontId="5" fillId="0" borderId="0" xfId="1" applyNumberFormat="1" applyFont="1" applyAlignment="1">
      <alignment horizontal="right"/>
    </xf>
    <xf numFmtId="164" fontId="9" fillId="3" borderId="3" xfId="1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center"/>
    </xf>
    <xf numFmtId="1" fontId="9" fillId="3" borderId="3" xfId="0" applyNumberFormat="1" applyFont="1" applyFill="1" applyBorder="1" applyAlignment="1">
      <alignment horizontal="center"/>
    </xf>
    <xf numFmtId="43" fontId="9" fillId="3" borderId="3" xfId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vertical="center" wrapText="1"/>
    </xf>
    <xf numFmtId="164" fontId="13" fillId="2" borderId="1" xfId="1" applyNumberFormat="1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4" fontId="12" fillId="2" borderId="1" xfId="0" applyNumberFormat="1" applyFont="1" applyFill="1" applyBorder="1" applyAlignment="1">
      <alignment horizontal="right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9" fillId="3" borderId="3" xfId="0" applyFont="1" applyFill="1" applyBorder="1"/>
    <xf numFmtId="0" fontId="12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5" fillId="2" borderId="0" xfId="0" applyFont="1" applyFill="1"/>
    <xf numFmtId="43" fontId="12" fillId="2" borderId="0" xfId="1" applyFont="1" applyFill="1"/>
    <xf numFmtId="0" fontId="5" fillId="2" borderId="0" xfId="0" applyFont="1" applyFill="1" applyAlignment="1">
      <alignment horizontal="center"/>
    </xf>
    <xf numFmtId="43" fontId="12" fillId="2" borderId="1" xfId="1" applyFont="1" applyFill="1" applyBorder="1"/>
    <xf numFmtId="0" fontId="5" fillId="2" borderId="3" xfId="0" applyFont="1" applyFill="1" applyBorder="1" applyAlignment="1">
      <alignment horizontal="center"/>
    </xf>
    <xf numFmtId="164" fontId="5" fillId="2" borderId="11" xfId="1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/>
    </xf>
    <xf numFmtId="43" fontId="15" fillId="2" borderId="1" xfId="1" applyFont="1" applyFill="1" applyBorder="1"/>
    <xf numFmtId="43" fontId="12" fillId="2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/>
    <xf numFmtId="3" fontId="5" fillId="2" borderId="1" xfId="0" applyNumberFormat="1" applyFont="1" applyFill="1" applyBorder="1"/>
    <xf numFmtId="3" fontId="5" fillId="2" borderId="11" xfId="0" applyNumberFormat="1" applyFont="1" applyFill="1" applyBorder="1"/>
    <xf numFmtId="1" fontId="5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0" fontId="7" fillId="2" borderId="1" xfId="0" applyFont="1" applyFill="1" applyBorder="1" applyAlignment="1">
      <alignment horizontal="center"/>
    </xf>
    <xf numFmtId="164" fontId="13" fillId="2" borderId="1" xfId="1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/>
    </xf>
    <xf numFmtId="164" fontId="13" fillId="2" borderId="0" xfId="1" applyNumberFormat="1" applyFont="1" applyFill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1" fontId="13" fillId="2" borderId="0" xfId="0" applyNumberFormat="1" applyFont="1" applyFill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65" fontId="9" fillId="5" borderId="18" xfId="0" applyNumberFormat="1" applyFont="1" applyFill="1" applyBorder="1"/>
    <xf numFmtId="0" fontId="8" fillId="0" borderId="4" xfId="0" applyFont="1" applyBorder="1"/>
    <xf numFmtId="165" fontId="8" fillId="0" borderId="4" xfId="0" applyNumberFormat="1" applyFont="1" applyBorder="1"/>
    <xf numFmtId="0" fontId="9" fillId="15" borderId="22" xfId="0" applyFont="1" applyFill="1" applyBorder="1"/>
    <xf numFmtId="0" fontId="5" fillId="16" borderId="18" xfId="0" applyFont="1" applyFill="1" applyBorder="1"/>
    <xf numFmtId="0" fontId="8" fillId="14" borderId="22" xfId="0" applyFont="1" applyFill="1" applyBorder="1"/>
    <xf numFmtId="0" fontId="8" fillId="14" borderId="0" xfId="0" applyFont="1" applyFill="1"/>
    <xf numFmtId="0" fontId="8" fillId="14" borderId="23" xfId="0" applyFont="1" applyFill="1" applyBorder="1"/>
    <xf numFmtId="44" fontId="5" fillId="0" borderId="18" xfId="2" applyFont="1" applyBorder="1"/>
    <xf numFmtId="44" fontId="5" fillId="16" borderId="18" xfId="2" applyFont="1" applyFill="1" applyBorder="1"/>
    <xf numFmtId="44" fontId="5" fillId="2" borderId="18" xfId="2" applyFont="1" applyFill="1" applyBorder="1"/>
    <xf numFmtId="44" fontId="5" fillId="18" borderId="18" xfId="2" applyFont="1" applyFill="1" applyBorder="1"/>
    <xf numFmtId="44" fontId="5" fillId="10" borderId="18" xfId="2" applyFont="1" applyFill="1" applyBorder="1"/>
    <xf numFmtId="165" fontId="9" fillId="5" borderId="0" xfId="0" applyNumberFormat="1" applyFont="1" applyFill="1" applyAlignment="1">
      <alignment horizontal="center"/>
    </xf>
    <xf numFmtId="44" fontId="8" fillId="10" borderId="18" xfId="2" applyFont="1" applyFill="1" applyBorder="1"/>
    <xf numFmtId="44" fontId="8" fillId="16" borderId="18" xfId="2" applyFont="1" applyFill="1" applyBorder="1"/>
    <xf numFmtId="165" fontId="8" fillId="16" borderId="23" xfId="0" applyNumberFormat="1" applyFont="1" applyFill="1" applyBorder="1"/>
    <xf numFmtId="0" fontId="9" fillId="2" borderId="4" xfId="0" applyFont="1" applyFill="1" applyBorder="1"/>
    <xf numFmtId="164" fontId="9" fillId="2" borderId="3" xfId="1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/>
    </xf>
    <xf numFmtId="43" fontId="9" fillId="2" borderId="3" xfId="1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right"/>
    </xf>
    <xf numFmtId="4" fontId="11" fillId="2" borderId="1" xfId="0" applyNumberFormat="1" applyFont="1" applyFill="1" applyBorder="1" applyAlignment="1">
      <alignment vertical="center" wrapText="1"/>
    </xf>
    <xf numFmtId="43" fontId="12" fillId="2" borderId="1" xfId="1" applyFont="1" applyFill="1" applyBorder="1" applyAlignment="1">
      <alignment vertical="center" wrapText="1"/>
    </xf>
    <xf numFmtId="43" fontId="15" fillId="2" borderId="1" xfId="1" applyFont="1" applyFill="1" applyBorder="1" applyAlignment="1">
      <alignment horizontal="left" vertical="center" wrapText="1" indent="1"/>
    </xf>
    <xf numFmtId="43" fontId="7" fillId="2" borderId="1" xfId="0" applyNumberFormat="1" applyFont="1" applyFill="1" applyBorder="1"/>
    <xf numFmtId="43" fontId="11" fillId="2" borderId="1" xfId="0" applyNumberFormat="1" applyFont="1" applyFill="1" applyBorder="1"/>
    <xf numFmtId="0" fontId="13" fillId="0" borderId="5" xfId="0" applyFont="1" applyBorder="1"/>
    <xf numFmtId="0" fontId="16" fillId="0" borderId="0" xfId="0" applyFont="1"/>
    <xf numFmtId="0" fontId="13" fillId="0" borderId="6" xfId="0" applyFont="1" applyBorder="1"/>
    <xf numFmtId="0" fontId="10" fillId="11" borderId="8" xfId="0" applyFont="1" applyFill="1" applyBorder="1" applyAlignment="1">
      <alignment horizontal="center" vertical="center" wrapText="1"/>
    </xf>
    <xf numFmtId="0" fontId="11" fillId="14" borderId="7" xfId="0" applyFont="1" applyFill="1" applyBorder="1" applyAlignment="1">
      <alignment horizontal="center" vertical="center" wrapText="1"/>
    </xf>
    <xf numFmtId="0" fontId="11" fillId="14" borderId="8" xfId="0" applyFont="1" applyFill="1" applyBorder="1" applyAlignment="1">
      <alignment horizontal="center" vertical="center" wrapText="1"/>
    </xf>
    <xf numFmtId="49" fontId="13" fillId="12" borderId="7" xfId="0" applyNumberFormat="1" applyFont="1" applyFill="1" applyBorder="1" applyAlignment="1">
      <alignment horizontal="center" vertical="center"/>
    </xf>
    <xf numFmtId="44" fontId="13" fillId="12" borderId="8" xfId="0" applyNumberFormat="1" applyFont="1" applyFill="1" applyBorder="1" applyAlignment="1">
      <alignment horizontal="center" vertical="center"/>
    </xf>
    <xf numFmtId="44" fontId="13" fillId="12" borderId="8" xfId="0" applyNumberFormat="1" applyFont="1" applyFill="1" applyBorder="1" applyAlignment="1">
      <alignment vertical="center"/>
    </xf>
    <xf numFmtId="44" fontId="13" fillId="12" borderId="8" xfId="2" applyFont="1" applyFill="1" applyBorder="1" applyAlignment="1">
      <alignment horizontal="center" vertical="center"/>
    </xf>
    <xf numFmtId="44" fontId="13" fillId="12" borderId="10" xfId="0" applyNumberFormat="1" applyFont="1" applyFill="1" applyBorder="1" applyAlignment="1">
      <alignment horizontal="center" vertical="center"/>
    </xf>
    <xf numFmtId="44" fontId="13" fillId="12" borderId="10" xfId="0" applyNumberFormat="1" applyFont="1" applyFill="1" applyBorder="1" applyAlignment="1">
      <alignment vertical="center"/>
    </xf>
    <xf numFmtId="44" fontId="13" fillId="12" borderId="1" xfId="0" applyNumberFormat="1" applyFont="1" applyFill="1" applyBorder="1" applyAlignment="1">
      <alignment horizontal="center" vertical="center"/>
    </xf>
    <xf numFmtId="44" fontId="13" fillId="12" borderId="1" xfId="0" applyNumberFormat="1" applyFont="1" applyFill="1" applyBorder="1" applyAlignment="1">
      <alignment vertical="center"/>
    </xf>
    <xf numFmtId="168" fontId="6" fillId="12" borderId="4" xfId="0" applyNumberFormat="1" applyFont="1" applyFill="1" applyBorder="1" applyAlignment="1">
      <alignment horizontal="center" vertical="center"/>
    </xf>
    <xf numFmtId="44" fontId="6" fillId="12" borderId="7" xfId="0" applyNumberFormat="1" applyFont="1" applyFill="1" applyBorder="1" applyAlignment="1">
      <alignment horizontal="center" vertical="center"/>
    </xf>
    <xf numFmtId="169" fontId="6" fillId="12" borderId="4" xfId="0" applyNumberFormat="1" applyFont="1" applyFill="1" applyBorder="1" applyAlignment="1">
      <alignment horizontal="center" vertical="center"/>
    </xf>
    <xf numFmtId="44" fontId="6" fillId="12" borderId="11" xfId="2" applyFont="1" applyFill="1" applyBorder="1" applyAlignment="1">
      <alignment horizontal="center" vertical="center"/>
    </xf>
    <xf numFmtId="169" fontId="6" fillId="12" borderId="12" xfId="0" applyNumberFormat="1" applyFont="1" applyFill="1" applyBorder="1" applyAlignment="1">
      <alignment horizontal="center" vertical="center"/>
    </xf>
    <xf numFmtId="168" fontId="13" fillId="0" borderId="4" xfId="0" applyNumberFormat="1" applyFont="1" applyBorder="1" applyAlignment="1">
      <alignment horizontal="center" vertical="center"/>
    </xf>
    <xf numFmtId="168" fontId="13" fillId="0" borderId="11" xfId="0" applyNumberFormat="1" applyFont="1" applyBorder="1" applyAlignment="1">
      <alignment horizontal="center" vertical="center"/>
    </xf>
    <xf numFmtId="168" fontId="13" fillId="0" borderId="12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horizontal="center" vertical="center"/>
    </xf>
    <xf numFmtId="40" fontId="13" fillId="0" borderId="12" xfId="0" applyNumberFormat="1" applyFont="1" applyBorder="1" applyAlignment="1">
      <alignment horizontal="center" vertical="center"/>
    </xf>
    <xf numFmtId="168" fontId="13" fillId="0" borderId="7" xfId="0" applyNumberFormat="1" applyFont="1" applyBorder="1" applyAlignment="1">
      <alignment horizontal="center" vertical="center"/>
    </xf>
    <xf numFmtId="40" fontId="13" fillId="0" borderId="8" xfId="0" applyNumberFormat="1" applyFont="1" applyBorder="1" applyAlignment="1">
      <alignment horizontal="center" vertical="center"/>
    </xf>
    <xf numFmtId="40" fontId="13" fillId="0" borderId="8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0" fontId="6" fillId="0" borderId="8" xfId="0" applyNumberFormat="1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7" fillId="0" borderId="9" xfId="0" applyFont="1" applyBorder="1"/>
    <xf numFmtId="0" fontId="13" fillId="0" borderId="14" xfId="0" applyFont="1" applyBorder="1"/>
    <xf numFmtId="0" fontId="6" fillId="0" borderId="0" xfId="0" applyFont="1" applyAlignment="1">
      <alignment horizontal="left" vertical="center"/>
    </xf>
    <xf numFmtId="0" fontId="10" fillId="11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4" fontId="5" fillId="2" borderId="1" xfId="0" applyNumberFormat="1" applyFont="1" applyFill="1" applyBorder="1"/>
    <xf numFmtId="49" fontId="5" fillId="2" borderId="1" xfId="0" applyNumberFormat="1" applyFont="1" applyFill="1" applyBorder="1"/>
    <xf numFmtId="44" fontId="6" fillId="2" borderId="1" xfId="2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7" fontId="9" fillId="13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167" fontId="9" fillId="2" borderId="1" xfId="0" applyNumberFormat="1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44" fontId="7" fillId="2" borderId="1" xfId="2" applyFont="1" applyFill="1" applyBorder="1" applyAlignment="1">
      <alignment vertical="center" wrapText="1"/>
    </xf>
    <xf numFmtId="44" fontId="7" fillId="2" borderId="1" xfId="2" applyFont="1" applyFill="1" applyBorder="1"/>
    <xf numFmtId="44" fontId="11" fillId="2" borderId="1" xfId="2" applyFont="1" applyFill="1" applyBorder="1" applyAlignment="1">
      <alignment horizontal="center" vertical="top" wrapText="1"/>
    </xf>
    <xf numFmtId="44" fontId="11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1" fillId="0" borderId="0" xfId="0" applyFont="1"/>
    <xf numFmtId="0" fontId="7" fillId="2" borderId="1" xfId="0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vertical="top" wrapText="1"/>
    </xf>
    <xf numFmtId="14" fontId="5" fillId="2" borderId="1" xfId="0" applyNumberFormat="1" applyFont="1" applyFill="1" applyBorder="1"/>
    <xf numFmtId="44" fontId="8" fillId="2" borderId="1" xfId="0" applyNumberFormat="1" applyFont="1" applyFill="1" applyBorder="1"/>
    <xf numFmtId="44" fontId="8" fillId="2" borderId="1" xfId="2" applyFont="1" applyFill="1" applyBorder="1"/>
    <xf numFmtId="2" fontId="2" fillId="0" borderId="0" xfId="0" applyNumberFormat="1" applyFont="1"/>
    <xf numFmtId="44" fontId="9" fillId="17" borderId="18" xfId="2" applyFont="1" applyFill="1" applyBorder="1"/>
    <xf numFmtId="0" fontId="8" fillId="9" borderId="22" xfId="0" applyFont="1" applyFill="1" applyBorder="1" applyAlignment="1">
      <alignment horizontal="left"/>
    </xf>
    <xf numFmtId="44" fontId="11" fillId="14" borderId="8" xfId="2" applyFont="1" applyFill="1" applyBorder="1" applyAlignment="1">
      <alignment horizontal="center" vertical="center" wrapText="1"/>
    </xf>
    <xf numFmtId="165" fontId="5" fillId="0" borderId="1" xfId="0" applyNumberFormat="1" applyFont="1" applyBorder="1"/>
    <xf numFmtId="44" fontId="5" fillId="0" borderId="1" xfId="2" applyFont="1" applyBorder="1"/>
    <xf numFmtId="44" fontId="5" fillId="0" borderId="0" xfId="2" applyFont="1" applyFill="1" applyBorder="1"/>
    <xf numFmtId="44" fontId="5" fillId="0" borderId="0" xfId="2" applyFont="1"/>
    <xf numFmtId="165" fontId="9" fillId="0" borderId="0" xfId="0" applyNumberFormat="1" applyFont="1"/>
    <xf numFmtId="165" fontId="9" fillId="0" borderId="23" xfId="0" applyNumberFormat="1" applyFont="1" applyBorder="1"/>
    <xf numFmtId="0" fontId="7" fillId="0" borderId="22" xfId="0" applyFont="1" applyBorder="1"/>
    <xf numFmtId="44" fontId="7" fillId="0" borderId="18" xfId="2" applyFont="1" applyFill="1" applyBorder="1"/>
    <xf numFmtId="0" fontId="8" fillId="14" borderId="22" xfId="0" applyFont="1" applyFill="1" applyBorder="1" applyAlignment="1">
      <alignment horizontal="left"/>
    </xf>
    <xf numFmtId="0" fontId="8" fillId="14" borderId="0" xfId="0" applyFont="1" applyFill="1" applyAlignment="1">
      <alignment horizontal="left"/>
    </xf>
    <xf numFmtId="0" fontId="8" fillId="14" borderId="23" xfId="0" applyFont="1" applyFill="1" applyBorder="1" applyAlignment="1">
      <alignment horizontal="left"/>
    </xf>
    <xf numFmtId="0" fontId="8" fillId="9" borderId="22" xfId="0" applyFont="1" applyFill="1" applyBorder="1" applyAlignment="1">
      <alignment horizontal="left"/>
    </xf>
    <xf numFmtId="0" fontId="8" fillId="9" borderId="0" xfId="0" applyFont="1" applyFill="1" applyAlignment="1">
      <alignment horizontal="left"/>
    </xf>
    <xf numFmtId="0" fontId="8" fillId="9" borderId="23" xfId="0" applyFont="1" applyFill="1" applyBorder="1" applyAlignment="1">
      <alignment horizontal="left"/>
    </xf>
    <xf numFmtId="0" fontId="8" fillId="4" borderId="22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23" xfId="0" applyFont="1" applyFill="1" applyBorder="1" applyAlignment="1">
      <alignment horizontal="left"/>
    </xf>
    <xf numFmtId="165" fontId="8" fillId="0" borderId="22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23" xfId="0" applyNumberFormat="1" applyFont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23" xfId="0" applyFont="1" applyFill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10" borderId="22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10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4" borderId="22" xfId="0" applyFont="1" applyFill="1" applyBorder="1" applyAlignment="1">
      <alignment horizontal="left" wrapText="1"/>
    </xf>
    <xf numFmtId="0" fontId="7" fillId="0" borderId="0" xfId="0" applyFont="1"/>
    <xf numFmtId="0" fontId="7" fillId="0" borderId="23" xfId="0" applyFont="1" applyBorder="1"/>
    <xf numFmtId="0" fontId="7" fillId="2" borderId="0" xfId="0" applyFont="1" applyFill="1"/>
    <xf numFmtId="0" fontId="7" fillId="2" borderId="23" xfId="0" applyFont="1" applyFill="1" applyBorder="1"/>
    <xf numFmtId="0" fontId="8" fillId="0" borderId="1" xfId="0" applyFont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/>
    <xf numFmtId="0" fontId="11" fillId="0" borderId="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302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E5D7-D525-7F49-9011-7534C453E370}">
  <dimension ref="A1:O176"/>
  <sheetViews>
    <sheetView topLeftCell="A161" zoomScale="217" zoomScaleNormal="217" workbookViewId="0">
      <selection activeCell="L177" sqref="L177"/>
    </sheetView>
  </sheetViews>
  <sheetFormatPr defaultColWidth="10.875" defaultRowHeight="13.5" x14ac:dyDescent="0.25"/>
  <cols>
    <col min="1" max="1" width="6.625" style="23" customWidth="1"/>
    <col min="2" max="2" width="49.625" style="9" bestFit="1" customWidth="1"/>
    <col min="3" max="3" width="23.5" style="74" bestFit="1" customWidth="1"/>
    <col min="4" max="4" width="9.125" style="23" bestFit="1" customWidth="1"/>
    <col min="5" max="5" width="10.875" style="23"/>
    <col min="6" max="6" width="10" style="23" bestFit="1" customWidth="1"/>
    <col min="7" max="7" width="18" style="23" bestFit="1" customWidth="1"/>
    <col min="8" max="8" width="70.875" style="23" bestFit="1" customWidth="1"/>
    <col min="9" max="9" width="12.5" style="23" bestFit="1" customWidth="1"/>
    <col min="10" max="10" width="21.75" style="23" bestFit="1" customWidth="1"/>
    <col min="11" max="11" width="29.5" style="111" bestFit="1" customWidth="1"/>
    <col min="12" max="12" width="11.625" style="13" bestFit="1" customWidth="1"/>
    <col min="13" max="13" width="10" style="13" bestFit="1" customWidth="1"/>
    <col min="14" max="14" width="11" style="12" bestFit="1" customWidth="1"/>
    <col min="15" max="15" width="11" style="9" bestFit="1" customWidth="1"/>
    <col min="16" max="16384" width="10.875" style="9"/>
  </cols>
  <sheetData>
    <row r="1" spans="1:14" x14ac:dyDescent="0.25">
      <c r="A1" s="259" t="s">
        <v>354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s="70" customFormat="1" x14ac:dyDescent="0.25">
      <c r="A2" s="76" t="s">
        <v>0</v>
      </c>
      <c r="B2" s="88" t="s">
        <v>1</v>
      </c>
      <c r="C2" s="75" t="s">
        <v>2</v>
      </c>
      <c r="D2" s="76" t="s">
        <v>3</v>
      </c>
      <c r="E2" s="76" t="s">
        <v>4</v>
      </c>
      <c r="F2" s="76" t="s">
        <v>5</v>
      </c>
      <c r="G2" s="76" t="s">
        <v>6</v>
      </c>
      <c r="H2" s="76" t="s">
        <v>7</v>
      </c>
      <c r="I2" s="77" t="s">
        <v>234</v>
      </c>
      <c r="J2" s="76" t="s">
        <v>42</v>
      </c>
      <c r="K2" s="77" t="s">
        <v>44</v>
      </c>
      <c r="L2" s="78" t="s">
        <v>71</v>
      </c>
      <c r="M2" s="78" t="s">
        <v>72</v>
      </c>
      <c r="N2" s="76" t="s">
        <v>73</v>
      </c>
    </row>
    <row r="3" spans="1:14" s="70" customFormat="1" x14ac:dyDescent="0.25">
      <c r="A3" s="144"/>
      <c r="B3" s="149" t="s">
        <v>342</v>
      </c>
      <c r="C3" s="145"/>
      <c r="D3" s="150">
        <v>31</v>
      </c>
      <c r="E3" s="150" t="s">
        <v>343</v>
      </c>
      <c r="F3" s="150">
        <v>2025</v>
      </c>
      <c r="G3" s="146"/>
      <c r="H3" s="146"/>
      <c r="I3" s="147"/>
      <c r="J3" s="146"/>
      <c r="K3" s="147"/>
      <c r="L3" s="148"/>
      <c r="M3" s="148"/>
      <c r="N3" s="152">
        <v>612.77</v>
      </c>
    </row>
    <row r="4" spans="1:14" x14ac:dyDescent="0.25">
      <c r="A4" s="79">
        <v>1</v>
      </c>
      <c r="B4" s="80" t="s">
        <v>23</v>
      </c>
      <c r="C4" s="81">
        <v>10901</v>
      </c>
      <c r="D4" s="82">
        <v>9</v>
      </c>
      <c r="E4" s="82" t="s">
        <v>20</v>
      </c>
      <c r="F4" s="151">
        <v>2026</v>
      </c>
      <c r="G4" s="82" t="s">
        <v>22</v>
      </c>
      <c r="H4" s="82" t="s">
        <v>12</v>
      </c>
      <c r="I4" s="83" t="s">
        <v>51</v>
      </c>
      <c r="J4" s="82" t="s">
        <v>52</v>
      </c>
      <c r="K4" s="109" t="s">
        <v>332</v>
      </c>
      <c r="L4" s="79"/>
      <c r="M4" s="84">
        <v>-225</v>
      </c>
      <c r="N4" s="108">
        <f>N3+M4</f>
        <v>387.77</v>
      </c>
    </row>
    <row r="5" spans="1:14" x14ac:dyDescent="0.25">
      <c r="A5" s="79">
        <v>2</v>
      </c>
      <c r="B5" s="80" t="s">
        <v>29</v>
      </c>
      <c r="C5" s="121">
        <v>870121102908399</v>
      </c>
      <c r="D5" s="82">
        <v>12</v>
      </c>
      <c r="E5" s="82" t="s">
        <v>20</v>
      </c>
      <c r="F5" s="82">
        <v>2026</v>
      </c>
      <c r="G5" s="82" t="s">
        <v>8</v>
      </c>
      <c r="H5" s="82" t="s">
        <v>28</v>
      </c>
      <c r="I5" s="82" t="s">
        <v>56</v>
      </c>
      <c r="J5" s="82" t="s">
        <v>35</v>
      </c>
      <c r="K5" s="109"/>
      <c r="L5" s="79"/>
      <c r="M5" s="89">
        <v>-61.05</v>
      </c>
      <c r="N5" s="108">
        <f t="shared" ref="N5:N9" si="0">N4+M5</f>
        <v>326.71999999999997</v>
      </c>
    </row>
    <row r="6" spans="1:14" x14ac:dyDescent="0.25">
      <c r="A6" s="79">
        <v>3</v>
      </c>
      <c r="B6" s="80" t="s">
        <v>241</v>
      </c>
      <c r="C6" s="81">
        <v>552925000131863</v>
      </c>
      <c r="D6" s="82">
        <v>14</v>
      </c>
      <c r="E6" s="82" t="s">
        <v>20</v>
      </c>
      <c r="F6" s="82">
        <v>2026</v>
      </c>
      <c r="G6" s="82" t="s">
        <v>10</v>
      </c>
      <c r="H6" s="93" t="s">
        <v>40</v>
      </c>
      <c r="I6" s="82" t="s">
        <v>41</v>
      </c>
      <c r="J6" s="82" t="s">
        <v>43</v>
      </c>
      <c r="K6" s="109"/>
      <c r="L6" s="79"/>
      <c r="M6" s="95">
        <v>-420</v>
      </c>
      <c r="N6" s="108">
        <f t="shared" si="0"/>
        <v>-93.28000000000003</v>
      </c>
    </row>
    <row r="7" spans="1:14" x14ac:dyDescent="0.25">
      <c r="A7" s="79">
        <v>4</v>
      </c>
      <c r="B7" s="80" t="s">
        <v>241</v>
      </c>
      <c r="C7" s="81">
        <v>554439000025572</v>
      </c>
      <c r="D7" s="82">
        <v>14</v>
      </c>
      <c r="E7" s="82" t="s">
        <v>20</v>
      </c>
      <c r="F7" s="82">
        <v>2026</v>
      </c>
      <c r="G7" s="82" t="s">
        <v>10</v>
      </c>
      <c r="H7" s="94" t="s">
        <v>242</v>
      </c>
      <c r="I7" s="82" t="s">
        <v>39</v>
      </c>
      <c r="J7" s="82" t="s">
        <v>43</v>
      </c>
      <c r="K7" s="109"/>
      <c r="L7" s="79"/>
      <c r="M7" s="95">
        <v>-420</v>
      </c>
      <c r="N7" s="108">
        <f t="shared" si="0"/>
        <v>-513.28</v>
      </c>
    </row>
    <row r="8" spans="1:14" x14ac:dyDescent="0.25">
      <c r="A8" s="79">
        <v>5</v>
      </c>
      <c r="B8" s="80" t="s">
        <v>46</v>
      </c>
      <c r="C8" s="81">
        <v>554732000141920</v>
      </c>
      <c r="D8" s="82">
        <v>14</v>
      </c>
      <c r="E8" s="82" t="s">
        <v>20</v>
      </c>
      <c r="F8" s="82">
        <v>2026</v>
      </c>
      <c r="G8" s="82" t="s">
        <v>10</v>
      </c>
      <c r="H8" s="94" t="s">
        <v>240</v>
      </c>
      <c r="I8" s="82" t="s">
        <v>48</v>
      </c>
      <c r="J8" s="82" t="s">
        <v>53</v>
      </c>
      <c r="K8" s="109"/>
      <c r="L8" s="79"/>
      <c r="M8" s="87">
        <v>-3115</v>
      </c>
      <c r="N8" s="108">
        <f t="shared" si="0"/>
        <v>-3628.2799999999997</v>
      </c>
    </row>
    <row r="9" spans="1:14" x14ac:dyDescent="0.25">
      <c r="A9" s="79">
        <v>6</v>
      </c>
      <c r="B9" s="80" t="s">
        <v>46</v>
      </c>
      <c r="C9" s="81">
        <v>555110000023966</v>
      </c>
      <c r="D9" s="82">
        <v>14</v>
      </c>
      <c r="E9" s="82" t="s">
        <v>20</v>
      </c>
      <c r="F9" s="82">
        <v>2026</v>
      </c>
      <c r="G9" s="82" t="s">
        <v>10</v>
      </c>
      <c r="H9" s="94" t="s">
        <v>239</v>
      </c>
      <c r="I9" s="82" t="s">
        <v>47</v>
      </c>
      <c r="J9" s="82" t="s">
        <v>53</v>
      </c>
      <c r="K9" s="109"/>
      <c r="L9" s="79"/>
      <c r="M9" s="87">
        <v>-2940</v>
      </c>
      <c r="N9" s="108">
        <f t="shared" si="0"/>
        <v>-6568.28</v>
      </c>
    </row>
    <row r="10" spans="1:14" x14ac:dyDescent="0.25">
      <c r="A10" s="79">
        <v>7</v>
      </c>
      <c r="B10" s="80" t="s">
        <v>235</v>
      </c>
      <c r="C10" s="81">
        <v>98</v>
      </c>
      <c r="D10" s="82">
        <v>14</v>
      </c>
      <c r="E10" s="82" t="s">
        <v>20</v>
      </c>
      <c r="F10" s="82">
        <v>2026</v>
      </c>
      <c r="G10" s="82" t="s">
        <v>16</v>
      </c>
      <c r="H10" s="82" t="s">
        <v>236</v>
      </c>
      <c r="I10" s="120" t="s">
        <v>49</v>
      </c>
      <c r="J10" s="82" t="s">
        <v>33</v>
      </c>
      <c r="K10" s="109"/>
      <c r="L10" s="90">
        <v>7000</v>
      </c>
      <c r="M10" s="80"/>
      <c r="N10" s="108">
        <f>N9+L10</f>
        <v>431.72000000000025</v>
      </c>
    </row>
    <row r="11" spans="1:14" x14ac:dyDescent="0.25">
      <c r="A11" s="79">
        <v>8</v>
      </c>
      <c r="B11" s="80" t="s">
        <v>257</v>
      </c>
      <c r="C11" s="81">
        <v>201001153704</v>
      </c>
      <c r="D11" s="82">
        <v>14</v>
      </c>
      <c r="E11" s="82" t="s">
        <v>20</v>
      </c>
      <c r="F11" s="82">
        <v>2026</v>
      </c>
      <c r="G11" s="82" t="s">
        <v>16</v>
      </c>
      <c r="H11" s="82" t="s">
        <v>236</v>
      </c>
      <c r="I11" s="120" t="s">
        <v>49</v>
      </c>
      <c r="J11" s="82" t="s">
        <v>33</v>
      </c>
      <c r="K11" s="110"/>
      <c r="L11" s="91">
        <v>422.8</v>
      </c>
      <c r="M11" s="80"/>
      <c r="N11" s="108">
        <f t="shared" ref="N11:N14" si="1">N10+L11</f>
        <v>854.52000000000021</v>
      </c>
    </row>
    <row r="12" spans="1:14" x14ac:dyDescent="0.25">
      <c r="A12" s="79">
        <v>9</v>
      </c>
      <c r="B12" s="80" t="s">
        <v>253</v>
      </c>
      <c r="C12" s="81">
        <v>151830436573572</v>
      </c>
      <c r="D12" s="82">
        <v>15</v>
      </c>
      <c r="E12" s="82" t="s">
        <v>20</v>
      </c>
      <c r="F12" s="82">
        <v>2026</v>
      </c>
      <c r="G12" s="82" t="s">
        <v>18</v>
      </c>
      <c r="H12" s="120" t="s">
        <v>262</v>
      </c>
      <c r="I12" s="83" t="s">
        <v>237</v>
      </c>
      <c r="J12" s="82" t="s">
        <v>238</v>
      </c>
      <c r="K12" s="109"/>
      <c r="L12" s="90">
        <v>6160</v>
      </c>
      <c r="M12" s="80"/>
      <c r="N12" s="108">
        <f t="shared" si="1"/>
        <v>7014.52</v>
      </c>
    </row>
    <row r="13" spans="1:14" x14ac:dyDescent="0.25">
      <c r="A13" s="79">
        <v>10</v>
      </c>
      <c r="B13" s="80" t="s">
        <v>253</v>
      </c>
      <c r="C13" s="81">
        <v>151830531853062</v>
      </c>
      <c r="D13" s="82">
        <v>15</v>
      </c>
      <c r="E13" s="82" t="s">
        <v>20</v>
      </c>
      <c r="F13" s="82">
        <v>2026</v>
      </c>
      <c r="G13" s="82" t="s">
        <v>18</v>
      </c>
      <c r="H13" s="120" t="s">
        <v>262</v>
      </c>
      <c r="I13" s="83" t="s">
        <v>237</v>
      </c>
      <c r="J13" s="82" t="s">
        <v>238</v>
      </c>
      <c r="K13" s="109"/>
      <c r="L13" s="90">
        <v>20020</v>
      </c>
      <c r="M13" s="80"/>
      <c r="N13" s="108">
        <f t="shared" si="1"/>
        <v>27034.52</v>
      </c>
    </row>
    <row r="14" spans="1:14" x14ac:dyDescent="0.25">
      <c r="A14" s="79">
        <v>11</v>
      </c>
      <c r="B14" s="80" t="s">
        <v>253</v>
      </c>
      <c r="C14" s="81">
        <v>151830576369951</v>
      </c>
      <c r="D14" s="82">
        <v>15</v>
      </c>
      <c r="E14" s="82" t="s">
        <v>20</v>
      </c>
      <c r="F14" s="82">
        <v>2026</v>
      </c>
      <c r="G14" s="82" t="s">
        <v>18</v>
      </c>
      <c r="H14" s="120" t="s">
        <v>262</v>
      </c>
      <c r="I14" s="83" t="s">
        <v>237</v>
      </c>
      <c r="J14" s="82" t="s">
        <v>238</v>
      </c>
      <c r="K14" s="109"/>
      <c r="L14" s="90">
        <v>3100</v>
      </c>
      <c r="M14" s="80"/>
      <c r="N14" s="108">
        <f t="shared" si="1"/>
        <v>30134.52</v>
      </c>
    </row>
    <row r="15" spans="1:14" x14ac:dyDescent="0.25">
      <c r="A15" s="79">
        <v>12</v>
      </c>
      <c r="B15" s="80" t="s">
        <v>241</v>
      </c>
      <c r="C15" s="81">
        <v>11501</v>
      </c>
      <c r="D15" s="82">
        <v>15</v>
      </c>
      <c r="E15" s="82" t="s">
        <v>20</v>
      </c>
      <c r="F15" s="82">
        <v>2026</v>
      </c>
      <c r="G15" s="82" t="s">
        <v>15</v>
      </c>
      <c r="H15" s="94" t="s">
        <v>243</v>
      </c>
      <c r="I15" s="83" t="s">
        <v>75</v>
      </c>
      <c r="J15" s="82" t="s">
        <v>244</v>
      </c>
      <c r="K15" s="109"/>
      <c r="L15" s="79"/>
      <c r="M15" s="89">
        <v>-99.96</v>
      </c>
      <c r="N15" s="108">
        <f>N14+M15</f>
        <v>30034.560000000001</v>
      </c>
    </row>
    <row r="16" spans="1:14" x14ac:dyDescent="0.25">
      <c r="A16" s="79">
        <v>13</v>
      </c>
      <c r="B16" s="80" t="s">
        <v>272</v>
      </c>
      <c r="C16" s="81">
        <v>551369000032746</v>
      </c>
      <c r="D16" s="82">
        <v>16</v>
      </c>
      <c r="E16" s="82" t="s">
        <v>20</v>
      </c>
      <c r="F16" s="82">
        <v>2026</v>
      </c>
      <c r="G16" s="82" t="s">
        <v>10</v>
      </c>
      <c r="H16" s="82" t="s">
        <v>245</v>
      </c>
      <c r="I16" s="120" t="s">
        <v>49</v>
      </c>
      <c r="J16" s="82" t="s">
        <v>30</v>
      </c>
      <c r="K16" s="109" t="s">
        <v>246</v>
      </c>
      <c r="L16" s="79"/>
      <c r="M16" s="87">
        <v>-3100</v>
      </c>
      <c r="N16" s="108">
        <f t="shared" ref="N16:N47" si="2">N15+M16</f>
        <v>26934.560000000001</v>
      </c>
    </row>
    <row r="17" spans="1:14" x14ac:dyDescent="0.25">
      <c r="A17" s="79">
        <v>14</v>
      </c>
      <c r="B17" s="80" t="s">
        <v>59</v>
      </c>
      <c r="C17" s="81">
        <v>554439000039504</v>
      </c>
      <c r="D17" s="82">
        <v>20</v>
      </c>
      <c r="E17" s="82" t="s">
        <v>20</v>
      </c>
      <c r="F17" s="82">
        <v>2026</v>
      </c>
      <c r="G17" s="82" t="s">
        <v>60</v>
      </c>
      <c r="H17" s="82" t="s">
        <v>38</v>
      </c>
      <c r="I17" s="122" t="s">
        <v>69</v>
      </c>
      <c r="J17" s="82" t="s">
        <v>52</v>
      </c>
      <c r="K17" s="109" t="s">
        <v>332</v>
      </c>
      <c r="L17" s="79"/>
      <c r="M17" s="89">
        <v>-966.45</v>
      </c>
      <c r="N17" s="108">
        <f t="shared" si="2"/>
        <v>25968.11</v>
      </c>
    </row>
    <row r="18" spans="1:14" x14ac:dyDescent="0.25">
      <c r="A18" s="79">
        <v>15</v>
      </c>
      <c r="B18" s="80" t="s">
        <v>37</v>
      </c>
      <c r="C18" s="81">
        <v>554439000039504</v>
      </c>
      <c r="D18" s="82">
        <v>20</v>
      </c>
      <c r="E18" s="82" t="s">
        <v>20</v>
      </c>
      <c r="F18" s="82">
        <v>2026</v>
      </c>
      <c r="G18" s="82" t="s">
        <v>60</v>
      </c>
      <c r="H18" s="82" t="s">
        <v>38</v>
      </c>
      <c r="I18" s="122" t="s">
        <v>69</v>
      </c>
      <c r="J18" s="82" t="s">
        <v>52</v>
      </c>
      <c r="K18" s="109" t="s">
        <v>332</v>
      </c>
      <c r="L18" s="79"/>
      <c r="M18" s="87">
        <v>-1757.18</v>
      </c>
      <c r="N18" s="108">
        <f t="shared" si="2"/>
        <v>24210.93</v>
      </c>
    </row>
    <row r="19" spans="1:14" x14ac:dyDescent="0.25">
      <c r="A19" s="79">
        <v>16</v>
      </c>
      <c r="B19" s="80" t="s">
        <v>61</v>
      </c>
      <c r="C19" s="81">
        <v>554439000039504</v>
      </c>
      <c r="D19" s="82">
        <v>20</v>
      </c>
      <c r="E19" s="82" t="s">
        <v>20</v>
      </c>
      <c r="F19" s="82">
        <v>2026</v>
      </c>
      <c r="G19" s="82" t="s">
        <v>60</v>
      </c>
      <c r="H19" s="82" t="s">
        <v>38</v>
      </c>
      <c r="I19" s="122" t="s">
        <v>69</v>
      </c>
      <c r="J19" s="82" t="s">
        <v>52</v>
      </c>
      <c r="K19" s="109" t="s">
        <v>332</v>
      </c>
      <c r="L19" s="79"/>
      <c r="M19" s="89">
        <v>-79.52</v>
      </c>
      <c r="N19" s="108">
        <f t="shared" si="2"/>
        <v>24131.41</v>
      </c>
    </row>
    <row r="20" spans="1:14" x14ac:dyDescent="0.25">
      <c r="A20" s="79">
        <v>17</v>
      </c>
      <c r="B20" s="80" t="s">
        <v>34</v>
      </c>
      <c r="C20" s="81">
        <v>554439000039504</v>
      </c>
      <c r="D20" s="82">
        <v>20</v>
      </c>
      <c r="E20" s="82" t="s">
        <v>20</v>
      </c>
      <c r="F20" s="82">
        <v>2026</v>
      </c>
      <c r="G20" s="82" t="s">
        <v>10</v>
      </c>
      <c r="H20" s="82" t="s">
        <v>236</v>
      </c>
      <c r="I20" s="120" t="s">
        <v>49</v>
      </c>
      <c r="J20" s="82" t="s">
        <v>33</v>
      </c>
      <c r="K20" s="109"/>
      <c r="L20" s="79"/>
      <c r="M20" s="87">
        <v>-3224.29</v>
      </c>
      <c r="N20" s="108">
        <f t="shared" si="2"/>
        <v>20907.12</v>
      </c>
    </row>
    <row r="21" spans="1:14" x14ac:dyDescent="0.25">
      <c r="A21" s="79">
        <v>18</v>
      </c>
      <c r="B21" s="80" t="s">
        <v>54</v>
      </c>
      <c r="C21" s="81">
        <v>554732000129468</v>
      </c>
      <c r="D21" s="82">
        <v>20</v>
      </c>
      <c r="E21" s="82" t="s">
        <v>20</v>
      </c>
      <c r="F21" s="82">
        <v>2026</v>
      </c>
      <c r="G21" s="82" t="s">
        <v>10</v>
      </c>
      <c r="H21" s="94" t="s">
        <v>247</v>
      </c>
      <c r="I21" s="82" t="s">
        <v>248</v>
      </c>
      <c r="J21" s="82" t="s">
        <v>338</v>
      </c>
      <c r="K21" s="109"/>
      <c r="L21" s="79"/>
      <c r="M21" s="87">
        <v>-2520</v>
      </c>
      <c r="N21" s="108">
        <f t="shared" si="2"/>
        <v>18387.12</v>
      </c>
    </row>
    <row r="22" spans="1:14" x14ac:dyDescent="0.25">
      <c r="A22" s="79">
        <v>19</v>
      </c>
      <c r="B22" s="80" t="s">
        <v>66</v>
      </c>
      <c r="C22" s="81">
        <v>555110000023966</v>
      </c>
      <c r="D22" s="82">
        <v>20</v>
      </c>
      <c r="E22" s="82" t="s">
        <v>20</v>
      </c>
      <c r="F22" s="82">
        <v>2026</v>
      </c>
      <c r="G22" s="82" t="s">
        <v>10</v>
      </c>
      <c r="H22" s="94" t="s">
        <v>239</v>
      </c>
      <c r="I22" s="82" t="s">
        <v>47</v>
      </c>
      <c r="J22" s="82" t="s">
        <v>339</v>
      </c>
      <c r="K22" s="109"/>
      <c r="L22" s="79"/>
      <c r="M22" s="95">
        <v>-420</v>
      </c>
      <c r="N22" s="108">
        <f t="shared" si="2"/>
        <v>17967.12</v>
      </c>
    </row>
    <row r="23" spans="1:14" x14ac:dyDescent="0.25">
      <c r="A23" s="79">
        <v>20</v>
      </c>
      <c r="B23" s="80" t="s">
        <v>271</v>
      </c>
      <c r="C23" s="81">
        <v>12601</v>
      </c>
      <c r="D23" s="82">
        <v>26</v>
      </c>
      <c r="E23" s="82" t="s">
        <v>20</v>
      </c>
      <c r="F23" s="82">
        <v>2026</v>
      </c>
      <c r="G23" s="82" t="s">
        <v>14</v>
      </c>
      <c r="H23" s="93" t="s">
        <v>249</v>
      </c>
      <c r="I23" s="82" t="s">
        <v>87</v>
      </c>
      <c r="J23" s="82" t="s">
        <v>50</v>
      </c>
      <c r="K23" s="109" t="s">
        <v>250</v>
      </c>
      <c r="L23" s="79"/>
      <c r="M23" s="89">
        <v>-86.24</v>
      </c>
      <c r="N23" s="108">
        <f t="shared" si="2"/>
        <v>17880.879999999997</v>
      </c>
    </row>
    <row r="24" spans="1:14" x14ac:dyDescent="0.25">
      <c r="A24" s="79">
        <v>21</v>
      </c>
      <c r="B24" s="80" t="s">
        <v>66</v>
      </c>
      <c r="C24" s="81">
        <v>12602</v>
      </c>
      <c r="D24" s="82">
        <v>26</v>
      </c>
      <c r="E24" s="82" t="s">
        <v>20</v>
      </c>
      <c r="F24" s="82">
        <v>2026</v>
      </c>
      <c r="G24" s="82" t="s">
        <v>14</v>
      </c>
      <c r="H24" s="94" t="s">
        <v>251</v>
      </c>
      <c r="I24" s="82" t="s">
        <v>252</v>
      </c>
      <c r="J24" s="82" t="s">
        <v>339</v>
      </c>
      <c r="K24" s="109"/>
      <c r="L24" s="79"/>
      <c r="M24" s="95">
        <v>-420</v>
      </c>
      <c r="N24" s="108">
        <f t="shared" si="2"/>
        <v>17460.879999999997</v>
      </c>
    </row>
    <row r="25" spans="1:14" x14ac:dyDescent="0.25">
      <c r="A25" s="79">
        <v>22</v>
      </c>
      <c r="B25" s="80" t="s">
        <v>27</v>
      </c>
      <c r="C25" s="81">
        <v>12801</v>
      </c>
      <c r="D25" s="82">
        <v>28</v>
      </c>
      <c r="E25" s="82" t="s">
        <v>20</v>
      </c>
      <c r="F25" s="82">
        <v>2026</v>
      </c>
      <c r="G25" s="82" t="s">
        <v>25</v>
      </c>
      <c r="H25" s="82" t="s">
        <v>24</v>
      </c>
      <c r="I25" s="83" t="s">
        <v>79</v>
      </c>
      <c r="J25" s="82" t="s">
        <v>26</v>
      </c>
      <c r="K25" s="109"/>
      <c r="L25" s="79"/>
      <c r="M25" s="89">
        <v>-247.38</v>
      </c>
      <c r="N25" s="108">
        <f t="shared" si="2"/>
        <v>17213.499999999996</v>
      </c>
    </row>
    <row r="26" spans="1:14" x14ac:dyDescent="0.25">
      <c r="A26" s="79">
        <v>23</v>
      </c>
      <c r="B26" s="80" t="s">
        <v>27</v>
      </c>
      <c r="C26" s="81">
        <v>12802</v>
      </c>
      <c r="D26" s="82">
        <v>28</v>
      </c>
      <c r="E26" s="82" t="s">
        <v>20</v>
      </c>
      <c r="F26" s="82">
        <v>2026</v>
      </c>
      <c r="G26" s="82" t="s">
        <v>25</v>
      </c>
      <c r="H26" s="82" t="s">
        <v>24</v>
      </c>
      <c r="I26" s="83" t="s">
        <v>79</v>
      </c>
      <c r="J26" s="82" t="s">
        <v>26</v>
      </c>
      <c r="K26" s="109"/>
      <c r="L26" s="79"/>
      <c r="M26" s="89">
        <v>-513.33000000000004</v>
      </c>
      <c r="N26" s="108">
        <f t="shared" si="2"/>
        <v>16700.169999999995</v>
      </c>
    </row>
    <row r="27" spans="1:14" x14ac:dyDescent="0.25">
      <c r="A27" s="79">
        <v>24</v>
      </c>
      <c r="B27" s="80" t="s">
        <v>27</v>
      </c>
      <c r="C27" s="81">
        <v>12803</v>
      </c>
      <c r="D27" s="82">
        <v>28</v>
      </c>
      <c r="E27" s="82" t="s">
        <v>20</v>
      </c>
      <c r="F27" s="82">
        <v>2026</v>
      </c>
      <c r="G27" s="82" t="s">
        <v>25</v>
      </c>
      <c r="H27" s="82" t="s">
        <v>24</v>
      </c>
      <c r="I27" s="83" t="s">
        <v>79</v>
      </c>
      <c r="J27" s="82" t="s">
        <v>26</v>
      </c>
      <c r="K27" s="109"/>
      <c r="L27" s="79"/>
      <c r="M27" s="89">
        <v>-628.92999999999995</v>
      </c>
      <c r="N27" s="108">
        <f t="shared" si="2"/>
        <v>16071.239999999994</v>
      </c>
    </row>
    <row r="28" spans="1:14" x14ac:dyDescent="0.25">
      <c r="A28" s="79">
        <v>25</v>
      </c>
      <c r="B28" s="80" t="s">
        <v>27</v>
      </c>
      <c r="C28" s="81">
        <v>12804</v>
      </c>
      <c r="D28" s="82">
        <v>28</v>
      </c>
      <c r="E28" s="82" t="s">
        <v>20</v>
      </c>
      <c r="F28" s="82">
        <v>2026</v>
      </c>
      <c r="G28" s="82" t="s">
        <v>25</v>
      </c>
      <c r="H28" s="82" t="s">
        <v>24</v>
      </c>
      <c r="I28" s="83" t="s">
        <v>79</v>
      </c>
      <c r="J28" s="82" t="s">
        <v>26</v>
      </c>
      <c r="K28" s="109"/>
      <c r="L28" s="79"/>
      <c r="M28" s="89">
        <v>-480.17</v>
      </c>
      <c r="N28" s="153">
        <f t="shared" si="2"/>
        <v>15591.069999999994</v>
      </c>
    </row>
    <row r="29" spans="1:14" x14ac:dyDescent="0.25">
      <c r="A29" s="79">
        <v>26</v>
      </c>
      <c r="B29" s="80" t="s">
        <v>241</v>
      </c>
      <c r="C29" s="81">
        <v>552925000131863</v>
      </c>
      <c r="D29" s="82">
        <v>4</v>
      </c>
      <c r="E29" s="82" t="s">
        <v>21</v>
      </c>
      <c r="F29" s="82">
        <v>2026</v>
      </c>
      <c r="G29" s="82" t="s">
        <v>10</v>
      </c>
      <c r="H29" s="96" t="s">
        <v>40</v>
      </c>
      <c r="I29" s="82" t="s">
        <v>41</v>
      </c>
      <c r="J29" s="82" t="s">
        <v>43</v>
      </c>
      <c r="K29" s="110"/>
      <c r="L29" s="79"/>
      <c r="M29" s="95">
        <v>-420</v>
      </c>
      <c r="N29" s="108">
        <f t="shared" si="2"/>
        <v>15171.069999999994</v>
      </c>
    </row>
    <row r="30" spans="1:14" x14ac:dyDescent="0.25">
      <c r="A30" s="79">
        <v>27</v>
      </c>
      <c r="B30" s="80" t="s">
        <v>241</v>
      </c>
      <c r="C30" s="81">
        <v>554439000025572</v>
      </c>
      <c r="D30" s="82">
        <v>4</v>
      </c>
      <c r="E30" s="82" t="s">
        <v>21</v>
      </c>
      <c r="F30" s="82">
        <v>2026</v>
      </c>
      <c r="G30" s="82" t="s">
        <v>10</v>
      </c>
      <c r="H30" s="94" t="s">
        <v>242</v>
      </c>
      <c r="I30" s="82" t="s">
        <v>39</v>
      </c>
      <c r="J30" s="82" t="s">
        <v>43</v>
      </c>
      <c r="K30" s="109"/>
      <c r="L30" s="79"/>
      <c r="M30" s="95">
        <v>-420</v>
      </c>
      <c r="N30" s="108">
        <f t="shared" si="2"/>
        <v>14751.069999999994</v>
      </c>
    </row>
    <row r="31" spans="1:14" x14ac:dyDescent="0.25">
      <c r="A31" s="79">
        <v>28</v>
      </c>
      <c r="B31" s="80" t="s">
        <v>46</v>
      </c>
      <c r="C31" s="81">
        <v>554732000141920</v>
      </c>
      <c r="D31" s="82">
        <v>4</v>
      </c>
      <c r="E31" s="82" t="s">
        <v>21</v>
      </c>
      <c r="F31" s="82">
        <v>2026</v>
      </c>
      <c r="G31" s="82" t="s">
        <v>10</v>
      </c>
      <c r="H31" s="97" t="s">
        <v>240</v>
      </c>
      <c r="I31" s="82" t="s">
        <v>48</v>
      </c>
      <c r="J31" s="82" t="s">
        <v>53</v>
      </c>
      <c r="K31" s="109"/>
      <c r="L31" s="79"/>
      <c r="M31" s="87">
        <v>-3115</v>
      </c>
      <c r="N31" s="108">
        <f t="shared" si="2"/>
        <v>11636.069999999994</v>
      </c>
    </row>
    <row r="32" spans="1:14" x14ac:dyDescent="0.25">
      <c r="A32" s="79">
        <v>29</v>
      </c>
      <c r="B32" s="80" t="s">
        <v>46</v>
      </c>
      <c r="C32" s="81">
        <v>555110000023966</v>
      </c>
      <c r="D32" s="82">
        <v>4</v>
      </c>
      <c r="E32" s="82" t="s">
        <v>21</v>
      </c>
      <c r="F32" s="82">
        <v>2026</v>
      </c>
      <c r="G32" s="82" t="s">
        <v>10</v>
      </c>
      <c r="H32" s="94" t="s">
        <v>239</v>
      </c>
      <c r="I32" s="82" t="s">
        <v>47</v>
      </c>
      <c r="J32" s="82" t="s">
        <v>53</v>
      </c>
      <c r="K32" s="109"/>
      <c r="L32" s="79"/>
      <c r="M32" s="87">
        <v>-2940</v>
      </c>
      <c r="N32" s="108">
        <f t="shared" si="2"/>
        <v>8696.0699999999943</v>
      </c>
    </row>
    <row r="33" spans="1:15" x14ac:dyDescent="0.25">
      <c r="A33" s="79">
        <v>30</v>
      </c>
      <c r="B33" s="80" t="s">
        <v>66</v>
      </c>
      <c r="C33" s="81">
        <v>551668000220302</v>
      </c>
      <c r="D33" s="82">
        <v>6</v>
      </c>
      <c r="E33" s="82" t="s">
        <v>21</v>
      </c>
      <c r="F33" s="82">
        <v>2026</v>
      </c>
      <c r="G33" s="82" t="s">
        <v>10</v>
      </c>
      <c r="H33" s="94" t="s">
        <v>263</v>
      </c>
      <c r="I33" s="82" t="s">
        <v>269</v>
      </c>
      <c r="J33" s="82" t="s">
        <v>339</v>
      </c>
      <c r="K33" s="109"/>
      <c r="L33" s="79"/>
      <c r="M33" s="95">
        <v>-420</v>
      </c>
      <c r="N33" s="108">
        <f t="shared" si="2"/>
        <v>8276.0699999999943</v>
      </c>
    </row>
    <row r="34" spans="1:15" x14ac:dyDescent="0.25">
      <c r="A34" s="79">
        <v>31</v>
      </c>
      <c r="B34" s="80" t="s">
        <v>54</v>
      </c>
      <c r="C34" s="81">
        <v>553653000024135</v>
      </c>
      <c r="D34" s="82">
        <v>6</v>
      </c>
      <c r="E34" s="82" t="s">
        <v>21</v>
      </c>
      <c r="F34" s="82">
        <v>2026</v>
      </c>
      <c r="G34" s="82" t="s">
        <v>10</v>
      </c>
      <c r="H34" s="82" t="s">
        <v>264</v>
      </c>
      <c r="I34" s="82" t="s">
        <v>57</v>
      </c>
      <c r="J34" s="82" t="s">
        <v>338</v>
      </c>
      <c r="K34" s="109"/>
      <c r="L34" s="79"/>
      <c r="M34" s="87">
        <v>-2670</v>
      </c>
      <c r="N34" s="108">
        <f t="shared" si="2"/>
        <v>5606.0699999999943</v>
      </c>
    </row>
    <row r="35" spans="1:15" x14ac:dyDescent="0.25">
      <c r="A35" s="79">
        <v>32</v>
      </c>
      <c r="B35" s="80" t="s">
        <v>54</v>
      </c>
      <c r="C35" s="81">
        <v>553653000030553</v>
      </c>
      <c r="D35" s="82">
        <v>6</v>
      </c>
      <c r="E35" s="82" t="s">
        <v>21</v>
      </c>
      <c r="F35" s="82">
        <v>2026</v>
      </c>
      <c r="G35" s="82" t="s">
        <v>10</v>
      </c>
      <c r="H35" s="94" t="s">
        <v>265</v>
      </c>
      <c r="I35" s="82" t="s">
        <v>68</v>
      </c>
      <c r="J35" s="82" t="s">
        <v>338</v>
      </c>
      <c r="K35" s="109"/>
      <c r="L35" s="79"/>
      <c r="M35" s="87">
        <v>-2670</v>
      </c>
      <c r="N35" s="108">
        <f t="shared" si="2"/>
        <v>2936.0699999999943</v>
      </c>
    </row>
    <row r="36" spans="1:15" x14ac:dyDescent="0.25">
      <c r="A36" s="79">
        <v>33</v>
      </c>
      <c r="B36" s="80" t="s">
        <v>66</v>
      </c>
      <c r="C36" s="81">
        <v>554436000006943</v>
      </c>
      <c r="D36" s="82">
        <v>6</v>
      </c>
      <c r="E36" s="82" t="s">
        <v>21</v>
      </c>
      <c r="F36" s="82">
        <v>2026</v>
      </c>
      <c r="G36" s="82" t="s">
        <v>10</v>
      </c>
      <c r="H36" s="94" t="s">
        <v>32</v>
      </c>
      <c r="I36" s="82" t="s">
        <v>86</v>
      </c>
      <c r="J36" s="82" t="s">
        <v>339</v>
      </c>
      <c r="K36" s="109"/>
      <c r="L36" s="79"/>
      <c r="M36" s="95">
        <v>-420</v>
      </c>
      <c r="N36" s="108">
        <f t="shared" si="2"/>
        <v>2516.0699999999943</v>
      </c>
    </row>
    <row r="37" spans="1:15" x14ac:dyDescent="0.25">
      <c r="A37" s="79">
        <v>34</v>
      </c>
      <c r="B37" s="80" t="s">
        <v>54</v>
      </c>
      <c r="C37" s="81">
        <v>554436000006943</v>
      </c>
      <c r="D37" s="82">
        <v>6</v>
      </c>
      <c r="E37" s="82" t="s">
        <v>21</v>
      </c>
      <c r="F37" s="82">
        <v>2026</v>
      </c>
      <c r="G37" s="82" t="s">
        <v>10</v>
      </c>
      <c r="H37" s="94" t="s">
        <v>266</v>
      </c>
      <c r="I37" s="82" t="s">
        <v>86</v>
      </c>
      <c r="J37" s="82" t="s">
        <v>338</v>
      </c>
      <c r="K37" s="109"/>
      <c r="L37" s="79"/>
      <c r="M37" s="87">
        <v>-2520</v>
      </c>
      <c r="N37" s="108">
        <f t="shared" si="2"/>
        <v>-3.930000000005748</v>
      </c>
    </row>
    <row r="38" spans="1:15" x14ac:dyDescent="0.25">
      <c r="A38" s="79">
        <v>35</v>
      </c>
      <c r="B38" s="80" t="s">
        <v>66</v>
      </c>
      <c r="C38" s="81">
        <v>554732000008888</v>
      </c>
      <c r="D38" s="82">
        <v>6</v>
      </c>
      <c r="E38" s="82" t="s">
        <v>21</v>
      </c>
      <c r="F38" s="82">
        <v>2026</v>
      </c>
      <c r="G38" s="82" t="s">
        <v>10</v>
      </c>
      <c r="H38" s="94" t="s">
        <v>267</v>
      </c>
      <c r="I38" s="82" t="s">
        <v>80</v>
      </c>
      <c r="J38" s="82" t="s">
        <v>339</v>
      </c>
      <c r="K38" s="109"/>
      <c r="L38" s="79"/>
      <c r="M38" s="87">
        <v>-2670</v>
      </c>
      <c r="N38" s="108">
        <f t="shared" si="2"/>
        <v>-2673.9300000000057</v>
      </c>
    </row>
    <row r="39" spans="1:15" x14ac:dyDescent="0.25">
      <c r="A39" s="79">
        <v>36</v>
      </c>
      <c r="B39" s="80" t="s">
        <v>66</v>
      </c>
      <c r="C39" s="81">
        <v>554732000025120</v>
      </c>
      <c r="D39" s="82">
        <v>6</v>
      </c>
      <c r="E39" s="82" t="s">
        <v>21</v>
      </c>
      <c r="F39" s="82">
        <v>2026</v>
      </c>
      <c r="G39" s="82" t="s">
        <v>10</v>
      </c>
      <c r="H39" s="94" t="s">
        <v>268</v>
      </c>
      <c r="I39" s="82" t="s">
        <v>270</v>
      </c>
      <c r="J39" s="82" t="s">
        <v>339</v>
      </c>
      <c r="K39" s="109"/>
      <c r="L39" s="79"/>
      <c r="M39" s="95">
        <v>-420</v>
      </c>
      <c r="N39" s="108">
        <f t="shared" si="2"/>
        <v>-3093.9300000000057</v>
      </c>
    </row>
    <row r="40" spans="1:15" x14ac:dyDescent="0.25">
      <c r="A40" s="79">
        <v>37</v>
      </c>
      <c r="B40" s="80" t="s">
        <v>54</v>
      </c>
      <c r="C40" s="81">
        <v>554732000026538</v>
      </c>
      <c r="D40" s="82">
        <v>6</v>
      </c>
      <c r="E40" s="82" t="s">
        <v>21</v>
      </c>
      <c r="F40" s="82">
        <v>2026</v>
      </c>
      <c r="G40" s="82" t="s">
        <v>10</v>
      </c>
      <c r="H40" s="94" t="s">
        <v>65</v>
      </c>
      <c r="I40" s="82" t="s">
        <v>81</v>
      </c>
      <c r="J40" s="82" t="s">
        <v>338</v>
      </c>
      <c r="K40" s="109"/>
      <c r="L40" s="79"/>
      <c r="M40" s="154">
        <v>-2940</v>
      </c>
      <c r="N40" s="108">
        <f t="shared" si="2"/>
        <v>-6033.9300000000057</v>
      </c>
    </row>
    <row r="41" spans="1:15" x14ac:dyDescent="0.25">
      <c r="A41" s="79">
        <v>38</v>
      </c>
      <c r="B41" s="80" t="s">
        <v>54</v>
      </c>
      <c r="C41" s="81">
        <v>554732000129468</v>
      </c>
      <c r="D41" s="82">
        <v>6</v>
      </c>
      <c r="E41" s="82" t="s">
        <v>21</v>
      </c>
      <c r="F41" s="82">
        <v>2026</v>
      </c>
      <c r="G41" s="82" t="s">
        <v>10</v>
      </c>
      <c r="H41" s="82" t="s">
        <v>247</v>
      </c>
      <c r="I41" s="82" t="s">
        <v>248</v>
      </c>
      <c r="J41" s="82" t="s">
        <v>338</v>
      </c>
      <c r="K41" s="109"/>
      <c r="L41" s="79"/>
      <c r="M41" s="154">
        <v>-2520</v>
      </c>
      <c r="N41" s="108">
        <f t="shared" si="2"/>
        <v>-8553.9300000000057</v>
      </c>
    </row>
    <row r="42" spans="1:15" x14ac:dyDescent="0.25">
      <c r="A42" s="79">
        <v>39</v>
      </c>
      <c r="B42" s="80" t="s">
        <v>66</v>
      </c>
      <c r="C42" s="81">
        <v>554732000141920</v>
      </c>
      <c r="D42" s="82">
        <v>6</v>
      </c>
      <c r="E42" s="82" t="s">
        <v>21</v>
      </c>
      <c r="F42" s="82">
        <v>2026</v>
      </c>
      <c r="G42" s="82" t="s">
        <v>10</v>
      </c>
      <c r="H42" s="94" t="s">
        <v>240</v>
      </c>
      <c r="I42" s="82" t="s">
        <v>48</v>
      </c>
      <c r="J42" s="82" t="s">
        <v>339</v>
      </c>
      <c r="K42" s="109"/>
      <c r="L42" s="79"/>
      <c r="M42" s="95">
        <v>-445</v>
      </c>
      <c r="N42" s="108">
        <f t="shared" si="2"/>
        <v>-8998.9300000000057</v>
      </c>
    </row>
    <row r="43" spans="1:15" x14ac:dyDescent="0.25">
      <c r="A43" s="79">
        <v>40</v>
      </c>
      <c r="B43" s="80" t="s">
        <v>54</v>
      </c>
      <c r="C43" s="81">
        <v>555110000023966</v>
      </c>
      <c r="D43" s="82">
        <v>6</v>
      </c>
      <c r="E43" s="82" t="s">
        <v>21</v>
      </c>
      <c r="F43" s="82">
        <v>2026</v>
      </c>
      <c r="G43" s="82" t="s">
        <v>10</v>
      </c>
      <c r="H43" s="94" t="s">
        <v>239</v>
      </c>
      <c r="I43" s="82" t="s">
        <v>47</v>
      </c>
      <c r="J43" s="82" t="s">
        <v>338</v>
      </c>
      <c r="K43" s="109"/>
      <c r="L43" s="79"/>
      <c r="M43" s="87">
        <v>-1260</v>
      </c>
      <c r="N43" s="108">
        <f t="shared" si="2"/>
        <v>-10258.930000000006</v>
      </c>
    </row>
    <row r="44" spans="1:15" x14ac:dyDescent="0.25">
      <c r="A44" s="79">
        <v>41</v>
      </c>
      <c r="B44" s="80" t="s">
        <v>54</v>
      </c>
      <c r="C44" s="81">
        <v>555110000023966</v>
      </c>
      <c r="D44" s="82">
        <v>6</v>
      </c>
      <c r="E44" s="82" t="s">
        <v>21</v>
      </c>
      <c r="F44" s="82">
        <v>2026</v>
      </c>
      <c r="G44" s="82" t="s">
        <v>10</v>
      </c>
      <c r="H44" s="94" t="s">
        <v>239</v>
      </c>
      <c r="I44" s="82" t="s">
        <v>47</v>
      </c>
      <c r="J44" s="82" t="s">
        <v>338</v>
      </c>
      <c r="K44" s="109"/>
      <c r="L44" s="79"/>
      <c r="M44" s="87">
        <v>-1470.73</v>
      </c>
      <c r="N44" s="108">
        <f t="shared" si="2"/>
        <v>-11729.660000000005</v>
      </c>
      <c r="O44" s="9">
        <v>205.5</v>
      </c>
    </row>
    <row r="45" spans="1:15" x14ac:dyDescent="0.25">
      <c r="A45" s="79">
        <v>42</v>
      </c>
      <c r="B45" s="80" t="s">
        <v>66</v>
      </c>
      <c r="C45" s="81">
        <v>558636000005909</v>
      </c>
      <c r="D45" s="82">
        <v>6</v>
      </c>
      <c r="E45" s="82" t="s">
        <v>21</v>
      </c>
      <c r="F45" s="82">
        <v>2026</v>
      </c>
      <c r="G45" s="82" t="s">
        <v>10</v>
      </c>
      <c r="H45" s="94" t="s">
        <v>280</v>
      </c>
      <c r="I45" s="82" t="s">
        <v>281</v>
      </c>
      <c r="J45" s="82" t="s">
        <v>339</v>
      </c>
      <c r="K45" s="109"/>
      <c r="L45" s="79"/>
      <c r="M45" s="95">
        <v>-840</v>
      </c>
      <c r="N45" s="108">
        <f t="shared" si="2"/>
        <v>-12569.660000000005</v>
      </c>
    </row>
    <row r="46" spans="1:15" x14ac:dyDescent="0.25">
      <c r="A46" s="79">
        <v>43</v>
      </c>
      <c r="B46" s="80" t="s">
        <v>66</v>
      </c>
      <c r="C46" s="81">
        <v>20601</v>
      </c>
      <c r="D46" s="82">
        <v>6</v>
      </c>
      <c r="E46" s="82" t="s">
        <v>21</v>
      </c>
      <c r="F46" s="82">
        <v>2026</v>
      </c>
      <c r="G46" s="82" t="s">
        <v>15</v>
      </c>
      <c r="H46" s="94" t="s">
        <v>282</v>
      </c>
      <c r="I46" s="82" t="s">
        <v>283</v>
      </c>
      <c r="J46" s="82" t="s">
        <v>339</v>
      </c>
      <c r="K46" s="109"/>
      <c r="L46" s="79"/>
      <c r="M46" s="95">
        <v>-420</v>
      </c>
      <c r="N46" s="108">
        <f t="shared" si="2"/>
        <v>-12989.660000000005</v>
      </c>
    </row>
    <row r="47" spans="1:15" x14ac:dyDescent="0.25">
      <c r="A47" s="79">
        <v>44</v>
      </c>
      <c r="B47" s="80" t="s">
        <v>66</v>
      </c>
      <c r="C47" s="81">
        <v>20602</v>
      </c>
      <c r="D47" s="82">
        <v>6</v>
      </c>
      <c r="E47" s="82" t="s">
        <v>21</v>
      </c>
      <c r="F47" s="82">
        <v>2026</v>
      </c>
      <c r="G47" s="82" t="s">
        <v>14</v>
      </c>
      <c r="H47" s="82" t="s">
        <v>251</v>
      </c>
      <c r="I47" s="82" t="s">
        <v>252</v>
      </c>
      <c r="J47" s="82" t="s">
        <v>339</v>
      </c>
      <c r="K47" s="109"/>
      <c r="L47" s="79"/>
      <c r="M47" s="95">
        <v>-420</v>
      </c>
      <c r="N47" s="108">
        <f t="shared" si="2"/>
        <v>-13409.660000000005</v>
      </c>
    </row>
    <row r="48" spans="1:15" x14ac:dyDescent="0.25">
      <c r="A48" s="79">
        <v>45</v>
      </c>
      <c r="B48" s="80" t="s">
        <v>235</v>
      </c>
      <c r="C48" s="81">
        <v>98</v>
      </c>
      <c r="D48" s="82">
        <v>6</v>
      </c>
      <c r="E48" s="82" t="s">
        <v>21</v>
      </c>
      <c r="F48" s="82">
        <v>2026</v>
      </c>
      <c r="G48" s="82" t="s">
        <v>16</v>
      </c>
      <c r="H48" s="82" t="s">
        <v>236</v>
      </c>
      <c r="I48" s="120" t="s">
        <v>49</v>
      </c>
      <c r="J48" s="82" t="s">
        <v>33</v>
      </c>
      <c r="K48" s="109"/>
      <c r="L48" s="90">
        <v>13500</v>
      </c>
      <c r="M48" s="80"/>
      <c r="N48" s="108">
        <f>N47+L48</f>
        <v>90.339999999994689</v>
      </c>
    </row>
    <row r="49" spans="1:14" x14ac:dyDescent="0.25">
      <c r="A49" s="79">
        <v>46</v>
      </c>
      <c r="B49" s="80" t="s">
        <v>257</v>
      </c>
      <c r="C49" s="81">
        <v>201001153704</v>
      </c>
      <c r="D49" s="82">
        <v>6</v>
      </c>
      <c r="E49" s="82" t="s">
        <v>21</v>
      </c>
      <c r="F49" s="82">
        <v>2026</v>
      </c>
      <c r="G49" s="82" t="s">
        <v>16</v>
      </c>
      <c r="H49" s="82" t="s">
        <v>236</v>
      </c>
      <c r="I49" s="120" t="s">
        <v>49</v>
      </c>
      <c r="J49" s="82" t="s">
        <v>33</v>
      </c>
      <c r="K49" s="109"/>
      <c r="L49" s="92">
        <v>374.44</v>
      </c>
      <c r="M49" s="80"/>
      <c r="N49" s="108">
        <f t="shared" ref="N49:N51" si="3">N48+L49</f>
        <v>464.77999999999469</v>
      </c>
    </row>
    <row r="50" spans="1:14" x14ac:dyDescent="0.25">
      <c r="A50" s="79">
        <v>47</v>
      </c>
      <c r="B50" s="80" t="s">
        <v>257</v>
      </c>
      <c r="C50" s="81">
        <v>700998328814</v>
      </c>
      <c r="D50" s="82">
        <v>6</v>
      </c>
      <c r="E50" s="82" t="s">
        <v>21</v>
      </c>
      <c r="F50" s="82">
        <v>2026</v>
      </c>
      <c r="G50" s="82" t="s">
        <v>16</v>
      </c>
      <c r="H50" s="82" t="s">
        <v>236</v>
      </c>
      <c r="I50" s="120" t="s">
        <v>49</v>
      </c>
      <c r="J50" s="82" t="s">
        <v>33</v>
      </c>
      <c r="K50" s="109"/>
      <c r="L50" s="91">
        <v>476</v>
      </c>
      <c r="M50" s="80"/>
      <c r="N50" s="108">
        <f t="shared" si="3"/>
        <v>940.77999999999474</v>
      </c>
    </row>
    <row r="51" spans="1:14" x14ac:dyDescent="0.25">
      <c r="A51" s="79">
        <v>48</v>
      </c>
      <c r="B51" s="80" t="s">
        <v>253</v>
      </c>
      <c r="C51" s="81">
        <v>91134382086942</v>
      </c>
      <c r="D51" s="82">
        <v>9</v>
      </c>
      <c r="E51" s="82" t="s">
        <v>21</v>
      </c>
      <c r="F51" s="82">
        <v>2026</v>
      </c>
      <c r="G51" s="82" t="s">
        <v>18</v>
      </c>
      <c r="H51" s="120" t="s">
        <v>262</v>
      </c>
      <c r="I51" s="83" t="s">
        <v>237</v>
      </c>
      <c r="J51" s="82" t="s">
        <v>238</v>
      </c>
      <c r="K51" s="109"/>
      <c r="L51" s="90">
        <v>6160</v>
      </c>
      <c r="M51" s="80"/>
      <c r="N51" s="108">
        <f t="shared" si="3"/>
        <v>7100.7799999999952</v>
      </c>
    </row>
    <row r="52" spans="1:14" x14ac:dyDescent="0.25">
      <c r="A52" s="79">
        <v>49</v>
      </c>
      <c r="B52" s="80" t="s">
        <v>23</v>
      </c>
      <c r="C52" s="81">
        <v>21001</v>
      </c>
      <c r="D52" s="82">
        <v>10</v>
      </c>
      <c r="E52" s="82" t="s">
        <v>21</v>
      </c>
      <c r="F52" s="82">
        <v>2026</v>
      </c>
      <c r="G52" s="82" t="s">
        <v>22</v>
      </c>
      <c r="H52" s="82" t="s">
        <v>12</v>
      </c>
      <c r="I52" s="83" t="s">
        <v>51</v>
      </c>
      <c r="J52" s="82" t="s">
        <v>52</v>
      </c>
      <c r="K52" s="109" t="s">
        <v>333</v>
      </c>
      <c r="L52" s="79"/>
      <c r="M52" s="85">
        <v>-430.95</v>
      </c>
      <c r="N52" s="108">
        <f>N51+M52</f>
        <v>6669.8299999999954</v>
      </c>
    </row>
    <row r="53" spans="1:14" x14ac:dyDescent="0.25">
      <c r="A53" s="79">
        <v>50</v>
      </c>
      <c r="B53" s="80" t="s">
        <v>29</v>
      </c>
      <c r="C53" s="121">
        <v>840411102766850</v>
      </c>
      <c r="D53" s="82">
        <v>10</v>
      </c>
      <c r="E53" s="82" t="s">
        <v>21</v>
      </c>
      <c r="F53" s="82">
        <v>2026</v>
      </c>
      <c r="G53" s="82" t="s">
        <v>8</v>
      </c>
      <c r="H53" s="82" t="s">
        <v>28</v>
      </c>
      <c r="I53" s="82" t="s">
        <v>56</v>
      </c>
      <c r="J53" s="82" t="s">
        <v>35</v>
      </c>
      <c r="K53" s="109"/>
      <c r="L53" s="79"/>
      <c r="M53" s="89">
        <v>-61.05</v>
      </c>
      <c r="N53" s="108">
        <f t="shared" ref="N53:N57" si="4">N52+M53</f>
        <v>6608.7799999999952</v>
      </c>
    </row>
    <row r="54" spans="1:14" x14ac:dyDescent="0.25">
      <c r="A54" s="79">
        <v>51</v>
      </c>
      <c r="B54" s="80" t="s">
        <v>66</v>
      </c>
      <c r="C54" s="81">
        <v>553653000021062</v>
      </c>
      <c r="D54" s="82">
        <v>11</v>
      </c>
      <c r="E54" s="82" t="s">
        <v>21</v>
      </c>
      <c r="F54" s="82">
        <v>2026</v>
      </c>
      <c r="G54" s="82" t="s">
        <v>10</v>
      </c>
      <c r="H54" s="94" t="s">
        <v>284</v>
      </c>
      <c r="I54" s="124" t="s">
        <v>285</v>
      </c>
      <c r="J54" s="82" t="s">
        <v>339</v>
      </c>
      <c r="K54" s="109"/>
      <c r="L54" s="79"/>
      <c r="M54" s="95">
        <v>-420</v>
      </c>
      <c r="N54" s="108">
        <f t="shared" si="4"/>
        <v>6188.7799999999952</v>
      </c>
    </row>
    <row r="55" spans="1:14" x14ac:dyDescent="0.25">
      <c r="A55" s="79">
        <v>52</v>
      </c>
      <c r="B55" s="80" t="s">
        <v>66</v>
      </c>
      <c r="C55" s="81">
        <v>554890000009132</v>
      </c>
      <c r="D55" s="82">
        <v>11</v>
      </c>
      <c r="E55" s="82" t="s">
        <v>21</v>
      </c>
      <c r="F55" s="82">
        <v>2026</v>
      </c>
      <c r="G55" s="82" t="s">
        <v>10</v>
      </c>
      <c r="H55" s="94" t="s">
        <v>286</v>
      </c>
      <c r="I55" s="124" t="s">
        <v>287</v>
      </c>
      <c r="J55" s="82" t="s">
        <v>339</v>
      </c>
      <c r="K55" s="109"/>
      <c r="L55" s="79"/>
      <c r="M55" s="95">
        <v>-420</v>
      </c>
      <c r="N55" s="108">
        <f t="shared" si="4"/>
        <v>5768.7799999999952</v>
      </c>
    </row>
    <row r="56" spans="1:14" x14ac:dyDescent="0.25">
      <c r="A56" s="79">
        <v>53</v>
      </c>
      <c r="B56" s="80" t="s">
        <v>256</v>
      </c>
      <c r="C56" s="81">
        <v>21101</v>
      </c>
      <c r="D56" s="82">
        <v>11</v>
      </c>
      <c r="E56" s="82" t="s">
        <v>21</v>
      </c>
      <c r="F56" s="82">
        <v>2026</v>
      </c>
      <c r="G56" s="82" t="s">
        <v>17</v>
      </c>
      <c r="H56" s="120" t="s">
        <v>255</v>
      </c>
      <c r="I56" s="123" t="s">
        <v>84</v>
      </c>
      <c r="J56" s="79"/>
      <c r="K56" s="94" t="s">
        <v>254</v>
      </c>
      <c r="L56" s="79"/>
      <c r="M56" s="95">
        <v>-822</v>
      </c>
      <c r="N56" s="108">
        <f t="shared" si="4"/>
        <v>4946.7799999999952</v>
      </c>
    </row>
    <row r="57" spans="1:14" x14ac:dyDescent="0.25">
      <c r="A57" s="79">
        <v>54</v>
      </c>
      <c r="B57" s="80" t="s">
        <v>34</v>
      </c>
      <c r="C57" s="81">
        <v>554439000039504</v>
      </c>
      <c r="D57" s="82">
        <v>12</v>
      </c>
      <c r="E57" s="82" t="s">
        <v>21</v>
      </c>
      <c r="F57" s="82">
        <v>2026</v>
      </c>
      <c r="G57" s="82" t="s">
        <v>10</v>
      </c>
      <c r="H57" s="82" t="s">
        <v>236</v>
      </c>
      <c r="I57" s="120" t="s">
        <v>49</v>
      </c>
      <c r="J57" s="82" t="s">
        <v>33</v>
      </c>
      <c r="K57" s="109"/>
      <c r="L57" s="79"/>
      <c r="M57" s="87">
        <v>-2610.15</v>
      </c>
      <c r="N57" s="108">
        <f t="shared" si="4"/>
        <v>2336.6299999999951</v>
      </c>
    </row>
    <row r="58" spans="1:14" x14ac:dyDescent="0.25">
      <c r="A58" s="79">
        <v>55</v>
      </c>
      <c r="B58" s="80" t="s">
        <v>253</v>
      </c>
      <c r="C58" s="81">
        <v>131505534381661</v>
      </c>
      <c r="D58" s="82">
        <v>13</v>
      </c>
      <c r="E58" s="82" t="s">
        <v>21</v>
      </c>
      <c r="F58" s="82">
        <v>2026</v>
      </c>
      <c r="G58" s="82" t="s">
        <v>18</v>
      </c>
      <c r="H58" s="120" t="s">
        <v>262</v>
      </c>
      <c r="I58" s="83" t="s">
        <v>237</v>
      </c>
      <c r="J58" s="82" t="s">
        <v>238</v>
      </c>
      <c r="K58" s="109"/>
      <c r="L58" s="90">
        <v>7700</v>
      </c>
      <c r="M58" s="80"/>
      <c r="N58" s="108">
        <f>N57+L58</f>
        <v>10036.629999999996</v>
      </c>
    </row>
    <row r="59" spans="1:14" x14ac:dyDescent="0.25">
      <c r="A59" s="79">
        <v>56</v>
      </c>
      <c r="B59" s="80" t="s">
        <v>34</v>
      </c>
      <c r="C59" s="81">
        <v>554439000039504</v>
      </c>
      <c r="D59" s="82">
        <v>13</v>
      </c>
      <c r="E59" s="82" t="s">
        <v>21</v>
      </c>
      <c r="F59" s="82">
        <v>2026</v>
      </c>
      <c r="G59" s="82" t="s">
        <v>10</v>
      </c>
      <c r="H59" s="82" t="s">
        <v>236</v>
      </c>
      <c r="I59" s="120" t="s">
        <v>49</v>
      </c>
      <c r="J59" s="82" t="s">
        <v>33</v>
      </c>
      <c r="K59" s="109"/>
      <c r="L59" s="79"/>
      <c r="M59" s="89">
        <v>-309.06</v>
      </c>
      <c r="N59" s="108">
        <f>N58+M59</f>
        <v>9727.5699999999961</v>
      </c>
    </row>
    <row r="60" spans="1:14" x14ac:dyDescent="0.25">
      <c r="A60" s="79">
        <v>57</v>
      </c>
      <c r="B60" s="80" t="s">
        <v>37</v>
      </c>
      <c r="C60" s="81">
        <v>554439000039504</v>
      </c>
      <c r="D60" s="82">
        <v>19</v>
      </c>
      <c r="E60" s="82" t="s">
        <v>21</v>
      </c>
      <c r="F60" s="82">
        <v>2026</v>
      </c>
      <c r="G60" s="82" t="s">
        <v>60</v>
      </c>
      <c r="H60" s="82" t="s">
        <v>38</v>
      </c>
      <c r="I60" s="122" t="s">
        <v>69</v>
      </c>
      <c r="J60" s="82" t="s">
        <v>52</v>
      </c>
      <c r="K60" s="109" t="s">
        <v>333</v>
      </c>
      <c r="L60" s="79"/>
      <c r="M60" s="87">
        <v>-2443.1799999999998</v>
      </c>
      <c r="N60" s="108">
        <f t="shared" ref="N60:N64" si="5">N59+M60</f>
        <v>7284.3899999999958</v>
      </c>
    </row>
    <row r="61" spans="1:14" x14ac:dyDescent="0.25">
      <c r="A61" s="79">
        <v>58</v>
      </c>
      <c r="B61" s="80" t="s">
        <v>59</v>
      </c>
      <c r="C61" s="81">
        <v>554439000039504</v>
      </c>
      <c r="D61" s="82">
        <v>19</v>
      </c>
      <c r="E61" s="82" t="s">
        <v>21</v>
      </c>
      <c r="F61" s="82">
        <v>2026</v>
      </c>
      <c r="G61" s="82" t="s">
        <v>60</v>
      </c>
      <c r="H61" s="82" t="s">
        <v>38</v>
      </c>
      <c r="I61" s="122" t="s">
        <v>69</v>
      </c>
      <c r="J61" s="82" t="s">
        <v>52</v>
      </c>
      <c r="K61" s="109" t="s">
        <v>333</v>
      </c>
      <c r="L61" s="79"/>
      <c r="M61" s="87">
        <v>-1343.75</v>
      </c>
      <c r="N61" s="108">
        <f t="shared" si="5"/>
        <v>5940.6399999999958</v>
      </c>
    </row>
    <row r="62" spans="1:14" x14ac:dyDescent="0.25">
      <c r="A62" s="79">
        <v>59</v>
      </c>
      <c r="B62" s="80" t="s">
        <v>273</v>
      </c>
      <c r="C62" s="81">
        <v>554439000039504</v>
      </c>
      <c r="D62" s="82">
        <v>24</v>
      </c>
      <c r="E62" s="82" t="s">
        <v>21</v>
      </c>
      <c r="F62" s="82">
        <v>2026</v>
      </c>
      <c r="G62" s="82" t="s">
        <v>60</v>
      </c>
      <c r="H62" s="82" t="s">
        <v>38</v>
      </c>
      <c r="I62" s="122" t="s">
        <v>69</v>
      </c>
      <c r="J62" s="82" t="s">
        <v>52</v>
      </c>
      <c r="K62" s="109" t="s">
        <v>274</v>
      </c>
      <c r="L62" s="79"/>
      <c r="M62" s="87">
        <v>-4819.46</v>
      </c>
      <c r="N62" s="108">
        <f t="shared" si="5"/>
        <v>1121.1799999999957</v>
      </c>
    </row>
    <row r="63" spans="1:14" x14ac:dyDescent="0.25">
      <c r="A63" s="79">
        <v>60</v>
      </c>
      <c r="B63" s="80" t="s">
        <v>34</v>
      </c>
      <c r="C63" s="81">
        <v>554439000039504</v>
      </c>
      <c r="D63" s="82">
        <v>24</v>
      </c>
      <c r="E63" s="82" t="s">
        <v>21</v>
      </c>
      <c r="F63" s="82">
        <v>2026</v>
      </c>
      <c r="G63" s="82" t="s">
        <v>10</v>
      </c>
      <c r="H63" s="82" t="s">
        <v>236</v>
      </c>
      <c r="I63" s="120" t="s">
        <v>49</v>
      </c>
      <c r="J63" s="82" t="s">
        <v>33</v>
      </c>
      <c r="K63" s="109"/>
      <c r="L63" s="79"/>
      <c r="M63" s="87">
        <v>-4016.62</v>
      </c>
      <c r="N63" s="108">
        <f t="shared" si="5"/>
        <v>-2895.4400000000041</v>
      </c>
    </row>
    <row r="64" spans="1:14" x14ac:dyDescent="0.25">
      <c r="A64" s="79">
        <v>61</v>
      </c>
      <c r="B64" s="80" t="s">
        <v>27</v>
      </c>
      <c r="C64" s="81">
        <v>22401</v>
      </c>
      <c r="D64" s="82">
        <v>24</v>
      </c>
      <c r="E64" s="82" t="s">
        <v>21</v>
      </c>
      <c r="F64" s="82">
        <v>2026</v>
      </c>
      <c r="G64" s="82" t="s">
        <v>25</v>
      </c>
      <c r="H64" s="82" t="s">
        <v>24</v>
      </c>
      <c r="I64" s="83" t="s">
        <v>79</v>
      </c>
      <c r="J64" s="82" t="s">
        <v>26</v>
      </c>
      <c r="K64" s="109"/>
      <c r="L64" s="79"/>
      <c r="M64" s="87">
        <v>-2551.7600000000002</v>
      </c>
      <c r="N64" s="108">
        <f t="shared" si="5"/>
        <v>-5447.2000000000044</v>
      </c>
    </row>
    <row r="65" spans="1:14" x14ac:dyDescent="0.25">
      <c r="A65" s="79">
        <v>62</v>
      </c>
      <c r="B65" s="80" t="s">
        <v>235</v>
      </c>
      <c r="C65" s="81">
        <v>98</v>
      </c>
      <c r="D65" s="82">
        <v>24</v>
      </c>
      <c r="E65" s="82" t="s">
        <v>21</v>
      </c>
      <c r="F65" s="82">
        <v>2026</v>
      </c>
      <c r="G65" s="82" t="s">
        <v>16</v>
      </c>
      <c r="H65" s="82" t="s">
        <v>236</v>
      </c>
      <c r="I65" s="120" t="s">
        <v>49</v>
      </c>
      <c r="J65" s="82" t="s">
        <v>33</v>
      </c>
      <c r="K65" s="109"/>
      <c r="L65" s="90">
        <v>5500</v>
      </c>
      <c r="M65" s="80"/>
      <c r="N65" s="108">
        <f>N64+L65</f>
        <v>52.799999999995634</v>
      </c>
    </row>
    <row r="66" spans="1:14" x14ac:dyDescent="0.25">
      <c r="A66" s="79">
        <v>63</v>
      </c>
      <c r="B66" s="80" t="s">
        <v>257</v>
      </c>
      <c r="C66" s="81">
        <v>700998328814</v>
      </c>
      <c r="D66" s="82">
        <v>24</v>
      </c>
      <c r="E66" s="82" t="s">
        <v>21</v>
      </c>
      <c r="F66" s="82">
        <v>2026</v>
      </c>
      <c r="G66" s="82" t="s">
        <v>16</v>
      </c>
      <c r="H66" s="82" t="s">
        <v>236</v>
      </c>
      <c r="I66" s="120" t="s">
        <v>49</v>
      </c>
      <c r="J66" s="82" t="s">
        <v>33</v>
      </c>
      <c r="K66" s="109"/>
      <c r="L66" s="91">
        <v>352</v>
      </c>
      <c r="M66" s="80"/>
      <c r="N66" s="153">
        <f>N65+L66</f>
        <v>404.79999999999563</v>
      </c>
    </row>
    <row r="67" spans="1:14" x14ac:dyDescent="0.25">
      <c r="A67" s="79">
        <v>64</v>
      </c>
      <c r="B67" s="80" t="s">
        <v>241</v>
      </c>
      <c r="C67" s="81">
        <v>552925000131863</v>
      </c>
      <c r="D67" s="82">
        <v>6</v>
      </c>
      <c r="E67" s="82" t="s">
        <v>233</v>
      </c>
      <c r="F67" s="82">
        <v>2026</v>
      </c>
      <c r="G67" s="82" t="s">
        <v>10</v>
      </c>
      <c r="H67" s="94" t="s">
        <v>40</v>
      </c>
      <c r="I67" s="82" t="s">
        <v>41</v>
      </c>
      <c r="J67" s="82" t="s">
        <v>43</v>
      </c>
      <c r="K67" s="109"/>
      <c r="L67" s="79"/>
      <c r="M67" s="95">
        <v>-420</v>
      </c>
      <c r="N67" s="108">
        <f>N66+M67</f>
        <v>-15.200000000004366</v>
      </c>
    </row>
    <row r="68" spans="1:14" x14ac:dyDescent="0.25">
      <c r="A68" s="79">
        <v>65</v>
      </c>
      <c r="B68" s="80" t="s">
        <v>66</v>
      </c>
      <c r="C68" s="81">
        <v>553653000033652</v>
      </c>
      <c r="D68" s="82">
        <v>6</v>
      </c>
      <c r="E68" s="82" t="s">
        <v>233</v>
      </c>
      <c r="F68" s="82">
        <v>2026</v>
      </c>
      <c r="G68" s="82" t="s">
        <v>10</v>
      </c>
      <c r="H68" s="93" t="s">
        <v>288</v>
      </c>
      <c r="I68" s="82" t="s">
        <v>289</v>
      </c>
      <c r="J68" s="82" t="s">
        <v>339</v>
      </c>
      <c r="K68" s="109"/>
      <c r="L68" s="79"/>
      <c r="M68" s="95">
        <v>-420</v>
      </c>
      <c r="N68" s="108">
        <f t="shared" ref="N68:N72" si="6">N67+M68</f>
        <v>-435.20000000000437</v>
      </c>
    </row>
    <row r="69" spans="1:14" x14ac:dyDescent="0.25">
      <c r="A69" s="79">
        <v>66</v>
      </c>
      <c r="B69" s="80" t="s">
        <v>241</v>
      </c>
      <c r="C69" s="81">
        <v>554439000025572</v>
      </c>
      <c r="D69" s="82">
        <v>6</v>
      </c>
      <c r="E69" s="82" t="s">
        <v>233</v>
      </c>
      <c r="F69" s="82">
        <v>2026</v>
      </c>
      <c r="G69" s="82" t="s">
        <v>10</v>
      </c>
      <c r="H69" s="94" t="s">
        <v>242</v>
      </c>
      <c r="I69" s="82" t="s">
        <v>39</v>
      </c>
      <c r="J69" s="82" t="s">
        <v>43</v>
      </c>
      <c r="K69" s="109"/>
      <c r="L69" s="79"/>
      <c r="M69" s="95">
        <v>-420</v>
      </c>
      <c r="N69" s="108">
        <f t="shared" si="6"/>
        <v>-855.20000000000437</v>
      </c>
    </row>
    <row r="70" spans="1:14" x14ac:dyDescent="0.25">
      <c r="A70" s="79">
        <v>67</v>
      </c>
      <c r="B70" s="80" t="s">
        <v>46</v>
      </c>
      <c r="C70" s="81">
        <v>554732000141920</v>
      </c>
      <c r="D70" s="82">
        <v>6</v>
      </c>
      <c r="E70" s="82" t="s">
        <v>233</v>
      </c>
      <c r="F70" s="82">
        <v>2026</v>
      </c>
      <c r="G70" s="82" t="s">
        <v>10</v>
      </c>
      <c r="H70" s="97" t="s">
        <v>240</v>
      </c>
      <c r="I70" s="82" t="s">
        <v>48</v>
      </c>
      <c r="J70" s="82" t="s">
        <v>53</v>
      </c>
      <c r="K70" s="109"/>
      <c r="L70" s="79"/>
      <c r="M70" s="87">
        <v>-3115</v>
      </c>
      <c r="N70" s="108">
        <f t="shared" si="6"/>
        <v>-3970.2000000000044</v>
      </c>
    </row>
    <row r="71" spans="1:14" x14ac:dyDescent="0.25">
      <c r="A71" s="79">
        <v>68</v>
      </c>
      <c r="B71" s="80" t="s">
        <v>46</v>
      </c>
      <c r="C71" s="81">
        <v>555110000023966</v>
      </c>
      <c r="D71" s="82">
        <v>6</v>
      </c>
      <c r="E71" s="82" t="s">
        <v>233</v>
      </c>
      <c r="F71" s="82">
        <v>2026</v>
      </c>
      <c r="G71" s="82" t="s">
        <v>10</v>
      </c>
      <c r="H71" s="94" t="s">
        <v>239</v>
      </c>
      <c r="I71" s="82" t="s">
        <v>47</v>
      </c>
      <c r="J71" s="82" t="s">
        <v>53</v>
      </c>
      <c r="K71" s="109"/>
      <c r="L71" s="79"/>
      <c r="M71" s="87">
        <v>-2940</v>
      </c>
      <c r="N71" s="108">
        <f t="shared" si="6"/>
        <v>-6910.2000000000044</v>
      </c>
    </row>
    <row r="72" spans="1:14" x14ac:dyDescent="0.25">
      <c r="A72" s="79">
        <v>69</v>
      </c>
      <c r="B72" s="68" t="s">
        <v>54</v>
      </c>
      <c r="C72" s="81">
        <v>30601</v>
      </c>
      <c r="D72" s="82">
        <v>6</v>
      </c>
      <c r="E72" s="82" t="s">
        <v>233</v>
      </c>
      <c r="F72" s="82">
        <v>2026</v>
      </c>
      <c r="G72" s="82" t="s">
        <v>14</v>
      </c>
      <c r="H72" s="93" t="s">
        <v>290</v>
      </c>
      <c r="I72" s="82" t="s">
        <v>291</v>
      </c>
      <c r="J72" s="82" t="s">
        <v>338</v>
      </c>
      <c r="K72" s="109"/>
      <c r="L72" s="79"/>
      <c r="M72" s="87">
        <v>-2520</v>
      </c>
      <c r="N72" s="108">
        <f t="shared" si="6"/>
        <v>-9430.2000000000044</v>
      </c>
    </row>
    <row r="73" spans="1:14" x14ac:dyDescent="0.25">
      <c r="A73" s="79">
        <v>70</v>
      </c>
      <c r="B73" s="80" t="s">
        <v>235</v>
      </c>
      <c r="C73" s="81">
        <v>98</v>
      </c>
      <c r="D73" s="82">
        <v>6</v>
      </c>
      <c r="E73" s="82" t="s">
        <v>233</v>
      </c>
      <c r="F73" s="82">
        <v>2026</v>
      </c>
      <c r="G73" s="82" t="s">
        <v>16</v>
      </c>
      <c r="H73" s="82" t="s">
        <v>236</v>
      </c>
      <c r="I73" s="120" t="s">
        <v>49</v>
      </c>
      <c r="J73" s="82" t="s">
        <v>33</v>
      </c>
      <c r="K73" s="109"/>
      <c r="L73" s="90">
        <v>9500</v>
      </c>
      <c r="M73" s="80"/>
      <c r="N73" s="108">
        <f>N72+L73</f>
        <v>69.799999999995634</v>
      </c>
    </row>
    <row r="74" spans="1:14" x14ac:dyDescent="0.25">
      <c r="A74" s="79">
        <v>71</v>
      </c>
      <c r="B74" s="80" t="s">
        <v>257</v>
      </c>
      <c r="C74" s="81">
        <v>700998328814</v>
      </c>
      <c r="D74" s="82">
        <v>6</v>
      </c>
      <c r="E74" s="82" t="s">
        <v>233</v>
      </c>
      <c r="F74" s="82">
        <v>2026</v>
      </c>
      <c r="G74" s="82" t="s">
        <v>16</v>
      </c>
      <c r="H74" s="82" t="s">
        <v>236</v>
      </c>
      <c r="I74" s="120" t="s">
        <v>49</v>
      </c>
      <c r="J74" s="82" t="s">
        <v>33</v>
      </c>
      <c r="K74" s="109"/>
      <c r="L74" s="91">
        <v>169.1</v>
      </c>
      <c r="M74" s="80"/>
      <c r="N74" s="108">
        <f t="shared" ref="N74:N75" si="7">N73+L74</f>
        <v>238.89999999999563</v>
      </c>
    </row>
    <row r="75" spans="1:14" x14ac:dyDescent="0.25">
      <c r="A75" s="79">
        <v>72</v>
      </c>
      <c r="B75" s="80" t="s">
        <v>257</v>
      </c>
      <c r="C75" s="81">
        <v>3300996671965</v>
      </c>
      <c r="D75" s="82">
        <v>6</v>
      </c>
      <c r="E75" s="82" t="s">
        <v>233</v>
      </c>
      <c r="F75" s="82">
        <v>2026</v>
      </c>
      <c r="G75" s="82" t="s">
        <v>16</v>
      </c>
      <c r="H75" s="82" t="s">
        <v>236</v>
      </c>
      <c r="I75" s="120" t="s">
        <v>49</v>
      </c>
      <c r="J75" s="82" t="s">
        <v>33</v>
      </c>
      <c r="K75" s="109"/>
      <c r="L75" s="92">
        <v>413.28</v>
      </c>
      <c r="M75" s="80"/>
      <c r="N75" s="108">
        <f t="shared" si="7"/>
        <v>652.17999999999563</v>
      </c>
    </row>
    <row r="76" spans="1:14" x14ac:dyDescent="0.25">
      <c r="A76" s="79">
        <v>73</v>
      </c>
      <c r="B76" s="80" t="s">
        <v>23</v>
      </c>
      <c r="C76" s="81">
        <v>30901</v>
      </c>
      <c r="D76" s="82">
        <v>9</v>
      </c>
      <c r="E76" s="82" t="s">
        <v>233</v>
      </c>
      <c r="F76" s="82">
        <v>2026</v>
      </c>
      <c r="G76" s="82" t="s">
        <v>22</v>
      </c>
      <c r="H76" s="82" t="s">
        <v>12</v>
      </c>
      <c r="I76" s="83" t="s">
        <v>51</v>
      </c>
      <c r="J76" s="82" t="s">
        <v>52</v>
      </c>
      <c r="K76" s="109" t="s">
        <v>334</v>
      </c>
      <c r="L76" s="79"/>
      <c r="M76" s="86">
        <v>-1300</v>
      </c>
      <c r="N76" s="108">
        <f>N75+M76</f>
        <v>-647.82000000000437</v>
      </c>
    </row>
    <row r="77" spans="1:14" x14ac:dyDescent="0.25">
      <c r="A77" s="79">
        <v>74</v>
      </c>
      <c r="B77" s="80" t="s">
        <v>235</v>
      </c>
      <c r="C77" s="81">
        <v>98</v>
      </c>
      <c r="D77" s="82">
        <v>9</v>
      </c>
      <c r="E77" s="82" t="s">
        <v>233</v>
      </c>
      <c r="F77" s="82">
        <v>2026</v>
      </c>
      <c r="G77" s="82" t="s">
        <v>16</v>
      </c>
      <c r="H77" s="82" t="s">
        <v>236</v>
      </c>
      <c r="I77" s="120" t="s">
        <v>49</v>
      </c>
      <c r="J77" s="82" t="s">
        <v>33</v>
      </c>
      <c r="K77" s="109"/>
      <c r="L77" s="90">
        <v>1000</v>
      </c>
      <c r="M77" s="80"/>
      <c r="N77" s="108">
        <f>N76+L77</f>
        <v>352.17999999999563</v>
      </c>
    </row>
    <row r="78" spans="1:14" x14ac:dyDescent="0.25">
      <c r="A78" s="79">
        <v>75</v>
      </c>
      <c r="B78" s="80" t="s">
        <v>257</v>
      </c>
      <c r="C78" s="81">
        <v>3300996671965</v>
      </c>
      <c r="D78" s="82">
        <v>9</v>
      </c>
      <c r="E78" s="82" t="s">
        <v>233</v>
      </c>
      <c r="F78" s="82">
        <v>2026</v>
      </c>
      <c r="G78" s="82" t="s">
        <v>16</v>
      </c>
      <c r="H78" s="82" t="s">
        <v>236</v>
      </c>
      <c r="I78" s="120" t="s">
        <v>49</v>
      </c>
      <c r="J78" s="82" t="s">
        <v>33</v>
      </c>
      <c r="K78" s="109"/>
      <c r="L78" s="91">
        <v>59.5</v>
      </c>
      <c r="M78" s="80"/>
      <c r="N78" s="108">
        <f>N77+L78</f>
        <v>411.67999999999563</v>
      </c>
    </row>
    <row r="79" spans="1:14" x14ac:dyDescent="0.25">
      <c r="A79" s="79">
        <v>76</v>
      </c>
      <c r="B79" s="80" t="s">
        <v>29</v>
      </c>
      <c r="C79" s="121">
        <v>890691200301101</v>
      </c>
      <c r="D79" s="82">
        <v>10</v>
      </c>
      <c r="E79" s="82" t="s">
        <v>233</v>
      </c>
      <c r="F79" s="82">
        <v>2026</v>
      </c>
      <c r="G79" s="82" t="s">
        <v>8</v>
      </c>
      <c r="H79" s="82" t="s">
        <v>28</v>
      </c>
      <c r="I79" s="82" t="s">
        <v>56</v>
      </c>
      <c r="J79" s="82" t="s">
        <v>35</v>
      </c>
      <c r="K79" s="109"/>
      <c r="L79" s="79"/>
      <c r="M79" s="89">
        <v>-61.05</v>
      </c>
      <c r="N79" s="108">
        <f>N78+M79</f>
        <v>350.62999999999562</v>
      </c>
    </row>
    <row r="80" spans="1:14" x14ac:dyDescent="0.25">
      <c r="A80" s="79">
        <v>77</v>
      </c>
      <c r="B80" s="80" t="s">
        <v>66</v>
      </c>
      <c r="C80" s="81">
        <v>553302000046832</v>
      </c>
      <c r="D80" s="82">
        <v>11</v>
      </c>
      <c r="E80" s="82" t="s">
        <v>233</v>
      </c>
      <c r="F80" s="82">
        <v>2026</v>
      </c>
      <c r="G80" s="82" t="s">
        <v>10</v>
      </c>
      <c r="H80" s="94" t="s">
        <v>293</v>
      </c>
      <c r="I80" s="82" t="s">
        <v>292</v>
      </c>
      <c r="J80" s="82" t="s">
        <v>339</v>
      </c>
      <c r="K80" s="109"/>
      <c r="L80" s="79"/>
      <c r="M80" s="95">
        <v>-420</v>
      </c>
      <c r="N80" s="108">
        <f t="shared" ref="N80:N84" si="8">N79+M80</f>
        <v>-69.370000000004381</v>
      </c>
    </row>
    <row r="81" spans="1:14" x14ac:dyDescent="0.25">
      <c r="A81" s="79">
        <v>78</v>
      </c>
      <c r="B81" s="80" t="s">
        <v>66</v>
      </c>
      <c r="C81" s="81">
        <v>553653000032720</v>
      </c>
      <c r="D81" s="82">
        <v>11</v>
      </c>
      <c r="E81" s="82" t="s">
        <v>233</v>
      </c>
      <c r="F81" s="82">
        <v>2026</v>
      </c>
      <c r="G81" s="82" t="s">
        <v>10</v>
      </c>
      <c r="H81" s="94" t="s">
        <v>294</v>
      </c>
      <c r="I81" s="82" t="s">
        <v>76</v>
      </c>
      <c r="J81" s="82" t="s">
        <v>339</v>
      </c>
      <c r="K81" s="109"/>
      <c r="L81" s="79"/>
      <c r="M81" s="95">
        <v>-420</v>
      </c>
      <c r="N81" s="108">
        <f t="shared" si="8"/>
        <v>-489.37000000000438</v>
      </c>
    </row>
    <row r="82" spans="1:14" x14ac:dyDescent="0.25">
      <c r="A82" s="79">
        <v>79</v>
      </c>
      <c r="B82" s="80" t="s">
        <v>62</v>
      </c>
      <c r="C82" s="81">
        <v>553653000037196</v>
      </c>
      <c r="D82" s="82">
        <v>11</v>
      </c>
      <c r="E82" s="82" t="s">
        <v>233</v>
      </c>
      <c r="F82" s="82">
        <v>2026</v>
      </c>
      <c r="G82" s="82" t="s">
        <v>10</v>
      </c>
      <c r="H82" s="120" t="s">
        <v>259</v>
      </c>
      <c r="I82" s="126" t="s">
        <v>258</v>
      </c>
      <c r="J82" s="79"/>
      <c r="K82" s="109"/>
      <c r="L82" s="79"/>
      <c r="M82" s="95">
        <v>-988</v>
      </c>
      <c r="N82" s="108">
        <f t="shared" si="8"/>
        <v>-1477.3700000000044</v>
      </c>
    </row>
    <row r="83" spans="1:14" x14ac:dyDescent="0.25">
      <c r="A83" s="79">
        <v>80</v>
      </c>
      <c r="B83" s="68" t="s">
        <v>54</v>
      </c>
      <c r="C83" s="81">
        <v>553653000049839</v>
      </c>
      <c r="D83" s="82">
        <v>11</v>
      </c>
      <c r="E83" s="82" t="s">
        <v>233</v>
      </c>
      <c r="F83" s="82">
        <v>2026</v>
      </c>
      <c r="G83" s="82" t="s">
        <v>10</v>
      </c>
      <c r="H83" s="71" t="s">
        <v>63</v>
      </c>
      <c r="I83" s="94" t="s">
        <v>74</v>
      </c>
      <c r="J83" s="82" t="s">
        <v>338</v>
      </c>
      <c r="K83" s="109"/>
      <c r="L83" s="79"/>
      <c r="M83" s="87">
        <v>-2520</v>
      </c>
      <c r="N83" s="108">
        <f t="shared" si="8"/>
        <v>-3997.3700000000044</v>
      </c>
    </row>
    <row r="84" spans="1:14" x14ac:dyDescent="0.25">
      <c r="A84" s="79">
        <v>81</v>
      </c>
      <c r="B84" s="80" t="s">
        <v>241</v>
      </c>
      <c r="C84" s="81">
        <v>31101</v>
      </c>
      <c r="D84" s="82">
        <v>11</v>
      </c>
      <c r="E84" s="82" t="s">
        <v>233</v>
      </c>
      <c r="F84" s="82">
        <v>2026</v>
      </c>
      <c r="G84" s="82" t="s">
        <v>15</v>
      </c>
      <c r="H84" s="82" t="s">
        <v>243</v>
      </c>
      <c r="I84" s="82" t="s">
        <v>75</v>
      </c>
      <c r="J84" s="82" t="s">
        <v>244</v>
      </c>
      <c r="K84" s="109"/>
      <c r="L84" s="79"/>
      <c r="M84" s="95">
        <v>-168</v>
      </c>
      <c r="N84" s="108">
        <f t="shared" si="8"/>
        <v>-4165.3700000000044</v>
      </c>
    </row>
    <row r="85" spans="1:14" x14ac:dyDescent="0.25">
      <c r="A85" s="79">
        <v>82</v>
      </c>
      <c r="B85" s="80" t="s">
        <v>235</v>
      </c>
      <c r="C85" s="81">
        <v>98</v>
      </c>
      <c r="D85" s="82">
        <v>11</v>
      </c>
      <c r="E85" s="82" t="s">
        <v>233</v>
      </c>
      <c r="F85" s="82">
        <v>2026</v>
      </c>
      <c r="G85" s="82" t="s">
        <v>16</v>
      </c>
      <c r="H85" s="82" t="s">
        <v>236</v>
      </c>
      <c r="I85" s="120" t="s">
        <v>49</v>
      </c>
      <c r="J85" s="82" t="s">
        <v>33</v>
      </c>
      <c r="K85" s="109"/>
      <c r="L85" s="90">
        <v>4500</v>
      </c>
      <c r="M85" s="80"/>
      <c r="N85" s="108">
        <f>N84+L85</f>
        <v>334.62999999999556</v>
      </c>
    </row>
    <row r="86" spans="1:14" x14ac:dyDescent="0.25">
      <c r="A86" s="79">
        <v>83</v>
      </c>
      <c r="B86" s="80" t="s">
        <v>257</v>
      </c>
      <c r="C86" s="81">
        <v>3300996671965</v>
      </c>
      <c r="D86" s="82">
        <v>11</v>
      </c>
      <c r="E86" s="82" t="s">
        <v>233</v>
      </c>
      <c r="F86" s="82">
        <v>2026</v>
      </c>
      <c r="G86" s="82" t="s">
        <v>16</v>
      </c>
      <c r="H86" s="82" t="s">
        <v>236</v>
      </c>
      <c r="I86" s="120" t="s">
        <v>49</v>
      </c>
      <c r="J86" s="82" t="s">
        <v>33</v>
      </c>
      <c r="K86" s="109"/>
      <c r="L86" s="91">
        <v>271.8</v>
      </c>
      <c r="M86" s="80"/>
      <c r="N86" s="108">
        <f>N85+L86</f>
        <v>606.42999999999552</v>
      </c>
    </row>
    <row r="87" spans="1:14" x14ac:dyDescent="0.25">
      <c r="A87" s="79">
        <v>84</v>
      </c>
      <c r="B87" s="80" t="s">
        <v>27</v>
      </c>
      <c r="C87" s="81">
        <v>32001</v>
      </c>
      <c r="D87" s="82">
        <v>20</v>
      </c>
      <c r="E87" s="82" t="s">
        <v>233</v>
      </c>
      <c r="F87" s="82">
        <v>2026</v>
      </c>
      <c r="G87" s="82" t="s">
        <v>25</v>
      </c>
      <c r="H87" s="82" t="s">
        <v>24</v>
      </c>
      <c r="I87" s="83" t="s">
        <v>79</v>
      </c>
      <c r="J87" s="82" t="s">
        <v>26</v>
      </c>
      <c r="K87" s="109"/>
      <c r="L87" s="79"/>
      <c r="M87" s="89">
        <v>-676.52</v>
      </c>
      <c r="N87" s="108">
        <f>N86+M87</f>
        <v>-70.090000000004466</v>
      </c>
    </row>
    <row r="88" spans="1:14" x14ac:dyDescent="0.25">
      <c r="A88" s="79"/>
      <c r="B88" s="80" t="s">
        <v>235</v>
      </c>
      <c r="C88" s="81">
        <v>98</v>
      </c>
      <c r="D88" s="82">
        <v>20</v>
      </c>
      <c r="E88" s="82" t="s">
        <v>233</v>
      </c>
      <c r="F88" s="82">
        <v>2026</v>
      </c>
      <c r="G88" s="82" t="s">
        <v>16</v>
      </c>
      <c r="H88" s="82" t="s">
        <v>236</v>
      </c>
      <c r="I88" s="120" t="s">
        <v>49</v>
      </c>
      <c r="J88" s="82" t="s">
        <v>33</v>
      </c>
      <c r="K88" s="112"/>
      <c r="L88" s="155">
        <v>500</v>
      </c>
      <c r="M88" s="89"/>
      <c r="N88" s="108">
        <f>N87+L88</f>
        <v>429.90999999999553</v>
      </c>
    </row>
    <row r="89" spans="1:14" x14ac:dyDescent="0.25">
      <c r="A89" s="79">
        <v>85</v>
      </c>
      <c r="B89" s="80" t="s">
        <v>257</v>
      </c>
      <c r="C89" s="81">
        <v>3300996671965</v>
      </c>
      <c r="D89" s="82">
        <v>20</v>
      </c>
      <c r="E89" s="82" t="s">
        <v>233</v>
      </c>
      <c r="F89" s="82">
        <v>2026</v>
      </c>
      <c r="G89" s="82" t="s">
        <v>16</v>
      </c>
      <c r="H89" s="82" t="s">
        <v>236</v>
      </c>
      <c r="I89" s="120" t="s">
        <v>49</v>
      </c>
      <c r="J89" s="82" t="s">
        <v>33</v>
      </c>
      <c r="K89" s="109"/>
      <c r="L89" s="92">
        <v>31.77</v>
      </c>
      <c r="M89" s="80"/>
      <c r="N89" s="108">
        <f>N88+L89</f>
        <v>461.67999999999552</v>
      </c>
    </row>
    <row r="90" spans="1:14" x14ac:dyDescent="0.25">
      <c r="A90" s="79">
        <v>86</v>
      </c>
      <c r="B90" s="80" t="s">
        <v>34</v>
      </c>
      <c r="C90" s="81">
        <v>554439000039504</v>
      </c>
      <c r="D90" s="82">
        <v>31</v>
      </c>
      <c r="E90" s="82" t="s">
        <v>233</v>
      </c>
      <c r="F90" s="82">
        <v>2026</v>
      </c>
      <c r="G90" s="82" t="s">
        <v>10</v>
      </c>
      <c r="H90" s="82" t="s">
        <v>236</v>
      </c>
      <c r="I90" s="120" t="s">
        <v>49</v>
      </c>
      <c r="J90" s="82" t="s">
        <v>33</v>
      </c>
      <c r="K90" s="118"/>
      <c r="L90" s="79"/>
      <c r="M90" s="87">
        <v>-1381.85</v>
      </c>
      <c r="N90" s="108">
        <f>N89+M90</f>
        <v>-920.17000000000439</v>
      </c>
    </row>
    <row r="91" spans="1:14" x14ac:dyDescent="0.25">
      <c r="A91" s="79">
        <v>87</v>
      </c>
      <c r="B91" s="80" t="s">
        <v>235</v>
      </c>
      <c r="C91" s="81">
        <v>98</v>
      </c>
      <c r="D91" s="82">
        <v>31</v>
      </c>
      <c r="E91" s="82" t="s">
        <v>233</v>
      </c>
      <c r="F91" s="82">
        <v>2026</v>
      </c>
      <c r="G91" s="82" t="s">
        <v>16</v>
      </c>
      <c r="H91" s="82" t="s">
        <v>236</v>
      </c>
      <c r="I91" s="120" t="s">
        <v>49</v>
      </c>
      <c r="J91" s="82" t="s">
        <v>33</v>
      </c>
      <c r="K91" s="109"/>
      <c r="L91" s="90">
        <v>1000</v>
      </c>
      <c r="M91" s="80"/>
      <c r="N91" s="153">
        <f>N90+L91</f>
        <v>79.829999999995607</v>
      </c>
    </row>
    <row r="92" spans="1:14" x14ac:dyDescent="0.25">
      <c r="A92" s="79">
        <v>88</v>
      </c>
      <c r="B92" s="80" t="s">
        <v>257</v>
      </c>
      <c r="C92" s="81">
        <v>3300996671965</v>
      </c>
      <c r="D92" s="82">
        <v>31</v>
      </c>
      <c r="E92" s="82" t="s">
        <v>233</v>
      </c>
      <c r="F92" s="82">
        <v>2026</v>
      </c>
      <c r="G92" s="82" t="s">
        <v>16</v>
      </c>
      <c r="H92" s="82" t="s">
        <v>236</v>
      </c>
      <c r="I92" s="120" t="s">
        <v>49</v>
      </c>
      <c r="J92" s="82" t="s">
        <v>33</v>
      </c>
      <c r="K92" s="109"/>
      <c r="L92" s="92">
        <v>66.66</v>
      </c>
      <c r="M92" s="80"/>
      <c r="N92" s="108">
        <f>N91+L92</f>
        <v>146.4899999999956</v>
      </c>
    </row>
    <row r="93" spans="1:14" x14ac:dyDescent="0.25">
      <c r="A93" s="79">
        <v>89</v>
      </c>
      <c r="B93" s="80" t="s">
        <v>66</v>
      </c>
      <c r="C93" s="81">
        <v>553610000056542</v>
      </c>
      <c r="D93" s="82">
        <v>1</v>
      </c>
      <c r="E93" s="82" t="s">
        <v>9</v>
      </c>
      <c r="F93" s="82">
        <v>2026</v>
      </c>
      <c r="G93" s="82" t="s">
        <v>10</v>
      </c>
      <c r="H93" s="93" t="s">
        <v>295</v>
      </c>
      <c r="I93" s="82" t="s">
        <v>296</v>
      </c>
      <c r="J93" s="82" t="s">
        <v>339</v>
      </c>
      <c r="K93" s="118"/>
      <c r="L93" s="79"/>
      <c r="M93" s="95">
        <v>-420</v>
      </c>
      <c r="N93" s="108">
        <f>N92+M93</f>
        <v>-273.51000000000442</v>
      </c>
    </row>
    <row r="94" spans="1:14" x14ac:dyDescent="0.25">
      <c r="A94" s="79">
        <v>90</v>
      </c>
      <c r="B94" s="80" t="s">
        <v>235</v>
      </c>
      <c r="C94" s="81">
        <v>98</v>
      </c>
      <c r="D94" s="82">
        <v>1</v>
      </c>
      <c r="E94" s="82" t="s">
        <v>9</v>
      </c>
      <c r="F94" s="82">
        <v>2026</v>
      </c>
      <c r="G94" s="82" t="s">
        <v>16</v>
      </c>
      <c r="H94" s="82" t="s">
        <v>236</v>
      </c>
      <c r="I94" s="120" t="s">
        <v>49</v>
      </c>
      <c r="J94" s="82" t="s">
        <v>33</v>
      </c>
      <c r="K94" s="109"/>
      <c r="L94" s="91">
        <v>500</v>
      </c>
      <c r="M94" s="80"/>
      <c r="N94" s="108">
        <f>N93+L94</f>
        <v>226.48999999999558</v>
      </c>
    </row>
    <row r="95" spans="1:14" x14ac:dyDescent="0.25">
      <c r="A95" s="79">
        <v>91</v>
      </c>
      <c r="B95" s="80" t="s">
        <v>257</v>
      </c>
      <c r="C95" s="81">
        <v>3300996671965</v>
      </c>
      <c r="D95" s="82">
        <v>1</v>
      </c>
      <c r="E95" s="82" t="s">
        <v>9</v>
      </c>
      <c r="F95" s="82">
        <v>2026</v>
      </c>
      <c r="G95" s="82" t="s">
        <v>16</v>
      </c>
      <c r="H95" s="82" t="s">
        <v>236</v>
      </c>
      <c r="I95" s="120" t="s">
        <v>49</v>
      </c>
      <c r="J95" s="82" t="s">
        <v>33</v>
      </c>
      <c r="K95" s="109"/>
      <c r="L95" s="92">
        <v>33.56</v>
      </c>
      <c r="M95" s="80"/>
      <c r="N95" s="108">
        <f>N94+L95</f>
        <v>260.04999999999558</v>
      </c>
    </row>
    <row r="96" spans="1:14" x14ac:dyDescent="0.25">
      <c r="A96" s="79">
        <v>92</v>
      </c>
      <c r="B96" s="80" t="s">
        <v>241</v>
      </c>
      <c r="C96" s="81">
        <v>552925000131863</v>
      </c>
      <c r="D96" s="82">
        <v>6</v>
      </c>
      <c r="E96" s="82" t="s">
        <v>9</v>
      </c>
      <c r="F96" s="82">
        <v>2026</v>
      </c>
      <c r="G96" s="82" t="s">
        <v>10</v>
      </c>
      <c r="H96" s="96" t="s">
        <v>40</v>
      </c>
      <c r="I96" s="82" t="s">
        <v>41</v>
      </c>
      <c r="J96" s="82" t="s">
        <v>43</v>
      </c>
      <c r="K96" s="110"/>
      <c r="L96" s="79"/>
      <c r="M96" s="95">
        <v>-420</v>
      </c>
      <c r="N96" s="108">
        <f>N95+M96</f>
        <v>-159.95000000000442</v>
      </c>
    </row>
    <row r="97" spans="1:14" x14ac:dyDescent="0.25">
      <c r="A97" s="79">
        <v>93</v>
      </c>
      <c r="B97" s="80" t="s">
        <v>241</v>
      </c>
      <c r="C97" s="81">
        <v>554439000025572</v>
      </c>
      <c r="D97" s="82">
        <v>6</v>
      </c>
      <c r="E97" s="82" t="s">
        <v>9</v>
      </c>
      <c r="F97" s="82">
        <v>2026</v>
      </c>
      <c r="G97" s="82" t="s">
        <v>10</v>
      </c>
      <c r="H97" s="94" t="s">
        <v>242</v>
      </c>
      <c r="I97" s="82" t="s">
        <v>39</v>
      </c>
      <c r="J97" s="82" t="s">
        <v>43</v>
      </c>
      <c r="K97" s="109"/>
      <c r="L97" s="79"/>
      <c r="M97" s="95">
        <v>-420</v>
      </c>
      <c r="N97" s="108">
        <f t="shared" ref="N97:N99" si="9">N96+M97</f>
        <v>-579.95000000000437</v>
      </c>
    </row>
    <row r="98" spans="1:14" x14ac:dyDescent="0.25">
      <c r="A98" s="79">
        <v>94</v>
      </c>
      <c r="B98" s="80" t="s">
        <v>46</v>
      </c>
      <c r="C98" s="81">
        <v>554732000141920</v>
      </c>
      <c r="D98" s="82">
        <v>6</v>
      </c>
      <c r="E98" s="82" t="s">
        <v>9</v>
      </c>
      <c r="F98" s="82">
        <v>2026</v>
      </c>
      <c r="G98" s="82" t="s">
        <v>10</v>
      </c>
      <c r="H98" s="97" t="s">
        <v>240</v>
      </c>
      <c r="I98" s="82" t="s">
        <v>48</v>
      </c>
      <c r="J98" s="82" t="s">
        <v>53</v>
      </c>
      <c r="K98" s="109"/>
      <c r="L98" s="79"/>
      <c r="M98" s="87">
        <v>-3115</v>
      </c>
      <c r="N98" s="108">
        <f t="shared" si="9"/>
        <v>-3694.9500000000044</v>
      </c>
    </row>
    <row r="99" spans="1:14" x14ac:dyDescent="0.25">
      <c r="A99" s="79">
        <v>95</v>
      </c>
      <c r="B99" s="80" t="s">
        <v>46</v>
      </c>
      <c r="C99" s="81">
        <v>555110000023966</v>
      </c>
      <c r="D99" s="82">
        <v>6</v>
      </c>
      <c r="E99" s="82" t="s">
        <v>9</v>
      </c>
      <c r="F99" s="82">
        <v>2026</v>
      </c>
      <c r="G99" s="82" t="s">
        <v>10</v>
      </c>
      <c r="H99" s="94" t="s">
        <v>239</v>
      </c>
      <c r="I99" s="82" t="s">
        <v>47</v>
      </c>
      <c r="J99" s="82" t="s">
        <v>53</v>
      </c>
      <c r="K99" s="109"/>
      <c r="L99" s="79"/>
      <c r="M99" s="87">
        <v>-2940</v>
      </c>
      <c r="N99" s="108">
        <f t="shared" si="9"/>
        <v>-6634.9500000000044</v>
      </c>
    </row>
    <row r="100" spans="1:14" x14ac:dyDescent="0.25">
      <c r="A100" s="79">
        <v>96</v>
      </c>
      <c r="B100" s="80" t="s">
        <v>235</v>
      </c>
      <c r="C100" s="81">
        <v>98</v>
      </c>
      <c r="D100" s="82">
        <v>6</v>
      </c>
      <c r="E100" s="82" t="s">
        <v>9</v>
      </c>
      <c r="F100" s="82">
        <v>2026</v>
      </c>
      <c r="G100" s="82" t="s">
        <v>16</v>
      </c>
      <c r="H100" s="82" t="s">
        <v>236</v>
      </c>
      <c r="I100" s="120" t="s">
        <v>49</v>
      </c>
      <c r="J100" s="82" t="s">
        <v>33</v>
      </c>
      <c r="K100" s="109"/>
      <c r="L100" s="90">
        <v>7000</v>
      </c>
      <c r="M100" s="80"/>
      <c r="N100" s="108">
        <f>N99+L100</f>
        <v>365.04999999999563</v>
      </c>
    </row>
    <row r="101" spans="1:14" x14ac:dyDescent="0.25">
      <c r="A101" s="79">
        <v>97</v>
      </c>
      <c r="B101" s="80" t="s">
        <v>257</v>
      </c>
      <c r="C101" s="81">
        <v>3300996671965</v>
      </c>
      <c r="D101" s="82">
        <v>6</v>
      </c>
      <c r="E101" s="82" t="s">
        <v>9</v>
      </c>
      <c r="F101" s="82">
        <v>2026</v>
      </c>
      <c r="G101" s="82" t="s">
        <v>16</v>
      </c>
      <c r="H101" s="82" t="s">
        <v>236</v>
      </c>
      <c r="I101" s="120" t="s">
        <v>49</v>
      </c>
      <c r="J101" s="82" t="s">
        <v>33</v>
      </c>
      <c r="K101" s="109"/>
      <c r="L101" s="91">
        <v>476</v>
      </c>
      <c r="M101" s="80"/>
      <c r="N101" s="108">
        <f>N100+L101</f>
        <v>841.04999999999563</v>
      </c>
    </row>
    <row r="102" spans="1:14" x14ac:dyDescent="0.25">
      <c r="A102" s="79">
        <v>98</v>
      </c>
      <c r="B102" s="80" t="s">
        <v>61</v>
      </c>
      <c r="C102" s="81">
        <v>554439000039504</v>
      </c>
      <c r="D102" s="82">
        <v>7</v>
      </c>
      <c r="E102" s="82" t="s">
        <v>9</v>
      </c>
      <c r="F102" s="82">
        <v>2026</v>
      </c>
      <c r="G102" s="82" t="s">
        <v>60</v>
      </c>
      <c r="H102" s="82" t="s">
        <v>38</v>
      </c>
      <c r="I102" s="122" t="s">
        <v>69</v>
      </c>
      <c r="J102" s="82" t="s">
        <v>52</v>
      </c>
      <c r="K102" s="109" t="s">
        <v>334</v>
      </c>
      <c r="L102" s="79"/>
      <c r="M102" s="87">
        <v>-1115.05</v>
      </c>
      <c r="N102" s="108">
        <f>N101+M102</f>
        <v>-274.00000000000432</v>
      </c>
    </row>
    <row r="103" spans="1:14" x14ac:dyDescent="0.25">
      <c r="A103" s="79">
        <v>99</v>
      </c>
      <c r="B103" s="80" t="s">
        <v>59</v>
      </c>
      <c r="C103" s="81">
        <v>554439000039504</v>
      </c>
      <c r="D103" s="82">
        <v>7</v>
      </c>
      <c r="E103" s="82" t="s">
        <v>9</v>
      </c>
      <c r="F103" s="82">
        <v>2026</v>
      </c>
      <c r="G103" s="82" t="s">
        <v>60</v>
      </c>
      <c r="H103" s="82" t="s">
        <v>38</v>
      </c>
      <c r="I103" s="122" t="s">
        <v>69</v>
      </c>
      <c r="J103" s="82" t="s">
        <v>52</v>
      </c>
      <c r="K103" s="109" t="s">
        <v>334</v>
      </c>
      <c r="L103" s="79"/>
      <c r="M103" s="87">
        <v>-4208.29</v>
      </c>
      <c r="N103" s="108">
        <f>N102+M103</f>
        <v>-4482.2900000000045</v>
      </c>
    </row>
    <row r="104" spans="1:14" x14ac:dyDescent="0.25">
      <c r="A104" s="79">
        <v>100</v>
      </c>
      <c r="B104" s="80" t="s">
        <v>37</v>
      </c>
      <c r="C104" s="81">
        <v>554439000039504</v>
      </c>
      <c r="D104" s="82">
        <v>7</v>
      </c>
      <c r="E104" s="82" t="s">
        <v>9</v>
      </c>
      <c r="F104" s="82">
        <v>2026</v>
      </c>
      <c r="G104" s="82" t="s">
        <v>60</v>
      </c>
      <c r="H104" s="82" t="s">
        <v>38</v>
      </c>
      <c r="I104" s="122" t="s">
        <v>69</v>
      </c>
      <c r="J104" s="82" t="s">
        <v>52</v>
      </c>
      <c r="K104" s="109" t="s">
        <v>334</v>
      </c>
      <c r="L104" s="79"/>
      <c r="M104" s="87">
        <v>-7651.44</v>
      </c>
      <c r="N104" s="108">
        <f>N103+M104</f>
        <v>-12133.730000000003</v>
      </c>
    </row>
    <row r="105" spans="1:14" x14ac:dyDescent="0.25">
      <c r="A105" s="79">
        <v>101</v>
      </c>
      <c r="B105" s="80" t="s">
        <v>235</v>
      </c>
      <c r="C105" s="81">
        <v>98</v>
      </c>
      <c r="D105" s="82">
        <v>7</v>
      </c>
      <c r="E105" s="82" t="s">
        <v>9</v>
      </c>
      <c r="F105" s="82">
        <v>2026</v>
      </c>
      <c r="G105" s="82" t="s">
        <v>16</v>
      </c>
      <c r="H105" s="82" t="s">
        <v>236</v>
      </c>
      <c r="I105" s="120" t="s">
        <v>49</v>
      </c>
      <c r="J105" s="82" t="s">
        <v>33</v>
      </c>
      <c r="K105" s="109"/>
      <c r="L105" s="90">
        <v>12500</v>
      </c>
      <c r="M105" s="80"/>
      <c r="N105" s="108">
        <f>N104+L105</f>
        <v>366.2699999999968</v>
      </c>
    </row>
    <row r="106" spans="1:14" x14ac:dyDescent="0.25">
      <c r="A106" s="79">
        <v>102</v>
      </c>
      <c r="B106" s="80" t="s">
        <v>257</v>
      </c>
      <c r="C106" s="81">
        <v>2800996108856</v>
      </c>
      <c r="D106" s="82">
        <v>7</v>
      </c>
      <c r="E106" s="82" t="s">
        <v>9</v>
      </c>
      <c r="F106" s="82">
        <v>2026</v>
      </c>
      <c r="G106" s="82" t="s">
        <v>16</v>
      </c>
      <c r="H106" s="82" t="s">
        <v>236</v>
      </c>
      <c r="I106" s="120" t="s">
        <v>49</v>
      </c>
      <c r="J106" s="82" t="s">
        <v>33</v>
      </c>
      <c r="K106" s="109"/>
      <c r="L106" s="92">
        <v>326.81</v>
      </c>
      <c r="M106" s="80"/>
      <c r="N106" s="108">
        <f>N105+L106</f>
        <v>693.07999999999674</v>
      </c>
    </row>
    <row r="107" spans="1:14" x14ac:dyDescent="0.25">
      <c r="A107" s="79">
        <v>103</v>
      </c>
      <c r="B107" s="80" t="s">
        <v>257</v>
      </c>
      <c r="C107" s="81">
        <v>3300996671965</v>
      </c>
      <c r="D107" s="82">
        <v>7</v>
      </c>
      <c r="E107" s="82" t="s">
        <v>9</v>
      </c>
      <c r="F107" s="82">
        <v>2026</v>
      </c>
      <c r="G107" s="82" t="s">
        <v>16</v>
      </c>
      <c r="H107" s="82" t="s">
        <v>236</v>
      </c>
      <c r="I107" s="120" t="s">
        <v>49</v>
      </c>
      <c r="J107" s="82" t="s">
        <v>33</v>
      </c>
      <c r="K107" s="109"/>
      <c r="L107" s="92">
        <v>479.22</v>
      </c>
      <c r="M107" s="80"/>
      <c r="N107" s="108">
        <f>N106+L107</f>
        <v>1172.2999999999968</v>
      </c>
    </row>
    <row r="108" spans="1:14" x14ac:dyDescent="0.25">
      <c r="A108" s="79">
        <v>104</v>
      </c>
      <c r="B108" s="80" t="s">
        <v>23</v>
      </c>
      <c r="C108" s="81">
        <v>41001</v>
      </c>
      <c r="D108" s="82">
        <v>10</v>
      </c>
      <c r="E108" s="82" t="s">
        <v>9</v>
      </c>
      <c r="F108" s="82">
        <v>2026</v>
      </c>
      <c r="G108" s="82" t="s">
        <v>22</v>
      </c>
      <c r="H108" s="82" t="s">
        <v>12</v>
      </c>
      <c r="I108" s="83" t="s">
        <v>51</v>
      </c>
      <c r="J108" s="82" t="s">
        <v>52</v>
      </c>
      <c r="K108" s="109" t="s">
        <v>335</v>
      </c>
      <c r="L108" s="79"/>
      <c r="M108" s="84">
        <v>-610</v>
      </c>
      <c r="N108" s="108">
        <f>N107+M108</f>
        <v>562.29999999999677</v>
      </c>
    </row>
    <row r="109" spans="1:14" x14ac:dyDescent="0.25">
      <c r="A109" s="79">
        <v>105</v>
      </c>
      <c r="B109" s="80" t="s">
        <v>29</v>
      </c>
      <c r="C109" s="121">
        <v>881001201674039</v>
      </c>
      <c r="D109" s="82">
        <v>10</v>
      </c>
      <c r="E109" s="82" t="s">
        <v>9</v>
      </c>
      <c r="F109" s="82">
        <v>2026</v>
      </c>
      <c r="G109" s="82" t="s">
        <v>8</v>
      </c>
      <c r="H109" s="82" t="s">
        <v>28</v>
      </c>
      <c r="I109" s="82" t="s">
        <v>56</v>
      </c>
      <c r="J109" s="82" t="s">
        <v>35</v>
      </c>
      <c r="K109" s="113"/>
      <c r="L109" s="79"/>
      <c r="M109" s="89">
        <v>-61.05</v>
      </c>
      <c r="N109" s="108">
        <f t="shared" ref="N109:N112" si="10">N108+M109</f>
        <v>501.24999999999676</v>
      </c>
    </row>
    <row r="110" spans="1:14" x14ac:dyDescent="0.25">
      <c r="A110" s="79">
        <v>106</v>
      </c>
      <c r="B110" s="80" t="s">
        <v>54</v>
      </c>
      <c r="C110" s="81">
        <v>553653000049839</v>
      </c>
      <c r="D110" s="82">
        <v>20</v>
      </c>
      <c r="E110" s="82" t="s">
        <v>9</v>
      </c>
      <c r="F110" s="82">
        <v>2026</v>
      </c>
      <c r="G110" s="82" t="s">
        <v>10</v>
      </c>
      <c r="H110" s="82" t="s">
        <v>63</v>
      </c>
      <c r="I110" s="82" t="s">
        <v>74</v>
      </c>
      <c r="J110" s="82" t="s">
        <v>338</v>
      </c>
      <c r="K110" s="82"/>
      <c r="L110" s="79"/>
      <c r="M110" s="87">
        <v>-2520</v>
      </c>
      <c r="N110" s="108">
        <f t="shared" si="10"/>
        <v>-2018.7500000000032</v>
      </c>
    </row>
    <row r="111" spans="1:14" x14ac:dyDescent="0.25">
      <c r="A111" s="79">
        <v>107</v>
      </c>
      <c r="B111" s="80" t="s">
        <v>59</v>
      </c>
      <c r="C111" s="81">
        <v>554439000039504</v>
      </c>
      <c r="D111" s="82">
        <v>20</v>
      </c>
      <c r="E111" s="82" t="s">
        <v>9</v>
      </c>
      <c r="F111" s="82">
        <v>2026</v>
      </c>
      <c r="G111" s="82" t="s">
        <v>60</v>
      </c>
      <c r="H111" s="82" t="s">
        <v>38</v>
      </c>
      <c r="I111" s="122" t="s">
        <v>69</v>
      </c>
      <c r="J111" s="82" t="s">
        <v>52</v>
      </c>
      <c r="K111" s="82" t="s">
        <v>335</v>
      </c>
      <c r="L111" s="79"/>
      <c r="M111" s="87">
        <v>-1727</v>
      </c>
      <c r="N111" s="108">
        <f t="shared" si="10"/>
        <v>-3745.7500000000032</v>
      </c>
    </row>
    <row r="112" spans="1:14" x14ac:dyDescent="0.25">
      <c r="A112" s="79">
        <v>108</v>
      </c>
      <c r="B112" s="80" t="s">
        <v>37</v>
      </c>
      <c r="C112" s="81">
        <v>554439000039504</v>
      </c>
      <c r="D112" s="82">
        <v>20</v>
      </c>
      <c r="E112" s="82" t="s">
        <v>9</v>
      </c>
      <c r="F112" s="82">
        <v>2026</v>
      </c>
      <c r="G112" s="82" t="s">
        <v>60</v>
      </c>
      <c r="H112" s="82" t="s">
        <v>38</v>
      </c>
      <c r="I112" s="122" t="s">
        <v>69</v>
      </c>
      <c r="J112" s="82" t="s">
        <v>52</v>
      </c>
      <c r="K112" s="114" t="s">
        <v>335</v>
      </c>
      <c r="L112" s="79"/>
      <c r="M112" s="87">
        <v>-3140</v>
      </c>
      <c r="N112" s="108">
        <f t="shared" si="10"/>
        <v>-6885.7500000000036</v>
      </c>
    </row>
    <row r="113" spans="1:14" x14ac:dyDescent="0.25">
      <c r="A113" s="79">
        <v>109</v>
      </c>
      <c r="B113" s="80" t="s">
        <v>235</v>
      </c>
      <c r="C113" s="81">
        <v>98</v>
      </c>
      <c r="D113" s="82">
        <v>20</v>
      </c>
      <c r="E113" s="82" t="s">
        <v>9</v>
      </c>
      <c r="F113" s="82">
        <v>2026</v>
      </c>
      <c r="G113" s="82" t="s">
        <v>16</v>
      </c>
      <c r="H113" s="82" t="s">
        <v>236</v>
      </c>
      <c r="I113" s="120" t="s">
        <v>49</v>
      </c>
      <c r="J113" s="82" t="s">
        <v>33</v>
      </c>
      <c r="K113" s="82"/>
      <c r="L113" s="90">
        <v>7000</v>
      </c>
      <c r="M113" s="80"/>
      <c r="N113" s="108">
        <f>N112+L113</f>
        <v>114.24999999999636</v>
      </c>
    </row>
    <row r="114" spans="1:14" x14ac:dyDescent="0.25">
      <c r="A114" s="79">
        <v>110</v>
      </c>
      <c r="B114" s="80" t="s">
        <v>257</v>
      </c>
      <c r="C114" s="81">
        <v>2800996108856</v>
      </c>
      <c r="D114" s="82">
        <v>20</v>
      </c>
      <c r="E114" s="82" t="s">
        <v>9</v>
      </c>
      <c r="F114" s="82">
        <v>2026</v>
      </c>
      <c r="G114" s="82" t="s">
        <v>16</v>
      </c>
      <c r="H114" s="82" t="s">
        <v>236</v>
      </c>
      <c r="I114" s="120" t="s">
        <v>49</v>
      </c>
      <c r="J114" s="82" t="s">
        <v>33</v>
      </c>
      <c r="K114" s="113"/>
      <c r="L114" s="91">
        <v>443.8</v>
      </c>
      <c r="M114" s="80"/>
      <c r="N114" s="108">
        <f>N113+L114</f>
        <v>558.04999999999632</v>
      </c>
    </row>
    <row r="115" spans="1:14" x14ac:dyDescent="0.25">
      <c r="A115" s="79">
        <v>111</v>
      </c>
      <c r="B115" s="80" t="s">
        <v>54</v>
      </c>
      <c r="C115" s="81">
        <v>553653000031581</v>
      </c>
      <c r="D115" s="82">
        <v>22</v>
      </c>
      <c r="E115" s="82" t="s">
        <v>9</v>
      </c>
      <c r="F115" s="82">
        <v>2026</v>
      </c>
      <c r="G115" s="82" t="s">
        <v>10</v>
      </c>
      <c r="H115" s="93" t="s">
        <v>297</v>
      </c>
      <c r="I115" s="82" t="s">
        <v>298</v>
      </c>
      <c r="J115" s="82" t="s">
        <v>338</v>
      </c>
      <c r="K115" s="82"/>
      <c r="L115" s="79"/>
      <c r="M115" s="87">
        <v>-2520</v>
      </c>
      <c r="N115" s="108">
        <f>N114+M115</f>
        <v>-1961.9500000000037</v>
      </c>
    </row>
    <row r="116" spans="1:14" x14ac:dyDescent="0.25">
      <c r="A116" s="79">
        <v>112</v>
      </c>
      <c r="B116" s="80" t="s">
        <v>54</v>
      </c>
      <c r="C116" s="81">
        <v>553653000032720</v>
      </c>
      <c r="D116" s="82">
        <v>22</v>
      </c>
      <c r="E116" s="82" t="s">
        <v>9</v>
      </c>
      <c r="F116" s="82">
        <v>2026</v>
      </c>
      <c r="G116" s="82" t="s">
        <v>10</v>
      </c>
      <c r="H116" s="82" t="s">
        <v>294</v>
      </c>
      <c r="I116" s="82" t="s">
        <v>76</v>
      </c>
      <c r="J116" s="82" t="s">
        <v>338</v>
      </c>
      <c r="K116" s="82"/>
      <c r="L116" s="79"/>
      <c r="M116" s="87">
        <v>-4659.97</v>
      </c>
      <c r="N116" s="108">
        <f t="shared" ref="N116:N120" si="11">N115+M116</f>
        <v>-6621.9200000000037</v>
      </c>
    </row>
    <row r="117" spans="1:14" x14ac:dyDescent="0.25">
      <c r="A117" s="79">
        <v>113</v>
      </c>
      <c r="B117" s="80" t="s">
        <v>66</v>
      </c>
      <c r="C117" s="81">
        <v>554732000129069</v>
      </c>
      <c r="D117" s="82">
        <v>22</v>
      </c>
      <c r="E117" s="82" t="s">
        <v>9</v>
      </c>
      <c r="F117" s="82">
        <v>2026</v>
      </c>
      <c r="G117" s="82" t="s">
        <v>10</v>
      </c>
      <c r="H117" s="93" t="s">
        <v>299</v>
      </c>
      <c r="I117" s="82" t="s">
        <v>300</v>
      </c>
      <c r="J117" s="82" t="s">
        <v>339</v>
      </c>
      <c r="K117" s="82"/>
      <c r="L117" s="79"/>
      <c r="M117" s="95">
        <v>-420</v>
      </c>
      <c r="N117" s="108">
        <f t="shared" si="11"/>
        <v>-7041.9200000000037</v>
      </c>
    </row>
    <row r="118" spans="1:14" x14ac:dyDescent="0.25">
      <c r="A118" s="79">
        <v>114</v>
      </c>
      <c r="B118" s="80" t="s">
        <v>66</v>
      </c>
      <c r="C118" s="81">
        <v>554732000132552</v>
      </c>
      <c r="D118" s="82">
        <v>22</v>
      </c>
      <c r="E118" s="82" t="s">
        <v>9</v>
      </c>
      <c r="F118" s="82">
        <v>2026</v>
      </c>
      <c r="G118" s="82" t="s">
        <v>10</v>
      </c>
      <c r="H118" s="82" t="s">
        <v>58</v>
      </c>
      <c r="I118" s="82" t="s">
        <v>83</v>
      </c>
      <c r="J118" s="82" t="s">
        <v>339</v>
      </c>
      <c r="K118" s="82"/>
      <c r="L118" s="79"/>
      <c r="M118" s="95">
        <v>-445</v>
      </c>
      <c r="N118" s="108">
        <f t="shared" si="11"/>
        <v>-7486.9200000000037</v>
      </c>
    </row>
    <row r="119" spans="1:14" x14ac:dyDescent="0.25">
      <c r="A119" s="79">
        <v>115</v>
      </c>
      <c r="B119" s="80" t="s">
        <v>66</v>
      </c>
      <c r="C119" s="81">
        <v>555101000012897</v>
      </c>
      <c r="D119" s="82">
        <v>22</v>
      </c>
      <c r="E119" s="82" t="s">
        <v>9</v>
      </c>
      <c r="F119" s="82">
        <v>2026</v>
      </c>
      <c r="G119" s="82" t="s">
        <v>10</v>
      </c>
      <c r="H119" s="93" t="s">
        <v>301</v>
      </c>
      <c r="I119" s="82" t="s">
        <v>78</v>
      </c>
      <c r="J119" s="82" t="s">
        <v>339</v>
      </c>
      <c r="K119" s="82"/>
      <c r="L119" s="79"/>
      <c r="M119" s="95">
        <v>-420</v>
      </c>
      <c r="N119" s="108">
        <f t="shared" si="11"/>
        <v>-7906.9200000000037</v>
      </c>
    </row>
    <row r="120" spans="1:14" x14ac:dyDescent="0.25">
      <c r="A120" s="79">
        <v>116</v>
      </c>
      <c r="B120" s="80" t="s">
        <v>66</v>
      </c>
      <c r="C120" s="81">
        <v>42201</v>
      </c>
      <c r="D120" s="82">
        <v>22</v>
      </c>
      <c r="E120" s="82" t="s">
        <v>9</v>
      </c>
      <c r="F120" s="82">
        <v>2026</v>
      </c>
      <c r="G120" s="82" t="s">
        <v>14</v>
      </c>
      <c r="H120" s="82" t="s">
        <v>36</v>
      </c>
      <c r="I120" s="82" t="s">
        <v>57</v>
      </c>
      <c r="J120" s="82" t="s">
        <v>339</v>
      </c>
      <c r="K120" s="114"/>
      <c r="L120" s="79"/>
      <c r="M120" s="95">
        <v>-445</v>
      </c>
      <c r="N120" s="108">
        <f t="shared" si="11"/>
        <v>-8351.9200000000037</v>
      </c>
    </row>
    <row r="121" spans="1:14" x14ac:dyDescent="0.25">
      <c r="A121" s="79">
        <v>117</v>
      </c>
      <c r="B121" s="80" t="s">
        <v>235</v>
      </c>
      <c r="C121" s="81">
        <v>98</v>
      </c>
      <c r="D121" s="82">
        <v>22</v>
      </c>
      <c r="E121" s="82" t="s">
        <v>9</v>
      </c>
      <c r="F121" s="82">
        <v>2026</v>
      </c>
      <c r="G121" s="82" t="s">
        <v>16</v>
      </c>
      <c r="H121" s="82" t="s">
        <v>236</v>
      </c>
      <c r="I121" s="120" t="s">
        <v>49</v>
      </c>
      <c r="J121" s="82" t="s">
        <v>33</v>
      </c>
      <c r="K121" s="82"/>
      <c r="L121" s="90">
        <v>8500</v>
      </c>
      <c r="M121" s="80"/>
      <c r="N121" s="108">
        <f>N120+L121</f>
        <v>148.07999999999629</v>
      </c>
    </row>
    <row r="122" spans="1:14" x14ac:dyDescent="0.25">
      <c r="A122" s="79">
        <v>118</v>
      </c>
      <c r="B122" s="80" t="s">
        <v>257</v>
      </c>
      <c r="C122" s="81">
        <v>2800996108856</v>
      </c>
      <c r="D122" s="82">
        <v>22</v>
      </c>
      <c r="E122" s="82" t="s">
        <v>9</v>
      </c>
      <c r="F122" s="82">
        <v>2026</v>
      </c>
      <c r="G122" s="82" t="s">
        <v>16</v>
      </c>
      <c r="H122" s="82" t="s">
        <v>236</v>
      </c>
      <c r="I122" s="120" t="s">
        <v>49</v>
      </c>
      <c r="J122" s="82" t="s">
        <v>33</v>
      </c>
      <c r="K122" s="113"/>
      <c r="L122" s="92">
        <v>510.72</v>
      </c>
      <c r="M122" s="80"/>
      <c r="N122" s="108">
        <f>N121+L122</f>
        <v>658.79999999999632</v>
      </c>
    </row>
    <row r="123" spans="1:14" x14ac:dyDescent="0.25">
      <c r="A123" s="79">
        <v>119</v>
      </c>
      <c r="B123" s="80" t="s">
        <v>257</v>
      </c>
      <c r="C123" s="81">
        <v>4201009575884</v>
      </c>
      <c r="D123" s="82">
        <v>22</v>
      </c>
      <c r="E123" s="82" t="s">
        <v>9</v>
      </c>
      <c r="F123" s="82">
        <v>2026</v>
      </c>
      <c r="G123" s="82" t="s">
        <v>16</v>
      </c>
      <c r="H123" s="82" t="s">
        <v>236</v>
      </c>
      <c r="I123" s="120" t="s">
        <v>49</v>
      </c>
      <c r="J123" s="82" t="s">
        <v>33</v>
      </c>
      <c r="K123" s="82"/>
      <c r="L123" s="92">
        <v>24.84</v>
      </c>
      <c r="M123" s="80"/>
      <c r="N123" s="108">
        <f>N122+L123</f>
        <v>683.63999999999635</v>
      </c>
    </row>
    <row r="124" spans="1:14" x14ac:dyDescent="0.25">
      <c r="A124" s="79">
        <v>120</v>
      </c>
      <c r="B124" s="80" t="s">
        <v>66</v>
      </c>
      <c r="C124" s="115">
        <v>553653000054956</v>
      </c>
      <c r="D124" s="71">
        <v>28</v>
      </c>
      <c r="E124" s="82" t="s">
        <v>9</v>
      </c>
      <c r="F124" s="82">
        <v>2026</v>
      </c>
      <c r="G124" s="71" t="s">
        <v>10</v>
      </c>
      <c r="H124" s="94" t="s">
        <v>302</v>
      </c>
      <c r="I124" s="71" t="s">
        <v>304</v>
      </c>
      <c r="J124" s="82" t="s">
        <v>339</v>
      </c>
      <c r="K124" s="109"/>
      <c r="L124" s="72"/>
      <c r="M124" s="106">
        <v>-420</v>
      </c>
      <c r="N124" s="156">
        <f>N123+M124</f>
        <v>263.63999999999635</v>
      </c>
    </row>
    <row r="125" spans="1:14" x14ac:dyDescent="0.25">
      <c r="A125" s="79">
        <v>121</v>
      </c>
      <c r="B125" s="68" t="s">
        <v>260</v>
      </c>
      <c r="C125" s="116">
        <v>554439000025572</v>
      </c>
      <c r="D125" s="71">
        <v>28</v>
      </c>
      <c r="E125" s="82" t="s">
        <v>9</v>
      </c>
      <c r="F125" s="82">
        <v>2026</v>
      </c>
      <c r="G125" s="71" t="s">
        <v>10</v>
      </c>
      <c r="H125" s="94" t="s">
        <v>306</v>
      </c>
      <c r="I125" s="71" t="s">
        <v>305</v>
      </c>
      <c r="J125" s="71" t="s">
        <v>50</v>
      </c>
      <c r="K125" s="109"/>
      <c r="L125" s="72"/>
      <c r="M125" s="106">
        <v>-80</v>
      </c>
      <c r="N125" s="156">
        <f t="shared" ref="N125:N126" si="12">N124+M125</f>
        <v>183.63999999999635</v>
      </c>
    </row>
    <row r="126" spans="1:14" x14ac:dyDescent="0.25">
      <c r="A126" s="79">
        <v>122</v>
      </c>
      <c r="B126" s="80" t="s">
        <v>66</v>
      </c>
      <c r="C126" s="116">
        <v>555771000028999</v>
      </c>
      <c r="D126" s="71">
        <v>28</v>
      </c>
      <c r="E126" s="82" t="s">
        <v>9</v>
      </c>
      <c r="F126" s="82">
        <v>2026</v>
      </c>
      <c r="G126" s="71" t="s">
        <v>10</v>
      </c>
      <c r="H126" s="94" t="s">
        <v>303</v>
      </c>
      <c r="I126" s="71" t="s">
        <v>307</v>
      </c>
      <c r="J126" s="82" t="s">
        <v>339</v>
      </c>
      <c r="K126" s="109"/>
      <c r="L126" s="72"/>
      <c r="M126" s="106">
        <v>-840</v>
      </c>
      <c r="N126" s="156">
        <f t="shared" si="12"/>
        <v>-656.36000000000365</v>
      </c>
    </row>
    <row r="127" spans="1:14" x14ac:dyDescent="0.25">
      <c r="A127" s="79">
        <v>123</v>
      </c>
      <c r="B127" s="80" t="s">
        <v>235</v>
      </c>
      <c r="C127" s="73">
        <v>98</v>
      </c>
      <c r="D127" s="71">
        <v>28</v>
      </c>
      <c r="E127" s="82" t="s">
        <v>9</v>
      </c>
      <c r="F127" s="82">
        <v>2026</v>
      </c>
      <c r="G127" s="71" t="s">
        <v>16</v>
      </c>
      <c r="H127" s="82" t="s">
        <v>236</v>
      </c>
      <c r="I127" s="120" t="s">
        <v>49</v>
      </c>
      <c r="J127" s="82" t="s">
        <v>33</v>
      </c>
      <c r="K127" s="109"/>
      <c r="L127" s="105">
        <v>1000</v>
      </c>
      <c r="M127" s="107"/>
      <c r="N127" s="156">
        <f>N126+L127</f>
        <v>343.63999999999635</v>
      </c>
    </row>
    <row r="128" spans="1:14" x14ac:dyDescent="0.25">
      <c r="A128" s="79">
        <v>124</v>
      </c>
      <c r="B128" s="80" t="s">
        <v>257</v>
      </c>
      <c r="C128" s="116">
        <v>4201009575884</v>
      </c>
      <c r="D128" s="71">
        <v>28</v>
      </c>
      <c r="E128" s="82" t="s">
        <v>9</v>
      </c>
      <c r="F128" s="82">
        <v>2026</v>
      </c>
      <c r="G128" s="71" t="s">
        <v>16</v>
      </c>
      <c r="H128" s="82" t="s">
        <v>236</v>
      </c>
      <c r="I128" s="120" t="s">
        <v>49</v>
      </c>
      <c r="J128" s="82" t="s">
        <v>33</v>
      </c>
      <c r="K128" s="109"/>
      <c r="L128" s="105">
        <v>53.04</v>
      </c>
      <c r="M128" s="107"/>
      <c r="N128" s="156">
        <f>N127+L128</f>
        <v>396.67999999999637</v>
      </c>
    </row>
    <row r="129" spans="1:14" x14ac:dyDescent="0.25">
      <c r="A129" s="79">
        <v>125</v>
      </c>
      <c r="B129" s="80" t="s">
        <v>66</v>
      </c>
      <c r="C129" s="116">
        <v>553468000114162</v>
      </c>
      <c r="D129" s="71">
        <v>28</v>
      </c>
      <c r="E129" s="82" t="s">
        <v>9</v>
      </c>
      <c r="F129" s="82">
        <v>2026</v>
      </c>
      <c r="G129" s="71" t="s">
        <v>10</v>
      </c>
      <c r="H129" s="94" t="s">
        <v>308</v>
      </c>
      <c r="I129" s="71" t="s">
        <v>309</v>
      </c>
      <c r="J129" s="82" t="s">
        <v>339</v>
      </c>
      <c r="K129" s="109"/>
      <c r="L129" s="105"/>
      <c r="M129" s="106">
        <v>-420</v>
      </c>
      <c r="N129" s="156">
        <f>N128+M129</f>
        <v>-23.320000000003631</v>
      </c>
    </row>
    <row r="130" spans="1:14" x14ac:dyDescent="0.25">
      <c r="A130" s="79">
        <v>126</v>
      </c>
      <c r="B130" s="80" t="s">
        <v>235</v>
      </c>
      <c r="C130" s="73">
        <v>98</v>
      </c>
      <c r="D130" s="71">
        <v>28</v>
      </c>
      <c r="E130" s="82" t="s">
        <v>9</v>
      </c>
      <c r="F130" s="82">
        <v>2026</v>
      </c>
      <c r="G130" s="71" t="s">
        <v>16</v>
      </c>
      <c r="H130" s="71" t="s">
        <v>236</v>
      </c>
      <c r="I130" s="120" t="s">
        <v>49</v>
      </c>
      <c r="J130" s="82" t="s">
        <v>33</v>
      </c>
      <c r="K130" s="109"/>
      <c r="L130" s="105">
        <v>500</v>
      </c>
      <c r="M130" s="72"/>
      <c r="N130" s="156">
        <f>N129+L130</f>
        <v>476.67999999999637</v>
      </c>
    </row>
    <row r="131" spans="1:14" x14ac:dyDescent="0.25">
      <c r="A131" s="79">
        <v>127</v>
      </c>
      <c r="B131" s="80" t="s">
        <v>257</v>
      </c>
      <c r="C131" s="116">
        <v>4201009575884</v>
      </c>
      <c r="D131" s="71">
        <v>28</v>
      </c>
      <c r="E131" s="82" t="s">
        <v>9</v>
      </c>
      <c r="F131" s="82">
        <v>2026</v>
      </c>
      <c r="G131" s="71" t="s">
        <v>16</v>
      </c>
      <c r="H131" s="71" t="s">
        <v>236</v>
      </c>
      <c r="I131" s="120" t="s">
        <v>49</v>
      </c>
      <c r="J131" s="82" t="s">
        <v>33</v>
      </c>
      <c r="K131" s="109"/>
      <c r="L131" s="105">
        <v>26.74</v>
      </c>
      <c r="M131" s="72"/>
      <c r="N131" s="157">
        <f>N130+L131</f>
        <v>503.41999999999638</v>
      </c>
    </row>
    <row r="132" spans="1:14" x14ac:dyDescent="0.25">
      <c r="A132" s="79">
        <v>128</v>
      </c>
      <c r="B132" s="80" t="s">
        <v>66</v>
      </c>
      <c r="C132" s="117">
        <v>551218000018656</v>
      </c>
      <c r="D132" s="71">
        <v>7</v>
      </c>
      <c r="E132" s="71" t="s">
        <v>11</v>
      </c>
      <c r="F132" s="71">
        <v>2026</v>
      </c>
      <c r="G132" s="71" t="s">
        <v>10</v>
      </c>
      <c r="H132" s="71" t="s">
        <v>261</v>
      </c>
      <c r="I132" s="125" t="s">
        <v>55</v>
      </c>
      <c r="J132" s="82" t="s">
        <v>339</v>
      </c>
      <c r="K132" s="109"/>
      <c r="L132" s="72"/>
      <c r="M132" s="101">
        <v>-279.99</v>
      </c>
      <c r="N132" s="156">
        <f>N131+M132</f>
        <v>223.42999999999637</v>
      </c>
    </row>
    <row r="133" spans="1:14" x14ac:dyDescent="0.25">
      <c r="A133" s="79">
        <v>129</v>
      </c>
      <c r="B133" s="68" t="s">
        <v>54</v>
      </c>
      <c r="C133" s="117">
        <v>553473000013507</v>
      </c>
      <c r="D133" s="71">
        <v>7</v>
      </c>
      <c r="E133" s="71" t="s">
        <v>11</v>
      </c>
      <c r="F133" s="71">
        <v>2026</v>
      </c>
      <c r="G133" s="71" t="s">
        <v>10</v>
      </c>
      <c r="H133" s="71" t="s">
        <v>311</v>
      </c>
      <c r="I133" s="71" t="s">
        <v>310</v>
      </c>
      <c r="J133" s="82" t="s">
        <v>338</v>
      </c>
      <c r="K133" s="109"/>
      <c r="L133" s="72"/>
      <c r="M133" s="101">
        <v>-2520</v>
      </c>
      <c r="N133" s="156">
        <f t="shared" ref="N133:N148" si="13">N132+M133</f>
        <v>-2296.5700000000038</v>
      </c>
    </row>
    <row r="134" spans="1:14" x14ac:dyDescent="0.25">
      <c r="A134" s="79">
        <v>130</v>
      </c>
      <c r="B134" s="80" t="s">
        <v>66</v>
      </c>
      <c r="C134" s="117">
        <v>553526000105093</v>
      </c>
      <c r="D134" s="71">
        <v>7</v>
      </c>
      <c r="E134" s="71" t="s">
        <v>11</v>
      </c>
      <c r="F134" s="71">
        <v>2026</v>
      </c>
      <c r="G134" s="71" t="s">
        <v>10</v>
      </c>
      <c r="H134" s="93" t="s">
        <v>31</v>
      </c>
      <c r="I134" s="71" t="s">
        <v>85</v>
      </c>
      <c r="J134" s="82" t="s">
        <v>339</v>
      </c>
      <c r="K134" s="109"/>
      <c r="L134" s="72"/>
      <c r="M134" s="101">
        <v>-420</v>
      </c>
      <c r="N134" s="156">
        <f t="shared" si="13"/>
        <v>-2716.5700000000038</v>
      </c>
    </row>
    <row r="135" spans="1:14" x14ac:dyDescent="0.25">
      <c r="A135" s="79">
        <v>131</v>
      </c>
      <c r="B135" s="80" t="s">
        <v>66</v>
      </c>
      <c r="C135" s="117">
        <v>553653000032720</v>
      </c>
      <c r="D135" s="71">
        <v>7</v>
      </c>
      <c r="E135" s="71" t="s">
        <v>11</v>
      </c>
      <c r="F135" s="71">
        <v>2026</v>
      </c>
      <c r="G135" s="71" t="s">
        <v>10</v>
      </c>
      <c r="H135" s="71" t="s">
        <v>45</v>
      </c>
      <c r="I135" s="71" t="s">
        <v>76</v>
      </c>
      <c r="J135" s="82" t="s">
        <v>339</v>
      </c>
      <c r="K135" s="109"/>
      <c r="L135" s="72"/>
      <c r="M135" s="101">
        <v>-420</v>
      </c>
      <c r="N135" s="156">
        <f t="shared" si="13"/>
        <v>-3136.5700000000038</v>
      </c>
    </row>
    <row r="136" spans="1:14" x14ac:dyDescent="0.25">
      <c r="A136" s="79">
        <v>132</v>
      </c>
      <c r="B136" s="68" t="s">
        <v>54</v>
      </c>
      <c r="C136" s="117">
        <v>554436000006943</v>
      </c>
      <c r="D136" s="71">
        <v>7</v>
      </c>
      <c r="E136" s="71" t="s">
        <v>11</v>
      </c>
      <c r="F136" s="71">
        <v>2026</v>
      </c>
      <c r="G136" s="71" t="s">
        <v>10</v>
      </c>
      <c r="H136" s="94" t="s">
        <v>32</v>
      </c>
      <c r="I136" s="82" t="s">
        <v>86</v>
      </c>
      <c r="J136" s="82" t="s">
        <v>338</v>
      </c>
      <c r="K136" s="109"/>
      <c r="L136" s="72"/>
      <c r="M136" s="101">
        <v>-2520</v>
      </c>
      <c r="N136" s="156">
        <f t="shared" si="13"/>
        <v>-5656.5700000000033</v>
      </c>
    </row>
    <row r="137" spans="1:14" x14ac:dyDescent="0.25">
      <c r="A137" s="79">
        <v>133</v>
      </c>
      <c r="B137" s="80" t="s">
        <v>66</v>
      </c>
      <c r="C137" s="117">
        <v>554732000008888</v>
      </c>
      <c r="D137" s="71">
        <v>7</v>
      </c>
      <c r="E137" s="71" t="s">
        <v>11</v>
      </c>
      <c r="F137" s="71">
        <v>2026</v>
      </c>
      <c r="G137" s="71" t="s">
        <v>10</v>
      </c>
      <c r="H137" s="71" t="s">
        <v>267</v>
      </c>
      <c r="I137" s="71" t="s">
        <v>80</v>
      </c>
      <c r="J137" s="82" t="s">
        <v>339</v>
      </c>
      <c r="K137" s="109"/>
      <c r="L137" s="72"/>
      <c r="M137" s="101">
        <v>-445</v>
      </c>
      <c r="N137" s="156">
        <f t="shared" si="13"/>
        <v>-6101.5700000000033</v>
      </c>
    </row>
    <row r="138" spans="1:14" x14ac:dyDescent="0.25">
      <c r="A138" s="79">
        <v>134</v>
      </c>
      <c r="B138" s="68" t="s">
        <v>54</v>
      </c>
      <c r="C138" s="117">
        <v>554732000026538</v>
      </c>
      <c r="D138" s="71">
        <v>7</v>
      </c>
      <c r="E138" s="71" t="s">
        <v>11</v>
      </c>
      <c r="F138" s="71">
        <v>2026</v>
      </c>
      <c r="G138" s="71" t="s">
        <v>10</v>
      </c>
      <c r="H138" s="71" t="s">
        <v>65</v>
      </c>
      <c r="I138" s="71" t="s">
        <v>81</v>
      </c>
      <c r="J138" s="82" t="s">
        <v>338</v>
      </c>
      <c r="K138" s="109" t="s">
        <v>67</v>
      </c>
      <c r="L138" s="72"/>
      <c r="M138" s="101">
        <v>-2520</v>
      </c>
      <c r="N138" s="156">
        <f t="shared" si="13"/>
        <v>-8621.5700000000033</v>
      </c>
    </row>
    <row r="139" spans="1:14" x14ac:dyDescent="0.25">
      <c r="A139" s="79">
        <v>135</v>
      </c>
      <c r="B139" s="68" t="s">
        <v>54</v>
      </c>
      <c r="C139" s="117">
        <v>554732000128026</v>
      </c>
      <c r="D139" s="71">
        <v>7</v>
      </c>
      <c r="E139" s="71" t="s">
        <v>11</v>
      </c>
      <c r="F139" s="71">
        <v>2026</v>
      </c>
      <c r="G139" s="71" t="s">
        <v>10</v>
      </c>
      <c r="H139" s="71" t="s">
        <v>275</v>
      </c>
      <c r="I139" s="71" t="s">
        <v>82</v>
      </c>
      <c r="J139" s="82" t="s">
        <v>338</v>
      </c>
      <c r="K139" s="109"/>
      <c r="L139" s="72"/>
      <c r="M139" s="101">
        <v>-2520</v>
      </c>
      <c r="N139" s="156">
        <f t="shared" si="13"/>
        <v>-11141.570000000003</v>
      </c>
    </row>
    <row r="140" spans="1:14" x14ac:dyDescent="0.25">
      <c r="A140" s="79">
        <v>136</v>
      </c>
      <c r="B140" s="80" t="s">
        <v>66</v>
      </c>
      <c r="C140" s="117">
        <v>554732000225163</v>
      </c>
      <c r="D140" s="71">
        <v>7</v>
      </c>
      <c r="E140" s="71" t="s">
        <v>11</v>
      </c>
      <c r="F140" s="71">
        <v>2026</v>
      </c>
      <c r="G140" s="71" t="s">
        <v>10</v>
      </c>
      <c r="H140" s="94" t="s">
        <v>312</v>
      </c>
      <c r="I140" s="71" t="s">
        <v>313</v>
      </c>
      <c r="J140" s="82" t="s">
        <v>339</v>
      </c>
      <c r="K140" s="109"/>
      <c r="L140" s="72"/>
      <c r="M140" s="101">
        <v>-279.99</v>
      </c>
      <c r="N140" s="156">
        <f t="shared" si="13"/>
        <v>-11421.560000000003</v>
      </c>
    </row>
    <row r="141" spans="1:14" x14ac:dyDescent="0.25">
      <c r="A141" s="79">
        <v>137</v>
      </c>
      <c r="B141" s="68" t="s">
        <v>54</v>
      </c>
      <c r="C141" s="117">
        <v>555101000012897</v>
      </c>
      <c r="D141" s="71">
        <v>7</v>
      </c>
      <c r="E141" s="71" t="s">
        <v>11</v>
      </c>
      <c r="F141" s="71">
        <v>2026</v>
      </c>
      <c r="G141" s="71" t="s">
        <v>10</v>
      </c>
      <c r="H141" s="71" t="s">
        <v>314</v>
      </c>
      <c r="I141" s="71" t="s">
        <v>78</v>
      </c>
      <c r="J141" s="82" t="s">
        <v>338</v>
      </c>
      <c r="K141" s="109"/>
      <c r="L141" s="72"/>
      <c r="M141" s="99">
        <v>-2520</v>
      </c>
      <c r="N141" s="156">
        <f t="shared" si="13"/>
        <v>-13941.560000000003</v>
      </c>
    </row>
    <row r="142" spans="1:14" x14ac:dyDescent="0.25">
      <c r="A142" s="79">
        <v>138</v>
      </c>
      <c r="B142" s="80" t="s">
        <v>66</v>
      </c>
      <c r="C142" s="117">
        <v>555110000023340</v>
      </c>
      <c r="D142" s="71">
        <v>7</v>
      </c>
      <c r="E142" s="71" t="s">
        <v>11</v>
      </c>
      <c r="F142" s="71">
        <v>2026</v>
      </c>
      <c r="G142" s="71" t="s">
        <v>10</v>
      </c>
      <c r="H142" s="71" t="s">
        <v>315</v>
      </c>
      <c r="I142" s="71" t="s">
        <v>316</v>
      </c>
      <c r="J142" s="82" t="s">
        <v>339</v>
      </c>
      <c r="K142" s="109"/>
      <c r="L142" s="72"/>
      <c r="M142" s="101">
        <v>-420</v>
      </c>
      <c r="N142" s="156">
        <f t="shared" si="13"/>
        <v>-14361.560000000003</v>
      </c>
    </row>
    <row r="143" spans="1:14" x14ac:dyDescent="0.25">
      <c r="A143" s="79">
        <v>139</v>
      </c>
      <c r="B143" s="80" t="s">
        <v>66</v>
      </c>
      <c r="C143" s="117">
        <v>555110000023966</v>
      </c>
      <c r="D143" s="71">
        <v>7</v>
      </c>
      <c r="E143" s="71" t="s">
        <v>11</v>
      </c>
      <c r="F143" s="71">
        <v>2026</v>
      </c>
      <c r="G143" s="71" t="s">
        <v>10</v>
      </c>
      <c r="H143" s="94" t="s">
        <v>239</v>
      </c>
      <c r="I143" s="82" t="s">
        <v>47</v>
      </c>
      <c r="J143" s="82" t="s">
        <v>339</v>
      </c>
      <c r="K143" s="109"/>
      <c r="L143" s="72"/>
      <c r="M143" s="101">
        <v>-1672.05</v>
      </c>
      <c r="N143" s="156">
        <f t="shared" si="13"/>
        <v>-16033.610000000002</v>
      </c>
    </row>
    <row r="144" spans="1:14" x14ac:dyDescent="0.25">
      <c r="A144" s="79">
        <v>140</v>
      </c>
      <c r="B144" s="80" t="s">
        <v>66</v>
      </c>
      <c r="C144" s="117">
        <v>557068000040929</v>
      </c>
      <c r="D144" s="71">
        <v>7</v>
      </c>
      <c r="E144" s="71" t="s">
        <v>11</v>
      </c>
      <c r="F144" s="71">
        <v>2026</v>
      </c>
      <c r="G144" s="71" t="s">
        <v>10</v>
      </c>
      <c r="H144" s="94" t="s">
        <v>64</v>
      </c>
      <c r="I144" s="71" t="s">
        <v>70</v>
      </c>
      <c r="J144" s="82" t="s">
        <v>339</v>
      </c>
      <c r="K144" s="109"/>
      <c r="L144" s="72"/>
      <c r="M144" s="101">
        <v>-420</v>
      </c>
      <c r="N144" s="156">
        <f t="shared" si="13"/>
        <v>-16453.61</v>
      </c>
    </row>
    <row r="145" spans="1:14" x14ac:dyDescent="0.25">
      <c r="A145" s="79">
        <v>141</v>
      </c>
      <c r="B145" s="68" t="s">
        <v>331</v>
      </c>
      <c r="C145" s="117">
        <v>557068000040929</v>
      </c>
      <c r="D145" s="71">
        <v>7</v>
      </c>
      <c r="E145" s="71" t="s">
        <v>11</v>
      </c>
      <c r="F145" s="71">
        <v>2026</v>
      </c>
      <c r="G145" s="71" t="s">
        <v>10</v>
      </c>
      <c r="H145" s="94" t="s">
        <v>317</v>
      </c>
      <c r="I145" s="71" t="s">
        <v>70</v>
      </c>
      <c r="J145" s="82" t="s">
        <v>338</v>
      </c>
      <c r="K145" s="109"/>
      <c r="L145" s="72"/>
      <c r="M145" s="101">
        <v>-2520</v>
      </c>
      <c r="N145" s="156">
        <f t="shared" si="13"/>
        <v>-18973.61</v>
      </c>
    </row>
    <row r="146" spans="1:14" x14ac:dyDescent="0.25">
      <c r="A146" s="79">
        <v>142</v>
      </c>
      <c r="B146" s="80" t="s">
        <v>66</v>
      </c>
      <c r="C146" s="117">
        <v>50701</v>
      </c>
      <c r="D146" s="71">
        <v>7</v>
      </c>
      <c r="E146" s="71" t="s">
        <v>11</v>
      </c>
      <c r="F146" s="71">
        <v>2026</v>
      </c>
      <c r="G146" s="71" t="s">
        <v>14</v>
      </c>
      <c r="H146" s="71" t="s">
        <v>318</v>
      </c>
      <c r="I146" s="71" t="s">
        <v>319</v>
      </c>
      <c r="J146" s="82" t="s">
        <v>339</v>
      </c>
      <c r="K146" s="109"/>
      <c r="L146" s="72"/>
      <c r="M146" s="101">
        <v>-420</v>
      </c>
      <c r="N146" s="156">
        <f t="shared" si="13"/>
        <v>-19393.61</v>
      </c>
    </row>
    <row r="147" spans="1:14" x14ac:dyDescent="0.25">
      <c r="A147" s="79">
        <v>143</v>
      </c>
      <c r="B147" s="68" t="s">
        <v>54</v>
      </c>
      <c r="C147" s="117">
        <v>50702</v>
      </c>
      <c r="D147" s="71">
        <v>7</v>
      </c>
      <c r="E147" s="71" t="s">
        <v>11</v>
      </c>
      <c r="F147" s="71">
        <v>2026</v>
      </c>
      <c r="G147" s="71" t="s">
        <v>14</v>
      </c>
      <c r="H147" s="71" t="s">
        <v>320</v>
      </c>
      <c r="I147" s="71" t="s">
        <v>291</v>
      </c>
      <c r="J147" s="82" t="s">
        <v>338</v>
      </c>
      <c r="K147" s="109"/>
      <c r="L147" s="72"/>
      <c r="M147" s="101">
        <v>-2520</v>
      </c>
      <c r="N147" s="156">
        <f t="shared" si="13"/>
        <v>-21913.61</v>
      </c>
    </row>
    <row r="148" spans="1:14" x14ac:dyDescent="0.25">
      <c r="A148" s="79">
        <v>144</v>
      </c>
      <c r="B148" s="68" t="s">
        <v>54</v>
      </c>
      <c r="C148" s="117">
        <v>50703</v>
      </c>
      <c r="D148" s="71">
        <v>7</v>
      </c>
      <c r="E148" s="71" t="s">
        <v>11</v>
      </c>
      <c r="F148" s="71">
        <v>2026</v>
      </c>
      <c r="G148" s="71" t="s">
        <v>14</v>
      </c>
      <c r="H148" s="71" t="s">
        <v>36</v>
      </c>
      <c r="I148" s="71" t="s">
        <v>57</v>
      </c>
      <c r="J148" s="82" t="s">
        <v>338</v>
      </c>
      <c r="K148" s="109"/>
      <c r="L148" s="72"/>
      <c r="M148" s="101">
        <v>-2670</v>
      </c>
      <c r="N148" s="156">
        <f t="shared" si="13"/>
        <v>-24583.61</v>
      </c>
    </row>
    <row r="149" spans="1:14" x14ac:dyDescent="0.25">
      <c r="A149" s="79">
        <v>145</v>
      </c>
      <c r="B149" s="68" t="s">
        <v>235</v>
      </c>
      <c r="C149" s="103">
        <v>98</v>
      </c>
      <c r="D149" s="71">
        <v>7</v>
      </c>
      <c r="E149" s="71" t="s">
        <v>11</v>
      </c>
      <c r="F149" s="71">
        <v>2026</v>
      </c>
      <c r="G149" s="71" t="s">
        <v>16</v>
      </c>
      <c r="H149" s="71" t="s">
        <v>236</v>
      </c>
      <c r="I149" s="120" t="s">
        <v>49</v>
      </c>
      <c r="J149" s="82" t="s">
        <v>33</v>
      </c>
      <c r="K149" s="109"/>
      <c r="L149" s="105">
        <v>25000</v>
      </c>
      <c r="M149" s="101"/>
      <c r="N149" s="156">
        <f>N148+L149</f>
        <v>416.38999999999942</v>
      </c>
    </row>
    <row r="150" spans="1:14" x14ac:dyDescent="0.25">
      <c r="A150" s="79">
        <v>146</v>
      </c>
      <c r="B150" s="80" t="s">
        <v>257</v>
      </c>
      <c r="C150" s="117">
        <v>1901002487437</v>
      </c>
      <c r="D150" s="71">
        <v>7</v>
      </c>
      <c r="E150" s="71" t="s">
        <v>11</v>
      </c>
      <c r="F150" s="71">
        <v>2026</v>
      </c>
      <c r="G150" s="71" t="s">
        <v>16</v>
      </c>
      <c r="H150" s="71" t="s">
        <v>236</v>
      </c>
      <c r="I150" s="120" t="s">
        <v>49</v>
      </c>
      <c r="J150" s="82" t="s">
        <v>33</v>
      </c>
      <c r="K150" s="109"/>
      <c r="L150" s="105">
        <v>23.5</v>
      </c>
      <c r="M150" s="101"/>
      <c r="N150" s="156">
        <f t="shared" ref="N150:N152" si="14">N149+L150</f>
        <v>439.88999999999942</v>
      </c>
    </row>
    <row r="151" spans="1:14" x14ac:dyDescent="0.25">
      <c r="A151" s="79">
        <v>147</v>
      </c>
      <c r="B151" s="80" t="s">
        <v>257</v>
      </c>
      <c r="C151" s="117">
        <v>2200992716344</v>
      </c>
      <c r="D151" s="71">
        <v>7</v>
      </c>
      <c r="E151" s="71" t="s">
        <v>11</v>
      </c>
      <c r="F151" s="71">
        <v>2026</v>
      </c>
      <c r="G151" s="71" t="s">
        <v>16</v>
      </c>
      <c r="H151" s="71" t="s">
        <v>236</v>
      </c>
      <c r="I151" s="120" t="s">
        <v>49</v>
      </c>
      <c r="J151" s="82" t="s">
        <v>33</v>
      </c>
      <c r="K151" s="109"/>
      <c r="L151" s="105">
        <v>250.1</v>
      </c>
      <c r="M151" s="101"/>
      <c r="N151" s="156">
        <f t="shared" si="14"/>
        <v>689.98999999999944</v>
      </c>
    </row>
    <row r="152" spans="1:14" x14ac:dyDescent="0.25">
      <c r="A152" s="79">
        <v>148</v>
      </c>
      <c r="B152" s="80" t="s">
        <v>257</v>
      </c>
      <c r="C152" s="117">
        <v>4201009575884</v>
      </c>
      <c r="D152" s="71">
        <v>7</v>
      </c>
      <c r="E152" s="71" t="s">
        <v>11</v>
      </c>
      <c r="F152" s="71">
        <v>2026</v>
      </c>
      <c r="G152" s="71" t="s">
        <v>16</v>
      </c>
      <c r="H152" s="71" t="s">
        <v>236</v>
      </c>
      <c r="I152" s="120" t="s">
        <v>49</v>
      </c>
      <c r="J152" s="82" t="s">
        <v>33</v>
      </c>
      <c r="K152" s="109"/>
      <c r="L152" s="105">
        <v>1085.3699999999999</v>
      </c>
      <c r="M152" s="101"/>
      <c r="N152" s="156">
        <f t="shared" si="14"/>
        <v>1775.3599999999992</v>
      </c>
    </row>
    <row r="153" spans="1:14" x14ac:dyDescent="0.25">
      <c r="A153" s="79">
        <v>149</v>
      </c>
      <c r="B153" s="68" t="s">
        <v>23</v>
      </c>
      <c r="C153" s="103">
        <v>51101</v>
      </c>
      <c r="D153" s="71">
        <v>11</v>
      </c>
      <c r="E153" s="71" t="s">
        <v>11</v>
      </c>
      <c r="F153" s="71">
        <v>2026</v>
      </c>
      <c r="G153" s="71" t="s">
        <v>22</v>
      </c>
      <c r="H153" s="71" t="s">
        <v>12</v>
      </c>
      <c r="I153" s="83" t="s">
        <v>51</v>
      </c>
      <c r="J153" s="82" t="s">
        <v>52</v>
      </c>
      <c r="K153" s="109" t="s">
        <v>336</v>
      </c>
      <c r="L153" s="105"/>
      <c r="M153" s="101">
        <v>-1000</v>
      </c>
      <c r="N153" s="156">
        <f>N152+M153</f>
        <v>775.35999999999922</v>
      </c>
    </row>
    <row r="154" spans="1:14" x14ac:dyDescent="0.25">
      <c r="A154" s="79">
        <v>150</v>
      </c>
      <c r="B154" s="80" t="s">
        <v>29</v>
      </c>
      <c r="C154" s="117">
        <v>861311102861705</v>
      </c>
      <c r="D154" s="71">
        <v>11</v>
      </c>
      <c r="E154" s="71" t="s">
        <v>11</v>
      </c>
      <c r="F154" s="71">
        <v>2026</v>
      </c>
      <c r="G154" s="71" t="s">
        <v>8</v>
      </c>
      <c r="H154" s="71" t="s">
        <v>28</v>
      </c>
      <c r="I154" s="82" t="s">
        <v>56</v>
      </c>
      <c r="J154" s="82" t="s">
        <v>35</v>
      </c>
      <c r="K154" s="109"/>
      <c r="L154" s="105"/>
      <c r="M154" s="101">
        <v>-69.819999999999993</v>
      </c>
      <c r="N154" s="156">
        <f t="shared" ref="N154:N162" si="15">N153+M154</f>
        <v>705.53999999999928</v>
      </c>
    </row>
    <row r="155" spans="1:14" x14ac:dyDescent="0.25">
      <c r="A155" s="79">
        <v>151</v>
      </c>
      <c r="B155" s="80" t="s">
        <v>66</v>
      </c>
      <c r="C155" s="117">
        <v>51201</v>
      </c>
      <c r="D155" s="71">
        <v>12</v>
      </c>
      <c r="E155" s="71" t="s">
        <v>11</v>
      </c>
      <c r="F155" s="71">
        <v>2026</v>
      </c>
      <c r="G155" s="71" t="s">
        <v>14</v>
      </c>
      <c r="H155" s="71" t="s">
        <v>276</v>
      </c>
      <c r="I155" s="71" t="s">
        <v>321</v>
      </c>
      <c r="J155" s="82" t="s">
        <v>339</v>
      </c>
      <c r="K155" s="109"/>
      <c r="L155" s="105"/>
      <c r="M155" s="101">
        <v>-420</v>
      </c>
      <c r="N155" s="156">
        <f t="shared" si="15"/>
        <v>285.53999999999928</v>
      </c>
    </row>
    <row r="156" spans="1:14" x14ac:dyDescent="0.25">
      <c r="A156" s="79">
        <v>152</v>
      </c>
      <c r="B156" s="80" t="s">
        <v>29</v>
      </c>
      <c r="C156" s="116">
        <v>891321200100742</v>
      </c>
      <c r="D156" s="104">
        <v>12</v>
      </c>
      <c r="E156" s="71" t="s">
        <v>11</v>
      </c>
      <c r="F156" s="71">
        <v>2026</v>
      </c>
      <c r="G156" s="100" t="s">
        <v>277</v>
      </c>
      <c r="H156" s="71" t="s">
        <v>28</v>
      </c>
      <c r="I156" s="82" t="s">
        <v>56</v>
      </c>
      <c r="J156" s="82" t="s">
        <v>35</v>
      </c>
      <c r="K156" s="109"/>
      <c r="L156" s="105"/>
      <c r="M156" s="101">
        <v>-1.25</v>
      </c>
      <c r="N156" s="156">
        <f t="shared" si="15"/>
        <v>284.28999999999928</v>
      </c>
    </row>
    <row r="157" spans="1:14" x14ac:dyDescent="0.25">
      <c r="A157" s="79">
        <v>153</v>
      </c>
      <c r="B157" s="80" t="s">
        <v>66</v>
      </c>
      <c r="C157" s="117">
        <v>550036000055537</v>
      </c>
      <c r="D157" s="71">
        <v>19</v>
      </c>
      <c r="E157" s="71" t="s">
        <v>11</v>
      </c>
      <c r="F157" s="71">
        <v>2026</v>
      </c>
      <c r="G157" s="71" t="s">
        <v>10</v>
      </c>
      <c r="H157" s="71" t="s">
        <v>322</v>
      </c>
      <c r="I157" s="71" t="s">
        <v>323</v>
      </c>
      <c r="J157" s="82" t="s">
        <v>339</v>
      </c>
      <c r="K157" s="109"/>
      <c r="L157" s="105"/>
      <c r="M157" s="119">
        <v>-279.99</v>
      </c>
      <c r="N157" s="156">
        <f t="shared" si="15"/>
        <v>4.2999999999992724</v>
      </c>
    </row>
    <row r="158" spans="1:14" x14ac:dyDescent="0.25">
      <c r="A158" s="79">
        <v>154</v>
      </c>
      <c r="B158" s="80" t="s">
        <v>66</v>
      </c>
      <c r="C158" s="117">
        <v>551017000012024</v>
      </c>
      <c r="D158" s="71">
        <v>19</v>
      </c>
      <c r="E158" s="71" t="s">
        <v>11</v>
      </c>
      <c r="F158" s="71">
        <v>2026</v>
      </c>
      <c r="G158" s="71" t="s">
        <v>10</v>
      </c>
      <c r="H158" s="71" t="s">
        <v>324</v>
      </c>
      <c r="I158" s="71" t="s">
        <v>325</v>
      </c>
      <c r="J158" s="82" t="s">
        <v>339</v>
      </c>
      <c r="K158" s="109"/>
      <c r="L158" s="105"/>
      <c r="M158" s="101">
        <v>-420</v>
      </c>
      <c r="N158" s="156">
        <f t="shared" si="15"/>
        <v>-415.70000000000073</v>
      </c>
    </row>
    <row r="159" spans="1:14" x14ac:dyDescent="0.25">
      <c r="A159" s="79">
        <v>155</v>
      </c>
      <c r="B159" s="80" t="s">
        <v>66</v>
      </c>
      <c r="C159" s="117">
        <v>551668000033949</v>
      </c>
      <c r="D159" s="71">
        <v>19</v>
      </c>
      <c r="E159" s="71" t="s">
        <v>11</v>
      </c>
      <c r="F159" s="71">
        <v>2026</v>
      </c>
      <c r="G159" s="71" t="s">
        <v>10</v>
      </c>
      <c r="H159" s="71" t="s">
        <v>278</v>
      </c>
      <c r="I159" s="71">
        <v>30529042487</v>
      </c>
      <c r="J159" s="82" t="s">
        <v>339</v>
      </c>
      <c r="K159" s="109"/>
      <c r="L159" s="105"/>
      <c r="M159" s="101">
        <v>-420</v>
      </c>
      <c r="N159" s="156">
        <f t="shared" si="15"/>
        <v>-835.70000000000073</v>
      </c>
    </row>
    <row r="160" spans="1:14" x14ac:dyDescent="0.25">
      <c r="A160" s="79">
        <v>156</v>
      </c>
      <c r="B160" s="68" t="s">
        <v>37</v>
      </c>
      <c r="C160" s="117">
        <v>554439000039504</v>
      </c>
      <c r="D160" s="71">
        <v>19</v>
      </c>
      <c r="E160" s="71" t="s">
        <v>11</v>
      </c>
      <c r="F160" s="71">
        <v>2026</v>
      </c>
      <c r="G160" s="71" t="s">
        <v>60</v>
      </c>
      <c r="H160" s="71" t="s">
        <v>38</v>
      </c>
      <c r="I160" s="122" t="s">
        <v>69</v>
      </c>
      <c r="J160" s="82" t="s">
        <v>52</v>
      </c>
      <c r="K160" s="109" t="s">
        <v>336</v>
      </c>
      <c r="L160" s="105"/>
      <c r="M160" s="101">
        <v>-4900</v>
      </c>
      <c r="N160" s="156">
        <f t="shared" si="15"/>
        <v>-5735.7000000000007</v>
      </c>
    </row>
    <row r="161" spans="1:14" x14ac:dyDescent="0.25">
      <c r="A161" s="79">
        <v>157</v>
      </c>
      <c r="B161" s="68" t="s">
        <v>61</v>
      </c>
      <c r="C161" s="117">
        <v>554439000039504</v>
      </c>
      <c r="D161" s="71">
        <v>19</v>
      </c>
      <c r="E161" s="71" t="s">
        <v>11</v>
      </c>
      <c r="F161" s="71">
        <v>2026</v>
      </c>
      <c r="G161" s="71" t="s">
        <v>60</v>
      </c>
      <c r="H161" s="71" t="s">
        <v>38</v>
      </c>
      <c r="I161" s="122" t="s">
        <v>69</v>
      </c>
      <c r="J161" s="82" t="s">
        <v>52</v>
      </c>
      <c r="K161" s="109" t="s">
        <v>336</v>
      </c>
      <c r="L161" s="105"/>
      <c r="M161" s="101">
        <v>-380.03</v>
      </c>
      <c r="N161" s="156">
        <f t="shared" si="15"/>
        <v>-6115.7300000000005</v>
      </c>
    </row>
    <row r="162" spans="1:14" x14ac:dyDescent="0.25">
      <c r="A162" s="79">
        <v>158</v>
      </c>
      <c r="B162" s="68" t="s">
        <v>59</v>
      </c>
      <c r="C162" s="117">
        <v>554439000039504</v>
      </c>
      <c r="D162" s="71">
        <v>19</v>
      </c>
      <c r="E162" s="71" t="s">
        <v>11</v>
      </c>
      <c r="F162" s="71">
        <v>2026</v>
      </c>
      <c r="G162" s="71" t="s">
        <v>60</v>
      </c>
      <c r="H162" s="71" t="s">
        <v>38</v>
      </c>
      <c r="I162" s="122" t="s">
        <v>69</v>
      </c>
      <c r="J162" s="82" t="s">
        <v>52</v>
      </c>
      <c r="K162" s="109" t="s">
        <v>336</v>
      </c>
      <c r="L162" s="105"/>
      <c r="M162" s="106">
        <v>-2695</v>
      </c>
      <c r="N162" s="156">
        <f t="shared" si="15"/>
        <v>-8810.73</v>
      </c>
    </row>
    <row r="163" spans="1:14" x14ac:dyDescent="0.25">
      <c r="A163" s="79">
        <v>159</v>
      </c>
      <c r="B163" s="68" t="s">
        <v>235</v>
      </c>
      <c r="C163" s="103">
        <v>98</v>
      </c>
      <c r="D163" s="71">
        <v>19</v>
      </c>
      <c r="E163" s="71" t="s">
        <v>11</v>
      </c>
      <c r="F163" s="71">
        <v>2026</v>
      </c>
      <c r="G163" s="71" t="s">
        <v>16</v>
      </c>
      <c r="H163" s="71" t="s">
        <v>236</v>
      </c>
      <c r="I163" s="120" t="s">
        <v>49</v>
      </c>
      <c r="J163" s="82" t="s">
        <v>33</v>
      </c>
      <c r="K163" s="109"/>
      <c r="L163" s="105">
        <v>9000</v>
      </c>
      <c r="M163" s="101"/>
      <c r="N163" s="156">
        <f>N162+L163</f>
        <v>189.27000000000044</v>
      </c>
    </row>
    <row r="164" spans="1:14" x14ac:dyDescent="0.25">
      <c r="A164" s="79">
        <v>160</v>
      </c>
      <c r="B164" s="80" t="s">
        <v>257</v>
      </c>
      <c r="C164" s="117">
        <v>1901002487437</v>
      </c>
      <c r="D164" s="71">
        <v>19</v>
      </c>
      <c r="E164" s="71" t="s">
        <v>11</v>
      </c>
      <c r="F164" s="71">
        <v>2026</v>
      </c>
      <c r="G164" s="71" t="s">
        <v>16</v>
      </c>
      <c r="H164" s="71" t="s">
        <v>236</v>
      </c>
      <c r="I164" s="120" t="s">
        <v>49</v>
      </c>
      <c r="J164" s="82" t="s">
        <v>33</v>
      </c>
      <c r="K164" s="109"/>
      <c r="L164" s="105">
        <v>467.64</v>
      </c>
      <c r="M164" s="101"/>
      <c r="N164" s="156">
        <f>N163+L164</f>
        <v>656.91000000000042</v>
      </c>
    </row>
    <row r="165" spans="1:14" x14ac:dyDescent="0.25">
      <c r="A165" s="79">
        <v>161</v>
      </c>
      <c r="B165" s="80" t="s">
        <v>66</v>
      </c>
      <c r="C165" s="103">
        <v>52001</v>
      </c>
      <c r="D165" s="71">
        <v>20</v>
      </c>
      <c r="E165" s="71" t="s">
        <v>11</v>
      </c>
      <c r="F165" s="71">
        <v>2026</v>
      </c>
      <c r="G165" s="68" t="s">
        <v>15</v>
      </c>
      <c r="H165" s="100" t="s">
        <v>326</v>
      </c>
      <c r="I165" s="71" t="s">
        <v>327</v>
      </c>
      <c r="J165" s="82" t="s">
        <v>339</v>
      </c>
      <c r="K165" s="109"/>
      <c r="L165" s="105"/>
      <c r="M165" s="101">
        <v>-420</v>
      </c>
      <c r="N165" s="156">
        <f>N164+M165</f>
        <v>236.91000000000042</v>
      </c>
    </row>
    <row r="166" spans="1:14" x14ac:dyDescent="0.25">
      <c r="A166" s="79">
        <v>162</v>
      </c>
      <c r="B166" s="80" t="s">
        <v>29</v>
      </c>
      <c r="C166" s="116">
        <v>891401200012407</v>
      </c>
      <c r="D166" s="100">
        <v>20</v>
      </c>
      <c r="E166" s="102" t="s">
        <v>11</v>
      </c>
      <c r="F166" s="102">
        <v>2026</v>
      </c>
      <c r="G166" s="71" t="s">
        <v>19</v>
      </c>
      <c r="H166" s="104" t="s">
        <v>28</v>
      </c>
      <c r="I166" s="82" t="s">
        <v>56</v>
      </c>
      <c r="J166" s="82" t="s">
        <v>35</v>
      </c>
      <c r="K166" s="109"/>
      <c r="L166" s="105"/>
      <c r="M166" s="101">
        <v>-13.6</v>
      </c>
      <c r="N166" s="157">
        <f t="shared" ref="N166:N168" si="16">N165+M166</f>
        <v>223.31000000000043</v>
      </c>
    </row>
    <row r="167" spans="1:14" x14ac:dyDescent="0.25">
      <c r="A167" s="79">
        <v>163</v>
      </c>
      <c r="B167" s="68" t="s">
        <v>23</v>
      </c>
      <c r="C167" s="73">
        <v>61001</v>
      </c>
      <c r="D167" s="71">
        <v>10</v>
      </c>
      <c r="E167" s="71" t="s">
        <v>13</v>
      </c>
      <c r="F167" s="71">
        <v>2026</v>
      </c>
      <c r="G167" s="71" t="s">
        <v>22</v>
      </c>
      <c r="H167" s="71" t="s">
        <v>12</v>
      </c>
      <c r="I167" s="83" t="s">
        <v>51</v>
      </c>
      <c r="J167" s="82" t="s">
        <v>52</v>
      </c>
      <c r="K167" s="109" t="s">
        <v>337</v>
      </c>
      <c r="L167" s="105"/>
      <c r="M167" s="101">
        <v>-1425.01</v>
      </c>
      <c r="N167" s="156">
        <f t="shared" si="16"/>
        <v>-1201.6999999999996</v>
      </c>
    </row>
    <row r="168" spans="1:14" x14ac:dyDescent="0.25">
      <c r="A168" s="79">
        <v>164</v>
      </c>
      <c r="B168" s="68" t="s">
        <v>29</v>
      </c>
      <c r="C168" s="116">
        <v>881611201400770</v>
      </c>
      <c r="D168" s="71">
        <v>10</v>
      </c>
      <c r="E168" s="71" t="s">
        <v>13</v>
      </c>
      <c r="F168" s="71">
        <v>2026</v>
      </c>
      <c r="G168" s="71" t="s">
        <v>8</v>
      </c>
      <c r="H168" s="71" t="s">
        <v>279</v>
      </c>
      <c r="I168" s="82" t="s">
        <v>56</v>
      </c>
      <c r="J168" s="82" t="s">
        <v>35</v>
      </c>
      <c r="K168" s="109"/>
      <c r="L168" s="105"/>
      <c r="M168" s="101">
        <v>-69.819999999999993</v>
      </c>
      <c r="N168" s="156">
        <f t="shared" si="16"/>
        <v>-1271.5199999999995</v>
      </c>
    </row>
    <row r="169" spans="1:14" x14ac:dyDescent="0.25">
      <c r="A169" s="79">
        <v>165</v>
      </c>
      <c r="B169" s="68" t="s">
        <v>235</v>
      </c>
      <c r="C169" s="73">
        <v>98</v>
      </c>
      <c r="D169" s="71">
        <v>10</v>
      </c>
      <c r="E169" s="71" t="s">
        <v>13</v>
      </c>
      <c r="F169" s="71">
        <v>2026</v>
      </c>
      <c r="G169" s="71" t="s">
        <v>16</v>
      </c>
      <c r="H169" s="71" t="s">
        <v>236</v>
      </c>
      <c r="I169" s="120" t="s">
        <v>49</v>
      </c>
      <c r="J169" s="82" t="s">
        <v>33</v>
      </c>
      <c r="K169" s="109"/>
      <c r="L169" s="105">
        <v>1500</v>
      </c>
      <c r="M169" s="101"/>
      <c r="N169" s="156">
        <f>N168+L169</f>
        <v>228.48000000000047</v>
      </c>
    </row>
    <row r="170" spans="1:14" x14ac:dyDescent="0.25">
      <c r="A170" s="79">
        <v>166</v>
      </c>
      <c r="B170" s="80" t="s">
        <v>257</v>
      </c>
      <c r="C170" s="116">
        <v>1901002487437</v>
      </c>
      <c r="D170" s="71">
        <v>10</v>
      </c>
      <c r="E170" s="71" t="s">
        <v>13</v>
      </c>
      <c r="F170" s="71">
        <v>2026</v>
      </c>
      <c r="G170" s="71" t="s">
        <v>16</v>
      </c>
      <c r="H170" s="71" t="s">
        <v>236</v>
      </c>
      <c r="I170" s="120" t="s">
        <v>49</v>
      </c>
      <c r="J170" s="82" t="s">
        <v>33</v>
      </c>
      <c r="K170" s="109"/>
      <c r="L170" s="105">
        <v>87.72</v>
      </c>
      <c r="M170" s="101"/>
      <c r="N170" s="156">
        <f>N169+L170</f>
        <v>316.2000000000005</v>
      </c>
    </row>
    <row r="171" spans="1:14" x14ac:dyDescent="0.25">
      <c r="A171" s="79">
        <v>167</v>
      </c>
      <c r="B171" s="68" t="s">
        <v>61</v>
      </c>
      <c r="C171" s="116">
        <v>554439000039504</v>
      </c>
      <c r="D171" s="71">
        <v>18</v>
      </c>
      <c r="E171" s="71" t="s">
        <v>13</v>
      </c>
      <c r="F171" s="71">
        <v>2026</v>
      </c>
      <c r="G171" s="71" t="s">
        <v>60</v>
      </c>
      <c r="H171" s="71" t="s">
        <v>38</v>
      </c>
      <c r="I171" s="122" t="s">
        <v>69</v>
      </c>
      <c r="J171" s="82" t="s">
        <v>52</v>
      </c>
      <c r="K171" s="109" t="s">
        <v>337</v>
      </c>
      <c r="L171" s="105"/>
      <c r="M171" s="101">
        <v>-753.81</v>
      </c>
      <c r="N171" s="156">
        <f>N170+M171</f>
        <v>-437.60999999999945</v>
      </c>
    </row>
    <row r="172" spans="1:14" x14ac:dyDescent="0.25">
      <c r="A172" s="79">
        <v>168</v>
      </c>
      <c r="B172" s="68" t="s">
        <v>59</v>
      </c>
      <c r="C172" s="116">
        <v>554439000039504</v>
      </c>
      <c r="D172" s="71">
        <v>18</v>
      </c>
      <c r="E172" s="71" t="s">
        <v>13</v>
      </c>
      <c r="F172" s="71">
        <v>2026</v>
      </c>
      <c r="G172" s="71" t="s">
        <v>60</v>
      </c>
      <c r="H172" s="71" t="s">
        <v>38</v>
      </c>
      <c r="I172" s="122" t="s">
        <v>69</v>
      </c>
      <c r="J172" s="82" t="s">
        <v>52</v>
      </c>
      <c r="K172" s="109" t="s">
        <v>337</v>
      </c>
      <c r="L172" s="105"/>
      <c r="M172" s="106">
        <v>-3520.01</v>
      </c>
      <c r="N172" s="156">
        <f t="shared" ref="N172:N173" si="17">N171+M172</f>
        <v>-3957.62</v>
      </c>
    </row>
    <row r="173" spans="1:14" x14ac:dyDescent="0.25">
      <c r="A173" s="79">
        <v>169</v>
      </c>
      <c r="B173" s="68" t="s">
        <v>37</v>
      </c>
      <c r="C173" s="116">
        <v>554439000039504</v>
      </c>
      <c r="D173" s="71">
        <v>18</v>
      </c>
      <c r="E173" s="71" t="s">
        <v>13</v>
      </c>
      <c r="F173" s="71">
        <v>2026</v>
      </c>
      <c r="G173" s="71" t="s">
        <v>60</v>
      </c>
      <c r="H173" s="71" t="s">
        <v>38</v>
      </c>
      <c r="I173" s="122" t="s">
        <v>69</v>
      </c>
      <c r="J173" s="82" t="s">
        <v>52</v>
      </c>
      <c r="K173" s="109" t="s">
        <v>337</v>
      </c>
      <c r="L173" s="105"/>
      <c r="M173" s="101">
        <v>-6400.01</v>
      </c>
      <c r="N173" s="156">
        <f t="shared" si="17"/>
        <v>-10357.630000000001</v>
      </c>
    </row>
    <row r="174" spans="1:14" x14ac:dyDescent="0.25">
      <c r="A174" s="79">
        <v>170</v>
      </c>
      <c r="B174" s="68" t="s">
        <v>235</v>
      </c>
      <c r="C174" s="73">
        <v>98</v>
      </c>
      <c r="D174" s="71">
        <v>18</v>
      </c>
      <c r="E174" s="71" t="s">
        <v>13</v>
      </c>
      <c r="F174" s="71">
        <v>2026</v>
      </c>
      <c r="G174" s="71" t="s">
        <v>16</v>
      </c>
      <c r="H174" s="71" t="s">
        <v>236</v>
      </c>
      <c r="I174" s="120" t="s">
        <v>49</v>
      </c>
      <c r="J174" s="82" t="s">
        <v>33</v>
      </c>
      <c r="K174" s="109"/>
      <c r="L174" s="105">
        <v>10500</v>
      </c>
      <c r="M174" s="101"/>
      <c r="N174" s="156">
        <f>N173+L174</f>
        <v>142.36999999999898</v>
      </c>
    </row>
    <row r="175" spans="1:14" x14ac:dyDescent="0.25">
      <c r="A175" s="79">
        <v>171</v>
      </c>
      <c r="B175" s="80" t="s">
        <v>257</v>
      </c>
      <c r="C175" s="116">
        <v>1901002487437</v>
      </c>
      <c r="D175" s="71">
        <v>18</v>
      </c>
      <c r="E175" s="71" t="s">
        <v>13</v>
      </c>
      <c r="F175" s="71">
        <v>2026</v>
      </c>
      <c r="G175" s="71" t="s">
        <v>16</v>
      </c>
      <c r="H175" s="71" t="s">
        <v>236</v>
      </c>
      <c r="I175" s="120" t="s">
        <v>49</v>
      </c>
      <c r="J175" s="82" t="s">
        <v>33</v>
      </c>
      <c r="K175" s="109"/>
      <c r="L175" s="105">
        <v>213.78</v>
      </c>
      <c r="M175" s="101"/>
      <c r="N175" s="156">
        <f t="shared" ref="N175:N176" si="18">N174+L175</f>
        <v>356.14999999999895</v>
      </c>
    </row>
    <row r="176" spans="1:14" x14ac:dyDescent="0.25">
      <c r="A176" s="79">
        <v>172</v>
      </c>
      <c r="B176" s="80" t="s">
        <v>257</v>
      </c>
      <c r="C176" s="116">
        <v>4400994225787</v>
      </c>
      <c r="D176" s="71">
        <v>18</v>
      </c>
      <c r="E176" s="71" t="s">
        <v>13</v>
      </c>
      <c r="F176" s="71">
        <v>2026</v>
      </c>
      <c r="G176" s="71" t="s">
        <v>16</v>
      </c>
      <c r="H176" s="71" t="s">
        <v>236</v>
      </c>
      <c r="I176" s="120" t="s">
        <v>49</v>
      </c>
      <c r="J176" s="82" t="s">
        <v>33</v>
      </c>
      <c r="K176" s="109"/>
      <c r="L176" s="105">
        <v>386.68</v>
      </c>
      <c r="M176" s="101"/>
      <c r="N176" s="157">
        <f t="shared" si="18"/>
        <v>742.82999999999902</v>
      </c>
    </row>
  </sheetData>
  <autoFilter ref="B2:N176" xr:uid="{47EDE5D7-D525-7F49-9011-7534C453E370}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7238-70E7-7A4E-937D-70E4E2634DCC}">
  <dimension ref="A1:L1030"/>
  <sheetViews>
    <sheetView topLeftCell="A132" zoomScale="210" zoomScaleNormal="210" workbookViewId="0">
      <selection activeCell="G139" sqref="G139"/>
    </sheetView>
  </sheetViews>
  <sheetFormatPr defaultColWidth="12.625" defaultRowHeight="13.5" x14ac:dyDescent="0.25"/>
  <cols>
    <col min="1" max="1" width="49.125" style="9" customWidth="1"/>
    <col min="2" max="2" width="13.875" style="9" customWidth="1"/>
    <col min="3" max="3" width="15.625" style="9" customWidth="1"/>
    <col min="4" max="5" width="12.625" style="9" hidden="1" customWidth="1"/>
    <col min="6" max="6" width="18" style="9" customWidth="1"/>
    <col min="7" max="8" width="12" style="9" bestFit="1" customWidth="1"/>
    <col min="9" max="9" width="11.125" style="9" bestFit="1" customWidth="1"/>
    <col min="10" max="10" width="10.125" style="9" customWidth="1"/>
    <col min="11" max="25" width="8.625" style="9" customWidth="1"/>
    <col min="26" max="16384" width="12.625" style="9"/>
  </cols>
  <sheetData>
    <row r="1" spans="1:7" ht="15" customHeight="1" x14ac:dyDescent="0.25">
      <c r="A1" s="242" t="s">
        <v>88</v>
      </c>
      <c r="B1" s="243"/>
      <c r="C1" s="243"/>
      <c r="D1" s="243"/>
      <c r="E1" s="243"/>
      <c r="F1" s="244"/>
    </row>
    <row r="2" spans="1:7" ht="12.75" customHeight="1" x14ac:dyDescent="0.25">
      <c r="A2" s="245" t="s">
        <v>209</v>
      </c>
      <c r="B2" s="246"/>
      <c r="C2" s="246"/>
      <c r="D2" s="246"/>
      <c r="E2" s="246"/>
      <c r="F2" s="247"/>
    </row>
    <row r="3" spans="1:7" ht="12.75" customHeight="1" x14ac:dyDescent="0.25">
      <c r="A3" s="248" t="s">
        <v>341</v>
      </c>
      <c r="B3" s="249"/>
      <c r="C3" s="249"/>
      <c r="D3" s="249"/>
      <c r="E3" s="249"/>
      <c r="F3" s="250"/>
    </row>
    <row r="4" spans="1:7" ht="12.75" customHeight="1" x14ac:dyDescent="0.25">
      <c r="A4" s="251" t="s">
        <v>329</v>
      </c>
      <c r="B4" s="252"/>
      <c r="C4" s="252"/>
      <c r="D4" s="252"/>
      <c r="E4" s="252"/>
      <c r="F4" s="253"/>
    </row>
    <row r="5" spans="1:7" ht="12.75" customHeight="1" x14ac:dyDescent="0.25">
      <c r="A5" s="128" t="s">
        <v>89</v>
      </c>
      <c r="B5" s="129" t="s">
        <v>90</v>
      </c>
      <c r="C5" s="236" t="s">
        <v>90</v>
      </c>
      <c r="D5" s="237"/>
      <c r="E5" s="237"/>
      <c r="F5" s="238"/>
    </row>
    <row r="6" spans="1:7" ht="12.75" customHeight="1" x14ac:dyDescent="0.25">
      <c r="A6" s="35" t="s">
        <v>91</v>
      </c>
      <c r="B6" s="140" t="s">
        <v>92</v>
      </c>
      <c r="C6" s="34" t="s">
        <v>328</v>
      </c>
      <c r="F6" s="127" t="s">
        <v>340</v>
      </c>
    </row>
    <row r="7" spans="1:7" ht="12.75" customHeight="1" x14ac:dyDescent="0.25">
      <c r="A7" s="38" t="s">
        <v>93</v>
      </c>
      <c r="B7" s="10">
        <v>1155000</v>
      </c>
      <c r="C7" s="39">
        <v>752390</v>
      </c>
      <c r="F7" s="135">
        <v>43140</v>
      </c>
    </row>
    <row r="8" spans="1:7" ht="12.75" customHeight="1" x14ac:dyDescent="0.25">
      <c r="A8" s="38" t="s">
        <v>94</v>
      </c>
      <c r="B8" s="10">
        <v>0</v>
      </c>
      <c r="C8" s="39">
        <v>0</v>
      </c>
      <c r="F8" s="135"/>
    </row>
    <row r="9" spans="1:7" ht="12.75" customHeight="1" x14ac:dyDescent="0.25">
      <c r="A9" s="38" t="s">
        <v>95</v>
      </c>
      <c r="B9" s="10">
        <v>0</v>
      </c>
      <c r="C9" s="39">
        <v>8492.68</v>
      </c>
      <c r="F9" s="135">
        <v>7526.87</v>
      </c>
      <c r="G9" s="11"/>
    </row>
    <row r="10" spans="1:7" ht="12.75" customHeight="1" x14ac:dyDescent="0.25">
      <c r="A10" s="38" t="s">
        <v>96</v>
      </c>
      <c r="B10" s="10">
        <v>0</v>
      </c>
      <c r="C10" s="39">
        <v>0</v>
      </c>
      <c r="F10" s="135"/>
      <c r="G10" s="11"/>
    </row>
    <row r="11" spans="1:7" ht="12.75" customHeight="1" x14ac:dyDescent="0.25">
      <c r="A11" s="40" t="s">
        <v>97</v>
      </c>
      <c r="B11" s="41">
        <f>SUM(B7:B9)</f>
        <v>1155000</v>
      </c>
      <c r="C11" s="42">
        <f>SUM(C7:C10)</f>
        <v>760882.68</v>
      </c>
      <c r="F11" s="142">
        <f>SUM(F7:F9)</f>
        <v>50666.87</v>
      </c>
    </row>
    <row r="12" spans="1:7" ht="12.75" customHeight="1" x14ac:dyDescent="0.25">
      <c r="A12" s="130" t="s">
        <v>98</v>
      </c>
      <c r="B12" s="140" t="s">
        <v>92</v>
      </c>
      <c r="C12" s="34" t="s">
        <v>328</v>
      </c>
      <c r="F12" s="127" t="s">
        <v>340</v>
      </c>
    </row>
    <row r="13" spans="1:7" ht="12.75" customHeight="1" x14ac:dyDescent="0.25">
      <c r="A13" s="254" t="s">
        <v>99</v>
      </c>
      <c r="B13" s="255"/>
      <c r="C13" s="256"/>
      <c r="F13" s="137"/>
    </row>
    <row r="14" spans="1:7" ht="12" customHeight="1" x14ac:dyDescent="0.25">
      <c r="A14" s="38" t="s">
        <v>100</v>
      </c>
      <c r="B14" s="10">
        <v>0</v>
      </c>
      <c r="C14" s="39">
        <v>0</v>
      </c>
      <c r="F14" s="39">
        <v>0</v>
      </c>
    </row>
    <row r="15" spans="1:7" ht="12.75" hidden="1" customHeight="1" x14ac:dyDescent="0.25">
      <c r="A15" s="38" t="s">
        <v>101</v>
      </c>
      <c r="B15" s="10">
        <v>0</v>
      </c>
      <c r="C15" s="39">
        <v>0</v>
      </c>
      <c r="F15" s="39">
        <v>0</v>
      </c>
    </row>
    <row r="16" spans="1:7" ht="12.75" hidden="1" customHeight="1" x14ac:dyDescent="0.25">
      <c r="A16" s="38" t="s">
        <v>102</v>
      </c>
      <c r="B16" s="10">
        <v>0</v>
      </c>
      <c r="C16" s="39">
        <v>0</v>
      </c>
      <c r="F16" s="39">
        <v>0</v>
      </c>
    </row>
    <row r="17" spans="1:6" ht="12.75" customHeight="1" x14ac:dyDescent="0.25">
      <c r="A17" s="38" t="s">
        <v>103</v>
      </c>
      <c r="B17" s="10">
        <v>0</v>
      </c>
      <c r="C17" s="39">
        <v>0</v>
      </c>
      <c r="F17" s="39">
        <v>0</v>
      </c>
    </row>
    <row r="18" spans="1:6" ht="12.75" customHeight="1" x14ac:dyDescent="0.25">
      <c r="A18" s="40" t="s">
        <v>104</v>
      </c>
      <c r="B18" s="41">
        <f>SUM(B14:B17)</f>
        <v>0</v>
      </c>
      <c r="C18" s="42">
        <f>SUM(C14:C17)</f>
        <v>0</v>
      </c>
      <c r="F18" s="136"/>
    </row>
    <row r="19" spans="1:6" ht="12.75" customHeight="1" x14ac:dyDescent="0.25">
      <c r="A19" s="254" t="s">
        <v>105</v>
      </c>
      <c r="B19" s="255"/>
      <c r="C19" s="256"/>
      <c r="F19" s="137"/>
    </row>
    <row r="20" spans="1:6" ht="12" customHeight="1" x14ac:dyDescent="0.25">
      <c r="A20" s="38" t="s">
        <v>106</v>
      </c>
      <c r="B20" s="43">
        <v>0</v>
      </c>
      <c r="C20" s="39">
        <v>0</v>
      </c>
      <c r="F20" s="135"/>
    </row>
    <row r="21" spans="1:6" ht="12" customHeight="1" x14ac:dyDescent="0.25">
      <c r="A21" s="38" t="s">
        <v>107</v>
      </c>
      <c r="B21" s="43">
        <v>0</v>
      </c>
      <c r="C21" s="39">
        <v>0</v>
      </c>
      <c r="F21" s="135"/>
    </row>
    <row r="22" spans="1:6" ht="12" customHeight="1" x14ac:dyDescent="0.25">
      <c r="A22" s="38" t="s">
        <v>108</v>
      </c>
      <c r="B22" s="43">
        <v>0</v>
      </c>
      <c r="C22" s="39">
        <v>0</v>
      </c>
      <c r="F22" s="135"/>
    </row>
    <row r="23" spans="1:6" x14ac:dyDescent="0.25">
      <c r="A23" s="40" t="s">
        <v>109</v>
      </c>
      <c r="B23" s="41">
        <f>SUM(B20:B22)</f>
        <v>0</v>
      </c>
      <c r="C23" s="42">
        <f>SUM(C20:C22)</f>
        <v>0</v>
      </c>
      <c r="F23" s="136"/>
    </row>
    <row r="24" spans="1:6" x14ac:dyDescent="0.25">
      <c r="A24" s="254" t="s">
        <v>110</v>
      </c>
      <c r="B24" s="255"/>
      <c r="C24" s="256"/>
      <c r="F24" s="137"/>
    </row>
    <row r="25" spans="1:6" ht="12.75" customHeight="1" x14ac:dyDescent="0.25">
      <c r="A25" s="44" t="s">
        <v>111</v>
      </c>
      <c r="B25" s="45">
        <v>0</v>
      </c>
      <c r="C25" s="46">
        <v>0</v>
      </c>
      <c r="F25" s="138"/>
    </row>
    <row r="26" spans="1:6" x14ac:dyDescent="0.25">
      <c r="A26" s="47" t="s">
        <v>112</v>
      </c>
      <c r="B26" s="10">
        <v>0</v>
      </c>
      <c r="C26" s="39">
        <v>0</v>
      </c>
      <c r="F26" s="135"/>
    </row>
    <row r="27" spans="1:6" ht="12.75" customHeight="1" x14ac:dyDescent="0.25">
      <c r="A27" s="44" t="s">
        <v>113</v>
      </c>
      <c r="B27" s="45">
        <v>0</v>
      </c>
      <c r="C27" s="46">
        <v>0</v>
      </c>
      <c r="F27" s="138"/>
    </row>
    <row r="28" spans="1:6" x14ac:dyDescent="0.25">
      <c r="A28" s="47" t="s">
        <v>114</v>
      </c>
      <c r="B28" s="10">
        <v>0</v>
      </c>
      <c r="C28" s="39">
        <v>0</v>
      </c>
      <c r="F28" s="135"/>
    </row>
    <row r="29" spans="1:6" x14ac:dyDescent="0.25">
      <c r="A29" s="47" t="s">
        <v>115</v>
      </c>
      <c r="B29" s="10">
        <v>0</v>
      </c>
      <c r="C29" s="39">
        <v>0</v>
      </c>
      <c r="F29" s="135"/>
    </row>
    <row r="30" spans="1:6" x14ac:dyDescent="0.25">
      <c r="A30" s="47" t="s">
        <v>116</v>
      </c>
      <c r="B30" s="10">
        <v>0</v>
      </c>
      <c r="C30" s="39">
        <v>0</v>
      </c>
      <c r="F30" s="135"/>
    </row>
    <row r="31" spans="1:6" x14ac:dyDescent="0.25">
      <c r="A31" s="47" t="s">
        <v>117</v>
      </c>
      <c r="B31" s="10">
        <v>0</v>
      </c>
      <c r="C31" s="39">
        <v>0</v>
      </c>
      <c r="F31" s="135"/>
    </row>
    <row r="32" spans="1:6" ht="12.75" customHeight="1" x14ac:dyDescent="0.25">
      <c r="A32" s="40" t="s">
        <v>118</v>
      </c>
      <c r="B32" s="41">
        <f>SUM(B26,B28:B31)</f>
        <v>0</v>
      </c>
      <c r="C32" s="42">
        <f t="shared" ref="C32" si="0">SUM(C26,C28:C31)</f>
        <v>0</v>
      </c>
      <c r="F32" s="136"/>
    </row>
    <row r="33" spans="1:8" ht="12.75" customHeight="1" x14ac:dyDescent="0.25">
      <c r="A33" s="233" t="s">
        <v>119</v>
      </c>
      <c r="B33" s="255"/>
      <c r="C33" s="256"/>
      <c r="F33" s="137"/>
    </row>
    <row r="34" spans="1:8" ht="12.75" customHeight="1" x14ac:dyDescent="0.25">
      <c r="A34" s="48" t="s">
        <v>120</v>
      </c>
      <c r="B34" s="10">
        <v>0</v>
      </c>
      <c r="C34" s="39">
        <v>0</v>
      </c>
      <c r="F34" s="39">
        <v>0</v>
      </c>
    </row>
    <row r="35" spans="1:8" ht="12.75" customHeight="1" x14ac:dyDescent="0.25">
      <c r="A35" s="49" t="s">
        <v>121</v>
      </c>
      <c r="B35" s="10">
        <v>0</v>
      </c>
      <c r="C35" s="39">
        <v>0</v>
      </c>
      <c r="F35" s="39">
        <v>0</v>
      </c>
    </row>
    <row r="36" spans="1:8" ht="12.75" customHeight="1" x14ac:dyDescent="0.25">
      <c r="A36" s="48" t="s">
        <v>361</v>
      </c>
      <c r="B36" s="10">
        <v>2000</v>
      </c>
      <c r="C36" s="39">
        <v>0</v>
      </c>
      <c r="F36" s="39">
        <v>0</v>
      </c>
    </row>
    <row r="37" spans="1:8" ht="12.75" customHeight="1" x14ac:dyDescent="0.25">
      <c r="A37" s="48" t="s">
        <v>122</v>
      </c>
      <c r="B37" s="10">
        <v>0</v>
      </c>
      <c r="C37" s="39">
        <v>0</v>
      </c>
      <c r="F37" s="39">
        <v>0</v>
      </c>
    </row>
    <row r="38" spans="1:8" ht="12.75" customHeight="1" x14ac:dyDescent="0.25">
      <c r="A38" s="38" t="s">
        <v>362</v>
      </c>
      <c r="B38" s="10">
        <v>0</v>
      </c>
      <c r="C38" s="50">
        <f>990+250</f>
        <v>1240</v>
      </c>
      <c r="F38" s="135">
        <v>80</v>
      </c>
    </row>
    <row r="39" spans="1:8" x14ac:dyDescent="0.25">
      <c r="A39" s="38" t="s">
        <v>363</v>
      </c>
      <c r="B39" s="10">
        <v>2000</v>
      </c>
      <c r="C39" s="50">
        <v>259.26</v>
      </c>
      <c r="F39" s="39">
        <v>0</v>
      </c>
    </row>
    <row r="40" spans="1:8" ht="12.75" customHeight="1" x14ac:dyDescent="0.25">
      <c r="A40" s="51" t="s">
        <v>123</v>
      </c>
      <c r="B40" s="41">
        <f>SUM(B34:B39)</f>
        <v>4000</v>
      </c>
      <c r="C40" s="42">
        <f>SUM(C38:C39)</f>
        <v>1499.26</v>
      </c>
      <c r="F40" s="142">
        <f>SUM(F38:F39)</f>
        <v>80</v>
      </c>
      <c r="H40" s="11"/>
    </row>
    <row r="41" spans="1:8" ht="12.75" customHeight="1" x14ac:dyDescent="0.25">
      <c r="A41" s="239" t="s">
        <v>124</v>
      </c>
      <c r="B41" s="257"/>
      <c r="C41" s="258"/>
      <c r="F41" s="137"/>
    </row>
    <row r="42" spans="1:8" ht="12.75" customHeight="1" x14ac:dyDescent="0.25">
      <c r="A42" s="48" t="s">
        <v>125</v>
      </c>
      <c r="B42" s="10">
        <v>27000</v>
      </c>
      <c r="C42" s="39">
        <v>3515.25</v>
      </c>
      <c r="F42" s="39">
        <v>0</v>
      </c>
    </row>
    <row r="43" spans="1:8" ht="12.75" customHeight="1" x14ac:dyDescent="0.25">
      <c r="A43" s="48" t="s">
        <v>126</v>
      </c>
      <c r="B43" s="10">
        <v>0</v>
      </c>
      <c r="C43" s="39">
        <v>0</v>
      </c>
      <c r="F43" s="39">
        <v>0</v>
      </c>
    </row>
    <row r="44" spans="1:8" ht="12.75" customHeight="1" x14ac:dyDescent="0.25">
      <c r="A44" s="40" t="s">
        <v>127</v>
      </c>
      <c r="B44" s="41">
        <f>SUM(B42:B43)</f>
        <v>27000</v>
      </c>
      <c r="C44" s="42">
        <f>SUM(C42:C43)</f>
        <v>3515.25</v>
      </c>
      <c r="F44" s="143">
        <v>0</v>
      </c>
    </row>
    <row r="45" spans="1:8" ht="12.75" customHeight="1" x14ac:dyDescent="0.25">
      <c r="A45" s="233" t="s">
        <v>128</v>
      </c>
      <c r="B45" s="255"/>
      <c r="C45" s="256"/>
      <c r="F45" s="137"/>
    </row>
    <row r="46" spans="1:8" ht="12.75" customHeight="1" x14ac:dyDescent="0.25">
      <c r="A46" s="38" t="s">
        <v>129</v>
      </c>
      <c r="B46" s="39">
        <v>0</v>
      </c>
      <c r="C46" s="39">
        <v>0</v>
      </c>
      <c r="F46" s="39">
        <v>0</v>
      </c>
    </row>
    <row r="47" spans="1:8" ht="12.75" customHeight="1" x14ac:dyDescent="0.25">
      <c r="A47" s="38" t="s">
        <v>130</v>
      </c>
      <c r="B47" s="39">
        <v>0</v>
      </c>
      <c r="C47" s="39">
        <v>0</v>
      </c>
      <c r="F47" s="39">
        <v>0</v>
      </c>
    </row>
    <row r="48" spans="1:8" ht="12.75" customHeight="1" x14ac:dyDescent="0.25">
      <c r="A48" s="38" t="s">
        <v>131</v>
      </c>
      <c r="B48" s="39">
        <v>0</v>
      </c>
      <c r="C48" s="39">
        <v>0</v>
      </c>
      <c r="F48" s="39">
        <v>0</v>
      </c>
    </row>
    <row r="49" spans="1:6" ht="12.75" customHeight="1" x14ac:dyDescent="0.25">
      <c r="A49" s="38" t="s">
        <v>132</v>
      </c>
      <c r="B49" s="39">
        <v>0</v>
      </c>
      <c r="C49" s="39">
        <v>0</v>
      </c>
      <c r="F49" s="39">
        <v>0</v>
      </c>
    </row>
    <row r="50" spans="1:6" ht="12.75" customHeight="1" x14ac:dyDescent="0.25">
      <c r="A50" s="40" t="s">
        <v>133</v>
      </c>
      <c r="B50" s="41">
        <f>SUM(B46:B49)</f>
        <v>0</v>
      </c>
      <c r="C50" s="42">
        <f>SUM(C46:C49)</f>
        <v>0</v>
      </c>
      <c r="F50" s="143">
        <v>0</v>
      </c>
    </row>
    <row r="51" spans="1:6" ht="12.75" customHeight="1" x14ac:dyDescent="0.25">
      <c r="A51" s="239" t="s">
        <v>134</v>
      </c>
      <c r="B51" s="257"/>
      <c r="C51" s="258"/>
      <c r="F51" s="137"/>
    </row>
    <row r="52" spans="1:6" ht="12.75" customHeight="1" x14ac:dyDescent="0.25">
      <c r="A52" s="38" t="s">
        <v>135</v>
      </c>
      <c r="B52" s="221">
        <v>192000</v>
      </c>
      <c r="C52" s="53">
        <v>111603.97</v>
      </c>
      <c r="F52" s="135">
        <v>24220</v>
      </c>
    </row>
    <row r="53" spans="1:6" ht="12.75" customHeight="1" x14ac:dyDescent="0.25">
      <c r="A53" s="38" t="s">
        <v>136</v>
      </c>
      <c r="B53" s="221">
        <v>208800</v>
      </c>
      <c r="C53" s="53">
        <f>50228.69+81434.54</f>
        <v>131663.22999999998</v>
      </c>
      <c r="F53" s="53">
        <v>0</v>
      </c>
    </row>
    <row r="54" spans="1:6" ht="12.75" customHeight="1" x14ac:dyDescent="0.25">
      <c r="A54" s="38" t="s">
        <v>210</v>
      </c>
      <c r="B54" s="221">
        <v>35000</v>
      </c>
      <c r="C54" s="53">
        <v>840</v>
      </c>
      <c r="F54" s="135">
        <v>19562.02</v>
      </c>
    </row>
    <row r="55" spans="1:6" ht="12.75" customHeight="1" x14ac:dyDescent="0.25">
      <c r="A55" s="38" t="s">
        <v>223</v>
      </c>
      <c r="B55" s="221">
        <v>122500</v>
      </c>
      <c r="C55" s="53">
        <v>1877.61</v>
      </c>
      <c r="F55" s="135">
        <v>53620.7</v>
      </c>
    </row>
    <row r="56" spans="1:6" ht="12.75" customHeight="1" x14ac:dyDescent="0.25">
      <c r="A56" s="38" t="s">
        <v>211</v>
      </c>
      <c r="B56" s="221">
        <v>15000</v>
      </c>
      <c r="C56" s="53">
        <v>6652.82</v>
      </c>
      <c r="F56" s="53">
        <v>0</v>
      </c>
    </row>
    <row r="57" spans="1:6" ht="12.75" customHeight="1" x14ac:dyDescent="0.25">
      <c r="A57" s="38" t="s">
        <v>222</v>
      </c>
      <c r="B57" s="221">
        <v>0</v>
      </c>
      <c r="C57" s="221">
        <f>24025.27-C59</f>
        <v>20436</v>
      </c>
      <c r="F57" s="53">
        <v>0</v>
      </c>
    </row>
    <row r="58" spans="1:6" ht="12.75" customHeight="1" x14ac:dyDescent="0.25">
      <c r="A58" s="38" t="s">
        <v>213</v>
      </c>
      <c r="B58" s="221">
        <v>12000</v>
      </c>
      <c r="C58" s="53">
        <v>0</v>
      </c>
      <c r="F58" s="53">
        <v>0</v>
      </c>
    </row>
    <row r="59" spans="1:6" ht="12.75" customHeight="1" x14ac:dyDescent="0.25">
      <c r="A59" s="38" t="s">
        <v>214</v>
      </c>
      <c r="B59" s="221">
        <v>34845</v>
      </c>
      <c r="C59" s="53">
        <v>3589.27</v>
      </c>
      <c r="F59" s="53">
        <v>0</v>
      </c>
    </row>
    <row r="60" spans="1:6" ht="12.75" customHeight="1" x14ac:dyDescent="0.25">
      <c r="A60" s="38" t="s">
        <v>215</v>
      </c>
      <c r="B60" s="221">
        <v>34845</v>
      </c>
      <c r="C60" s="54">
        <v>0</v>
      </c>
      <c r="F60" s="53">
        <v>0</v>
      </c>
    </row>
    <row r="61" spans="1:6" ht="12.75" customHeight="1" x14ac:dyDescent="0.25">
      <c r="A61" s="38" t="s">
        <v>360</v>
      </c>
      <c r="B61" s="221">
        <v>36000</v>
      </c>
      <c r="C61" s="54">
        <v>26910.76</v>
      </c>
      <c r="F61" s="135">
        <v>3627.96</v>
      </c>
    </row>
    <row r="62" spans="1:6" ht="12.75" customHeight="1" x14ac:dyDescent="0.25">
      <c r="A62" s="38" t="s">
        <v>216</v>
      </c>
      <c r="B62" s="221">
        <v>15000</v>
      </c>
      <c r="C62" s="54">
        <v>0</v>
      </c>
      <c r="F62" s="53">
        <v>0</v>
      </c>
    </row>
    <row r="63" spans="1:6" ht="12.75" customHeight="1" x14ac:dyDescent="0.25">
      <c r="A63" s="38" t="s">
        <v>217</v>
      </c>
      <c r="B63" s="53">
        <v>0</v>
      </c>
      <c r="C63" s="54">
        <v>237.5</v>
      </c>
      <c r="F63" s="53">
        <v>0</v>
      </c>
    </row>
    <row r="64" spans="1:6" ht="12.75" customHeight="1" x14ac:dyDescent="0.25">
      <c r="A64" s="38" t="s">
        <v>218</v>
      </c>
      <c r="B64" s="221">
        <v>26000</v>
      </c>
      <c r="C64" s="54">
        <v>9461.44</v>
      </c>
      <c r="F64" s="53">
        <v>0</v>
      </c>
    </row>
    <row r="65" spans="1:9" ht="12.75" customHeight="1" x14ac:dyDescent="0.25">
      <c r="A65" s="38" t="s">
        <v>219</v>
      </c>
      <c r="B65" s="54">
        <v>0</v>
      </c>
      <c r="C65" s="54">
        <v>500</v>
      </c>
      <c r="F65" s="53">
        <v>0</v>
      </c>
    </row>
    <row r="66" spans="1:9" ht="12.75" customHeight="1" x14ac:dyDescent="0.25">
      <c r="A66" s="38" t="s">
        <v>220</v>
      </c>
      <c r="B66" s="54">
        <v>0</v>
      </c>
      <c r="C66" s="54">
        <v>699.45</v>
      </c>
      <c r="F66" s="135">
        <v>86.24</v>
      </c>
      <c r="G66" s="13"/>
    </row>
    <row r="67" spans="1:9" ht="12.75" customHeight="1" x14ac:dyDescent="0.25">
      <c r="A67" s="38" t="s">
        <v>221</v>
      </c>
      <c r="B67" s="54">
        <v>0</v>
      </c>
      <c r="C67" s="54">
        <f>10739.79+30386.6+1465.95+52307.72</f>
        <v>94900.06</v>
      </c>
      <c r="F67" s="135">
        <f>4990.96+14460.5+7147.87</f>
        <v>26599.329999999998</v>
      </c>
      <c r="G67" s="13"/>
      <c r="H67" s="11"/>
      <c r="I67" s="14"/>
    </row>
    <row r="68" spans="1:9" ht="12.75" customHeight="1" x14ac:dyDescent="0.25">
      <c r="A68" s="40" t="s">
        <v>137</v>
      </c>
      <c r="B68" s="41">
        <f>SUM(B52:B66)</f>
        <v>731990</v>
      </c>
      <c r="C68" s="42">
        <f>SUM(C52:C67)</f>
        <v>409372.11000000004</v>
      </c>
      <c r="F68" s="42">
        <f>SUM(F52:F67)</f>
        <v>127716.25000000001</v>
      </c>
      <c r="G68" s="14"/>
      <c r="I68" s="11"/>
    </row>
    <row r="69" spans="1:9" ht="12.75" customHeight="1" x14ac:dyDescent="0.25">
      <c r="A69" s="239" t="s">
        <v>138</v>
      </c>
      <c r="B69" s="240"/>
      <c r="C69" s="241"/>
      <c r="D69" s="98"/>
      <c r="E69" s="98"/>
      <c r="F69" s="137"/>
      <c r="G69" s="11"/>
    </row>
    <row r="70" spans="1:9" ht="12.75" customHeight="1" x14ac:dyDescent="0.25">
      <c r="A70" s="38" t="s">
        <v>139</v>
      </c>
      <c r="B70" s="52">
        <v>0</v>
      </c>
      <c r="C70" s="54">
        <v>0</v>
      </c>
      <c r="F70" s="54">
        <v>0</v>
      </c>
    </row>
    <row r="71" spans="1:9" ht="12.75" customHeight="1" x14ac:dyDescent="0.25">
      <c r="A71" s="38" t="s">
        <v>140</v>
      </c>
      <c r="B71" s="52">
        <v>0</v>
      </c>
      <c r="C71" s="54">
        <v>0</v>
      </c>
      <c r="F71" s="54">
        <v>0</v>
      </c>
    </row>
    <row r="72" spans="1:9" ht="12.75" customHeight="1" x14ac:dyDescent="0.25">
      <c r="A72" s="38" t="s">
        <v>141</v>
      </c>
      <c r="B72" s="52">
        <v>0</v>
      </c>
      <c r="C72" s="54">
        <v>0</v>
      </c>
      <c r="F72" s="54">
        <v>0</v>
      </c>
    </row>
    <row r="73" spans="1:9" ht="12.75" customHeight="1" x14ac:dyDescent="0.25">
      <c r="A73" s="40" t="s">
        <v>142</v>
      </c>
      <c r="B73" s="41">
        <f>SUM(B61:B70)</f>
        <v>808990</v>
      </c>
      <c r="C73" s="42">
        <f>C68</f>
        <v>409372.11000000004</v>
      </c>
      <c r="F73" s="136"/>
    </row>
    <row r="74" spans="1:9" ht="12.75" customHeight="1" x14ac:dyDescent="0.25">
      <c r="A74" s="227" t="s">
        <v>143</v>
      </c>
      <c r="B74" s="228"/>
      <c r="C74" s="229"/>
      <c r="D74" s="98"/>
      <c r="E74" s="98"/>
      <c r="F74" s="137"/>
    </row>
    <row r="75" spans="1:9" ht="12.75" customHeight="1" x14ac:dyDescent="0.25">
      <c r="A75" s="48" t="s">
        <v>144</v>
      </c>
      <c r="B75" s="52">
        <v>99572.98</v>
      </c>
      <c r="C75" s="39">
        <v>63648.98</v>
      </c>
      <c r="F75" s="135">
        <v>11541.97</v>
      </c>
    </row>
    <row r="76" spans="1:9" ht="12.75" customHeight="1" x14ac:dyDescent="0.25">
      <c r="A76" s="48" t="s">
        <v>145</v>
      </c>
      <c r="B76" s="52">
        <v>4000</v>
      </c>
      <c r="C76" s="54">
        <v>1437.98</v>
      </c>
      <c r="F76" s="135">
        <v>988</v>
      </c>
    </row>
    <row r="77" spans="1:9" ht="12.75" customHeight="1" x14ac:dyDescent="0.25">
      <c r="A77" s="48" t="s">
        <v>224</v>
      </c>
      <c r="B77" s="52">
        <v>0</v>
      </c>
      <c r="C77" s="54">
        <v>303.2</v>
      </c>
      <c r="F77" s="135"/>
    </row>
    <row r="78" spans="1:9" ht="12.75" customHeight="1" x14ac:dyDescent="0.25">
      <c r="A78" s="48" t="s">
        <v>225</v>
      </c>
      <c r="B78" s="52">
        <v>14400</v>
      </c>
      <c r="C78" s="54">
        <v>3056</v>
      </c>
      <c r="F78" s="135"/>
    </row>
    <row r="79" spans="1:9" ht="12.75" customHeight="1" x14ac:dyDescent="0.25">
      <c r="A79" s="48" t="s">
        <v>226</v>
      </c>
      <c r="B79" s="52">
        <v>0</v>
      </c>
      <c r="C79" s="54">
        <v>0</v>
      </c>
      <c r="F79" s="135"/>
    </row>
    <row r="80" spans="1:9" ht="12.75" customHeight="1" x14ac:dyDescent="0.25">
      <c r="A80" s="48" t="s">
        <v>227</v>
      </c>
      <c r="B80" s="52">
        <v>5000</v>
      </c>
      <c r="C80" s="54">
        <v>0</v>
      </c>
      <c r="F80" s="135"/>
    </row>
    <row r="81" spans="1:7" ht="12.75" customHeight="1" x14ac:dyDescent="0.25">
      <c r="A81" s="48" t="s">
        <v>228</v>
      </c>
      <c r="B81" s="10">
        <v>1500</v>
      </c>
      <c r="C81" s="54">
        <v>0</v>
      </c>
      <c r="F81" s="135"/>
    </row>
    <row r="82" spans="1:7" ht="12.75" customHeight="1" x14ac:dyDescent="0.25">
      <c r="A82" s="48" t="s">
        <v>229</v>
      </c>
      <c r="B82" s="52">
        <v>10000</v>
      </c>
      <c r="C82" s="54">
        <f>9389+250</f>
        <v>9639</v>
      </c>
      <c r="F82" s="135"/>
    </row>
    <row r="83" spans="1:7" ht="12.75" customHeight="1" x14ac:dyDescent="0.25">
      <c r="A83" s="48" t="s">
        <v>230</v>
      </c>
      <c r="B83" s="52">
        <v>13500</v>
      </c>
      <c r="C83" s="54">
        <v>751</v>
      </c>
      <c r="F83" s="135"/>
    </row>
    <row r="84" spans="1:7" ht="12.75" customHeight="1" x14ac:dyDescent="0.25">
      <c r="A84" s="48" t="s">
        <v>231</v>
      </c>
      <c r="B84" s="52">
        <v>0</v>
      </c>
      <c r="C84" s="54">
        <v>1512.85</v>
      </c>
      <c r="F84" s="135">
        <v>398.69</v>
      </c>
    </row>
    <row r="85" spans="1:7" x14ac:dyDescent="0.25">
      <c r="A85" s="38" t="s">
        <v>232</v>
      </c>
      <c r="B85" s="52">
        <v>800</v>
      </c>
      <c r="C85" s="54">
        <v>274</v>
      </c>
      <c r="F85" s="135">
        <v>822</v>
      </c>
      <c r="G85" s="11"/>
    </row>
    <row r="86" spans="1:7" ht="12.75" customHeight="1" x14ac:dyDescent="0.25">
      <c r="A86" s="40" t="s">
        <v>146</v>
      </c>
      <c r="B86" s="41">
        <f>SUM(B75:B85)</f>
        <v>148772.97999999998</v>
      </c>
      <c r="C86" s="42">
        <f>SUM(C75:C85)</f>
        <v>80623.010000000009</v>
      </c>
      <c r="F86" s="142">
        <v>13750.66</v>
      </c>
    </row>
    <row r="87" spans="1:7" ht="12.75" customHeight="1" x14ac:dyDescent="0.25">
      <c r="A87" s="132" t="s">
        <v>147</v>
      </c>
      <c r="B87" s="133"/>
      <c r="C87" s="134"/>
      <c r="D87" s="98"/>
      <c r="E87" s="98"/>
      <c r="F87" s="137"/>
      <c r="G87" s="11"/>
    </row>
    <row r="88" spans="1:7" ht="12.75" customHeight="1" x14ac:dyDescent="0.25">
      <c r="A88" s="230" t="s">
        <v>148</v>
      </c>
      <c r="B88" s="231"/>
      <c r="C88" s="232"/>
      <c r="F88" s="138"/>
    </row>
    <row r="89" spans="1:7" ht="12.75" customHeight="1" x14ac:dyDescent="0.25">
      <c r="A89" s="48" t="s">
        <v>149</v>
      </c>
      <c r="B89" s="10">
        <v>0</v>
      </c>
      <c r="C89" s="39"/>
      <c r="F89" s="135"/>
    </row>
    <row r="90" spans="1:7" ht="12.75" customHeight="1" x14ac:dyDescent="0.25">
      <c r="A90" s="48" t="s">
        <v>150</v>
      </c>
      <c r="B90" s="10">
        <v>0</v>
      </c>
      <c r="C90" s="39"/>
      <c r="F90" s="135"/>
      <c r="G90" s="11"/>
    </row>
    <row r="91" spans="1:7" ht="12.75" customHeight="1" x14ac:dyDescent="0.25">
      <c r="A91" s="48" t="s">
        <v>151</v>
      </c>
      <c r="B91" s="10">
        <v>0</v>
      </c>
      <c r="C91" s="39"/>
      <c r="F91" s="135"/>
    </row>
    <row r="92" spans="1:7" ht="12.75" customHeight="1" x14ac:dyDescent="0.25">
      <c r="A92" s="49" t="s">
        <v>152</v>
      </c>
      <c r="B92" s="36">
        <v>0</v>
      </c>
      <c r="C92" s="37"/>
      <c r="F92" s="135"/>
    </row>
    <row r="93" spans="1:7" ht="12.75" customHeight="1" x14ac:dyDescent="0.25">
      <c r="A93" s="217" t="s">
        <v>153</v>
      </c>
      <c r="B93" s="58"/>
      <c r="C93" s="59"/>
      <c r="F93" s="138"/>
    </row>
    <row r="94" spans="1:7" s="15" customFormat="1" ht="12.75" customHeight="1" x14ac:dyDescent="0.25">
      <c r="A94" s="60" t="s">
        <v>154</v>
      </c>
      <c r="B94" s="10">
        <v>146398</v>
      </c>
      <c r="C94" s="53">
        <v>81334.58</v>
      </c>
      <c r="F94" s="139">
        <v>26291.81</v>
      </c>
    </row>
    <row r="95" spans="1:7" s="15" customFormat="1" ht="12.75" customHeight="1" x14ac:dyDescent="0.25">
      <c r="A95" s="61" t="s">
        <v>155</v>
      </c>
      <c r="B95" s="10">
        <f>SUM(B94)</f>
        <v>146398</v>
      </c>
      <c r="C95" s="62">
        <f>SUM(C94)</f>
        <v>81334.58</v>
      </c>
      <c r="F95" s="141">
        <f>SUM(F94)</f>
        <v>26291.81</v>
      </c>
    </row>
    <row r="96" spans="1:7" ht="12.75" customHeight="1" x14ac:dyDescent="0.25">
      <c r="A96" s="40" t="s">
        <v>156</v>
      </c>
      <c r="B96" s="41">
        <f>SUM(B95)</f>
        <v>146398</v>
      </c>
      <c r="C96" s="42">
        <f>SUM(C95)</f>
        <v>81334.58</v>
      </c>
      <c r="F96" s="142">
        <f>SUM(F95)</f>
        <v>26291.81</v>
      </c>
    </row>
    <row r="97" spans="1:8" ht="12.75" customHeight="1" x14ac:dyDescent="0.25">
      <c r="A97" s="55" t="s">
        <v>157</v>
      </c>
      <c r="B97" s="56"/>
      <c r="C97" s="57"/>
      <c r="F97" s="137"/>
    </row>
    <row r="98" spans="1:8" ht="12.75" customHeight="1" x14ac:dyDescent="0.25">
      <c r="A98" s="48" t="s">
        <v>158</v>
      </c>
      <c r="B98" s="10">
        <v>0</v>
      </c>
      <c r="C98" s="39">
        <v>0</v>
      </c>
      <c r="F98" s="135"/>
    </row>
    <row r="99" spans="1:8" ht="12.75" customHeight="1" x14ac:dyDescent="0.25">
      <c r="A99" s="40" t="s">
        <v>159</v>
      </c>
      <c r="B99" s="41">
        <f t="shared" ref="B99" si="1">SUM(B93:B97)</f>
        <v>439194</v>
      </c>
      <c r="C99" s="42">
        <v>0</v>
      </c>
      <c r="F99" s="136"/>
    </row>
    <row r="100" spans="1:8" ht="12.75" customHeight="1" x14ac:dyDescent="0.25">
      <c r="A100" s="233" t="s">
        <v>160</v>
      </c>
      <c r="B100" s="234"/>
      <c r="C100" s="235"/>
      <c r="F100" s="137"/>
    </row>
    <row r="101" spans="1:8" ht="12.75" customHeight="1" x14ac:dyDescent="0.25">
      <c r="A101" s="48" t="s">
        <v>161</v>
      </c>
      <c r="B101" s="10">
        <v>0</v>
      </c>
      <c r="C101" s="39">
        <v>0</v>
      </c>
      <c r="F101" s="135"/>
    </row>
    <row r="102" spans="1:8" ht="12.75" customHeight="1" x14ac:dyDescent="0.25">
      <c r="A102" s="48" t="s">
        <v>162</v>
      </c>
      <c r="B102" s="10">
        <v>0</v>
      </c>
      <c r="C102" s="39">
        <v>0</v>
      </c>
      <c r="F102" s="135"/>
    </row>
    <row r="103" spans="1:8" ht="12.75" customHeight="1" x14ac:dyDescent="0.25">
      <c r="A103" s="40" t="s">
        <v>163</v>
      </c>
      <c r="B103" s="41">
        <f>SUM(B100:B101)</f>
        <v>0</v>
      </c>
      <c r="C103" s="42">
        <f>SUM(C100:C101)</f>
        <v>0</v>
      </c>
      <c r="F103" s="136"/>
    </row>
    <row r="104" spans="1:8" ht="12.75" customHeight="1" x14ac:dyDescent="0.25">
      <c r="A104" s="239" t="s">
        <v>164</v>
      </c>
      <c r="B104" s="240"/>
      <c r="C104" s="241"/>
      <c r="F104" s="137"/>
    </row>
    <row r="105" spans="1:8" ht="12.75" customHeight="1" x14ac:dyDescent="0.25">
      <c r="A105" s="38" t="s">
        <v>165</v>
      </c>
      <c r="B105" s="10">
        <v>0</v>
      </c>
      <c r="C105" s="39">
        <v>11454</v>
      </c>
      <c r="F105" s="135"/>
    </row>
    <row r="106" spans="1:8" ht="12.75" customHeight="1" x14ac:dyDescent="0.25">
      <c r="A106" s="38" t="s">
        <v>166</v>
      </c>
      <c r="B106" s="10">
        <v>0</v>
      </c>
      <c r="C106" s="39">
        <v>0</v>
      </c>
      <c r="F106" s="135"/>
    </row>
    <row r="107" spans="1:8" ht="12.75" customHeight="1" x14ac:dyDescent="0.25">
      <c r="A107" s="38" t="s">
        <v>167</v>
      </c>
      <c r="B107" s="10">
        <v>8000</v>
      </c>
      <c r="C107" s="39">
        <v>0</v>
      </c>
      <c r="F107" s="135"/>
    </row>
    <row r="108" spans="1:8" ht="12.75" customHeight="1" x14ac:dyDescent="0.25">
      <c r="A108" s="40" t="s">
        <v>168</v>
      </c>
      <c r="B108" s="63">
        <f>SUM(B104:B105)</f>
        <v>0</v>
      </c>
      <c r="C108" s="64">
        <f>SUM(C104:C105)</f>
        <v>11454</v>
      </c>
      <c r="F108" s="136"/>
    </row>
    <row r="109" spans="1:8" ht="12.75" customHeight="1" x14ac:dyDescent="0.25">
      <c r="A109" s="227" t="s">
        <v>169</v>
      </c>
      <c r="B109" s="228"/>
      <c r="C109" s="229"/>
      <c r="D109" s="98"/>
      <c r="E109" s="98"/>
      <c r="F109" s="137"/>
      <c r="H109" s="11"/>
    </row>
    <row r="110" spans="1:8" ht="12.75" customHeight="1" x14ac:dyDescent="0.25">
      <c r="A110" s="48" t="s">
        <v>170</v>
      </c>
      <c r="B110" s="222">
        <v>49639.38</v>
      </c>
      <c r="C110" s="54">
        <v>23068</v>
      </c>
      <c r="F110" s="135">
        <v>5098.09</v>
      </c>
      <c r="H110" s="11"/>
    </row>
    <row r="111" spans="1:8" ht="12.75" customHeight="1" x14ac:dyDescent="0.25">
      <c r="A111" s="40" t="s">
        <v>171</v>
      </c>
      <c r="B111" s="41">
        <f>SUM(B110)</f>
        <v>49639.38</v>
      </c>
      <c r="C111" s="42">
        <f>C110</f>
        <v>23068</v>
      </c>
      <c r="F111" s="142">
        <f>SUM(F110)</f>
        <v>5098.09</v>
      </c>
    </row>
    <row r="112" spans="1:8" ht="12.75" customHeight="1" x14ac:dyDescent="0.25">
      <c r="A112" s="132" t="s">
        <v>172</v>
      </c>
      <c r="B112" s="133"/>
      <c r="C112" s="134"/>
      <c r="D112" s="98"/>
      <c r="E112" s="98"/>
      <c r="F112" s="137"/>
    </row>
    <row r="113" spans="1:7" ht="12.75" customHeight="1" x14ac:dyDescent="0.25">
      <c r="A113" s="48" t="s">
        <v>173</v>
      </c>
      <c r="B113" s="10">
        <v>39199.64</v>
      </c>
      <c r="C113" s="39">
        <f t="shared" ref="C113" si="2">C19</f>
        <v>0</v>
      </c>
      <c r="F113" s="135"/>
    </row>
    <row r="114" spans="1:7" ht="12.75" customHeight="1" x14ac:dyDescent="0.25">
      <c r="A114" s="40" t="s">
        <v>174</v>
      </c>
      <c r="B114" s="41">
        <f>SUM(B113:B113)</f>
        <v>39199.64</v>
      </c>
      <c r="C114" s="42">
        <f>SUM(C113:C113)</f>
        <v>0</v>
      </c>
      <c r="F114" s="136"/>
    </row>
    <row r="115" spans="1:7" ht="12.75" customHeight="1" x14ac:dyDescent="0.25">
      <c r="A115" s="239" t="s">
        <v>175</v>
      </c>
      <c r="B115" s="240"/>
      <c r="C115" s="241"/>
      <c r="D115" s="98"/>
      <c r="E115" s="98"/>
      <c r="F115" s="137"/>
    </row>
    <row r="116" spans="1:7" ht="12.75" customHeight="1" x14ac:dyDescent="0.25">
      <c r="A116" s="48" t="s">
        <v>364</v>
      </c>
      <c r="B116" s="10">
        <f t="shared" ref="B116:B117" si="3">B22</f>
        <v>0</v>
      </c>
      <c r="C116" s="54"/>
      <c r="F116" s="135"/>
    </row>
    <row r="117" spans="1:7" ht="12.75" customHeight="1" x14ac:dyDescent="0.25">
      <c r="A117" s="48"/>
      <c r="B117" s="10">
        <f t="shared" si="3"/>
        <v>0</v>
      </c>
      <c r="C117" s="54"/>
      <c r="F117" s="135"/>
    </row>
    <row r="118" spans="1:7" ht="12.75" customHeight="1" x14ac:dyDescent="0.25">
      <c r="A118" s="40" t="s">
        <v>176</v>
      </c>
      <c r="B118" s="41">
        <f>SUM(B117:B117)</f>
        <v>0</v>
      </c>
      <c r="C118" s="42"/>
      <c r="F118" s="131"/>
      <c r="G118" s="11"/>
    </row>
    <row r="119" spans="1:7" ht="12.75" customHeight="1" x14ac:dyDescent="0.25">
      <c r="A119" s="227" t="s">
        <v>177</v>
      </c>
      <c r="B119" s="228"/>
      <c r="C119" s="228"/>
      <c r="D119" s="228"/>
      <c r="E119" s="228"/>
      <c r="F119" s="229"/>
      <c r="G119" s="11"/>
    </row>
    <row r="120" spans="1:7" ht="12.75" customHeight="1" x14ac:dyDescent="0.25">
      <c r="A120" s="38" t="s">
        <v>178</v>
      </c>
      <c r="B120" s="10">
        <f>B23</f>
        <v>0</v>
      </c>
      <c r="C120" s="39">
        <f>C23</f>
        <v>0</v>
      </c>
      <c r="F120" s="39">
        <f t="shared" ref="F120:F122" si="4">F23</f>
        <v>0</v>
      </c>
    </row>
    <row r="121" spans="1:7" ht="12.75" customHeight="1" x14ac:dyDescent="0.25">
      <c r="A121" s="38" t="s">
        <v>179</v>
      </c>
      <c r="B121" s="10">
        <f>B32</f>
        <v>0</v>
      </c>
      <c r="C121" s="39">
        <f>C32</f>
        <v>0</v>
      </c>
      <c r="F121" s="39">
        <f t="shared" si="4"/>
        <v>0</v>
      </c>
    </row>
    <row r="122" spans="1:7" ht="12.75" customHeight="1" x14ac:dyDescent="0.25">
      <c r="A122" s="38" t="s">
        <v>180</v>
      </c>
      <c r="B122" s="10">
        <f>B33</f>
        <v>0</v>
      </c>
      <c r="C122" s="39">
        <f>C33</f>
        <v>0</v>
      </c>
      <c r="F122" s="39">
        <f t="shared" si="4"/>
        <v>0</v>
      </c>
    </row>
    <row r="123" spans="1:7" ht="12.75" customHeight="1" x14ac:dyDescent="0.25">
      <c r="A123" s="38" t="s">
        <v>119</v>
      </c>
      <c r="B123" s="10">
        <f>B40</f>
        <v>4000</v>
      </c>
      <c r="C123" s="39">
        <f>C40</f>
        <v>1499.26</v>
      </c>
      <c r="F123" s="135">
        <f>F40</f>
        <v>80</v>
      </c>
    </row>
    <row r="124" spans="1:7" ht="12.75" customHeight="1" x14ac:dyDescent="0.25">
      <c r="A124" s="38" t="s">
        <v>181</v>
      </c>
      <c r="B124" s="10">
        <f>B44</f>
        <v>27000</v>
      </c>
      <c r="C124" s="39">
        <f>C44</f>
        <v>3515.25</v>
      </c>
      <c r="F124" s="135">
        <f>F44</f>
        <v>0</v>
      </c>
    </row>
    <row r="125" spans="1:7" ht="12.75" customHeight="1" x14ac:dyDescent="0.25">
      <c r="A125" s="38" t="s">
        <v>182</v>
      </c>
      <c r="B125" s="10">
        <f>B85</f>
        <v>800</v>
      </c>
      <c r="C125" s="39">
        <f>C50</f>
        <v>0</v>
      </c>
      <c r="F125" s="39">
        <f>F50</f>
        <v>0</v>
      </c>
    </row>
    <row r="126" spans="1:7" ht="12.75" customHeight="1" x14ac:dyDescent="0.25">
      <c r="A126" s="38" t="s">
        <v>183</v>
      </c>
      <c r="B126" s="10">
        <f>B68</f>
        <v>731990</v>
      </c>
      <c r="C126" s="39">
        <f>C68</f>
        <v>409372.11000000004</v>
      </c>
      <c r="F126" s="135">
        <f>F68</f>
        <v>127716.25000000001</v>
      </c>
    </row>
    <row r="127" spans="1:7" ht="12.75" customHeight="1" x14ac:dyDescent="0.25">
      <c r="A127" s="60" t="s">
        <v>138</v>
      </c>
      <c r="B127" s="10">
        <f>B87</f>
        <v>0</v>
      </c>
      <c r="C127" s="39">
        <f>C87</f>
        <v>0</v>
      </c>
      <c r="F127" s="39"/>
    </row>
    <row r="128" spans="1:7" ht="12.75" customHeight="1" x14ac:dyDescent="0.25">
      <c r="A128" s="38" t="s">
        <v>184</v>
      </c>
      <c r="B128" s="10">
        <f>B96</f>
        <v>146398</v>
      </c>
      <c r="C128" s="39">
        <f>C86</f>
        <v>80623.010000000009</v>
      </c>
      <c r="F128" s="135">
        <f>F86</f>
        <v>13750.66</v>
      </c>
    </row>
    <row r="129" spans="1:9" ht="12.75" customHeight="1" x14ac:dyDescent="0.25">
      <c r="A129" s="38" t="s">
        <v>185</v>
      </c>
      <c r="B129" s="10">
        <f>B99</f>
        <v>439194</v>
      </c>
      <c r="C129" s="39">
        <f>C96</f>
        <v>81334.58</v>
      </c>
      <c r="F129" s="135">
        <f>F96</f>
        <v>26291.81</v>
      </c>
    </row>
    <row r="130" spans="1:9" ht="12.75" customHeight="1" x14ac:dyDescent="0.25">
      <c r="A130" s="38" t="s">
        <v>186</v>
      </c>
      <c r="B130" s="10">
        <f>B103</f>
        <v>0</v>
      </c>
      <c r="C130" s="39">
        <f>C103</f>
        <v>0</v>
      </c>
      <c r="F130" s="39">
        <f>F103</f>
        <v>0</v>
      </c>
    </row>
    <row r="131" spans="1:9" ht="12.75" customHeight="1" x14ac:dyDescent="0.25">
      <c r="A131" s="38" t="s">
        <v>187</v>
      </c>
      <c r="B131" s="10">
        <f>B108</f>
        <v>0</v>
      </c>
      <c r="C131" s="39">
        <f>C104</f>
        <v>0</v>
      </c>
      <c r="F131" s="39">
        <f>F104</f>
        <v>0</v>
      </c>
    </row>
    <row r="132" spans="1:9" ht="12.75" customHeight="1" x14ac:dyDescent="0.25">
      <c r="A132" s="38" t="s">
        <v>188</v>
      </c>
      <c r="B132" s="10">
        <f>B111</f>
        <v>49639.38</v>
      </c>
      <c r="C132" s="39">
        <f>C108</f>
        <v>11454</v>
      </c>
      <c r="F132" s="39">
        <f>F105</f>
        <v>0</v>
      </c>
    </row>
    <row r="133" spans="1:9" ht="12.75" customHeight="1" x14ac:dyDescent="0.25">
      <c r="A133" s="38" t="s">
        <v>189</v>
      </c>
      <c r="B133" s="10">
        <f>B112</f>
        <v>0</v>
      </c>
      <c r="C133" s="39">
        <f>C111</f>
        <v>23068</v>
      </c>
      <c r="F133" s="135">
        <f>F111</f>
        <v>5098.09</v>
      </c>
    </row>
    <row r="134" spans="1:9" ht="12.75" customHeight="1" x14ac:dyDescent="0.25">
      <c r="A134" s="38" t="s">
        <v>172</v>
      </c>
      <c r="B134" s="10">
        <f>B113</f>
        <v>39199.64</v>
      </c>
      <c r="C134" s="39">
        <f>C113</f>
        <v>0</v>
      </c>
      <c r="F134" s="39">
        <f>F113</f>
        <v>0</v>
      </c>
    </row>
    <row r="135" spans="1:9" ht="12.75" customHeight="1" x14ac:dyDescent="0.25">
      <c r="A135" s="65" t="s">
        <v>175</v>
      </c>
      <c r="B135" s="66">
        <f>B95</f>
        <v>146398</v>
      </c>
      <c r="C135" s="67">
        <v>-96.3</v>
      </c>
      <c r="F135" s="135">
        <v>3100</v>
      </c>
    </row>
    <row r="136" spans="1:9" ht="12.75" customHeight="1" x14ac:dyDescent="0.25">
      <c r="A136" s="29" t="s">
        <v>190</v>
      </c>
      <c r="B136" s="30">
        <f>SUM(B7:B8)</f>
        <v>1155000</v>
      </c>
      <c r="C136" s="31">
        <f>SUM(C120:C135)</f>
        <v>610769.91</v>
      </c>
      <c r="F136" s="216">
        <f>SUM(F123:F135)</f>
        <v>176036.81</v>
      </c>
      <c r="G136" s="13"/>
      <c r="H136" s="11"/>
    </row>
    <row r="137" spans="1:9" ht="12.75" customHeight="1" x14ac:dyDescent="0.25">
      <c r="A137" s="32" t="s">
        <v>91</v>
      </c>
      <c r="B137" s="33">
        <f>B11</f>
        <v>1155000</v>
      </c>
      <c r="C137" s="34">
        <f>C7</f>
        <v>752390</v>
      </c>
      <c r="F137" s="216">
        <f>F7</f>
        <v>43140</v>
      </c>
      <c r="G137" s="11"/>
    </row>
    <row r="138" spans="1:9" ht="12.75" customHeight="1" x14ac:dyDescent="0.25">
      <c r="A138" s="35" t="s">
        <v>191</v>
      </c>
      <c r="B138" s="33">
        <f>B10</f>
        <v>0</v>
      </c>
      <c r="C138" s="34">
        <f>C9</f>
        <v>8492.68</v>
      </c>
      <c r="F138" s="216">
        <f>F9</f>
        <v>7526.87</v>
      </c>
    </row>
    <row r="139" spans="1:9" ht="15.75" customHeight="1" x14ac:dyDescent="0.25">
      <c r="A139" s="35" t="s">
        <v>192</v>
      </c>
      <c r="B139" s="33">
        <f>B137-B136</f>
        <v>0</v>
      </c>
      <c r="C139" s="34">
        <f>C137+C138-C136</f>
        <v>150112.77000000002</v>
      </c>
      <c r="F139" s="216">
        <f>C139+F137+F138-F136</f>
        <v>24742.830000000016</v>
      </c>
      <c r="G139" s="69"/>
    </row>
    <row r="140" spans="1:9" ht="15.75" customHeight="1" x14ac:dyDescent="0.25">
      <c r="A140" s="225" t="s">
        <v>365</v>
      </c>
      <c r="B140" s="223"/>
      <c r="C140" s="224"/>
      <c r="F140" s="226">
        <v>742.83</v>
      </c>
      <c r="G140" s="69"/>
    </row>
    <row r="141" spans="1:9" ht="15.75" customHeight="1" x14ac:dyDescent="0.25">
      <c r="A141" s="203" t="s">
        <v>359</v>
      </c>
      <c r="B141" s="219"/>
      <c r="C141" s="219"/>
      <c r="D141" s="203"/>
      <c r="E141" s="203"/>
      <c r="F141" s="220">
        <v>24000</v>
      </c>
      <c r="I141" s="11"/>
    </row>
    <row r="142" spans="1:9" ht="15.75" customHeight="1" x14ac:dyDescent="0.25">
      <c r="B142" s="10"/>
      <c r="C142" s="10"/>
      <c r="G142" s="11"/>
    </row>
    <row r="143" spans="1:9" ht="15.75" customHeight="1" x14ac:dyDescent="0.25">
      <c r="B143" s="10"/>
      <c r="C143" s="10"/>
    </row>
    <row r="144" spans="1:9" ht="15.75" customHeight="1" x14ac:dyDescent="0.25">
      <c r="B144" s="10"/>
      <c r="C144" s="10"/>
    </row>
    <row r="145" spans="2:12" ht="15.75" customHeight="1" x14ac:dyDescent="0.25">
      <c r="B145" s="10"/>
      <c r="C145" s="10"/>
    </row>
    <row r="146" spans="2:12" ht="15.75" customHeight="1" x14ac:dyDescent="0.25">
      <c r="B146" s="10"/>
      <c r="C146" s="10"/>
    </row>
    <row r="147" spans="2:12" ht="15.75" customHeight="1" x14ac:dyDescent="0.25">
      <c r="B147" s="10"/>
      <c r="C147" s="10"/>
    </row>
    <row r="148" spans="2:12" ht="15.75" customHeight="1" x14ac:dyDescent="0.25">
      <c r="B148" s="10"/>
      <c r="C148" s="10"/>
    </row>
    <row r="149" spans="2:12" ht="15.75" customHeight="1" x14ac:dyDescent="0.25">
      <c r="B149" s="10"/>
      <c r="C149" s="10"/>
      <c r="H149" s="16"/>
      <c r="L149" s="16"/>
    </row>
    <row r="150" spans="2:12" ht="15.75" customHeight="1" x14ac:dyDescent="0.25">
      <c r="B150" s="10"/>
      <c r="C150" s="10"/>
      <c r="J150" s="11"/>
    </row>
    <row r="151" spans="2:12" ht="15.75" customHeight="1" x14ac:dyDescent="0.25">
      <c r="B151" s="10"/>
      <c r="C151" s="17"/>
    </row>
    <row r="152" spans="2:12" ht="15.75" customHeight="1" x14ac:dyDescent="0.25">
      <c r="B152" s="10"/>
      <c r="C152" s="10"/>
    </row>
    <row r="153" spans="2:12" ht="15.75" customHeight="1" x14ac:dyDescent="0.25">
      <c r="B153" s="10"/>
      <c r="C153" s="10"/>
    </row>
    <row r="154" spans="2:12" ht="15.75" customHeight="1" x14ac:dyDescent="0.25">
      <c r="B154" s="10"/>
      <c r="C154" s="10"/>
    </row>
    <row r="155" spans="2:12" ht="15.75" customHeight="1" x14ac:dyDescent="0.25">
      <c r="B155" s="10"/>
      <c r="C155" s="10"/>
    </row>
    <row r="156" spans="2:12" ht="15.75" customHeight="1" x14ac:dyDescent="0.25">
      <c r="B156" s="10"/>
      <c r="C156" s="10"/>
    </row>
    <row r="157" spans="2:12" ht="15.75" customHeight="1" x14ac:dyDescent="0.25">
      <c r="B157" s="10"/>
      <c r="C157" s="10"/>
    </row>
    <row r="158" spans="2:12" ht="15.75" customHeight="1" x14ac:dyDescent="0.25">
      <c r="B158" s="10"/>
      <c r="C158" s="10"/>
    </row>
    <row r="159" spans="2:12" ht="15.75" customHeight="1" x14ac:dyDescent="0.25">
      <c r="B159" s="10"/>
      <c r="C159" s="10"/>
    </row>
    <row r="160" spans="2:12" ht="15.75" customHeight="1" x14ac:dyDescent="0.25">
      <c r="B160" s="10"/>
      <c r="C160" s="10"/>
    </row>
    <row r="161" spans="2:3" ht="15.75" customHeight="1" x14ac:dyDescent="0.25">
      <c r="B161" s="10"/>
      <c r="C161" s="10"/>
    </row>
    <row r="162" spans="2:3" ht="15.75" customHeight="1" x14ac:dyDescent="0.25">
      <c r="B162" s="10"/>
      <c r="C162" s="10"/>
    </row>
    <row r="163" spans="2:3" ht="15.75" customHeight="1" x14ac:dyDescent="0.25">
      <c r="B163" s="10"/>
      <c r="C163" s="10"/>
    </row>
    <row r="164" spans="2:3" ht="15.75" customHeight="1" x14ac:dyDescent="0.25">
      <c r="B164" s="10"/>
      <c r="C164" s="10"/>
    </row>
    <row r="165" spans="2:3" ht="15.75" customHeight="1" x14ac:dyDescent="0.25">
      <c r="B165" s="10"/>
      <c r="C165" s="10"/>
    </row>
    <row r="166" spans="2:3" ht="15.75" customHeight="1" x14ac:dyDescent="0.25">
      <c r="B166" s="10"/>
      <c r="C166" s="10"/>
    </row>
    <row r="167" spans="2:3" ht="15.75" customHeight="1" x14ac:dyDescent="0.25">
      <c r="B167" s="10"/>
      <c r="C167" s="10"/>
    </row>
    <row r="168" spans="2:3" ht="15.75" customHeight="1" x14ac:dyDescent="0.25">
      <c r="B168" s="10"/>
      <c r="C168" s="10"/>
    </row>
    <row r="169" spans="2:3" ht="15.75" customHeight="1" x14ac:dyDescent="0.25">
      <c r="B169" s="10"/>
      <c r="C169" s="10"/>
    </row>
    <row r="170" spans="2:3" ht="15.75" customHeight="1" x14ac:dyDescent="0.25">
      <c r="B170" s="10"/>
      <c r="C170" s="10"/>
    </row>
    <row r="171" spans="2:3" ht="15.75" customHeight="1" x14ac:dyDescent="0.25">
      <c r="B171" s="10"/>
      <c r="C171" s="10"/>
    </row>
    <row r="172" spans="2:3" ht="15.75" customHeight="1" x14ac:dyDescent="0.25">
      <c r="B172" s="10"/>
      <c r="C172" s="10"/>
    </row>
    <row r="173" spans="2:3" ht="15.75" customHeight="1" x14ac:dyDescent="0.25">
      <c r="B173" s="10"/>
      <c r="C173" s="10"/>
    </row>
    <row r="174" spans="2:3" ht="15.75" customHeight="1" x14ac:dyDescent="0.25">
      <c r="B174" s="10"/>
      <c r="C174" s="10"/>
    </row>
    <row r="175" spans="2:3" ht="15.75" customHeight="1" x14ac:dyDescent="0.25">
      <c r="B175" s="10"/>
      <c r="C175" s="10"/>
    </row>
    <row r="176" spans="2:3" ht="15.75" customHeight="1" x14ac:dyDescent="0.25">
      <c r="B176" s="10"/>
      <c r="C176" s="10"/>
    </row>
    <row r="177" spans="2:3" ht="15.75" customHeight="1" x14ac:dyDescent="0.25">
      <c r="B177" s="10"/>
      <c r="C177" s="10"/>
    </row>
    <row r="178" spans="2:3" ht="15.75" customHeight="1" x14ac:dyDescent="0.25">
      <c r="B178" s="10"/>
      <c r="C178" s="10"/>
    </row>
    <row r="179" spans="2:3" ht="15.75" customHeight="1" x14ac:dyDescent="0.25">
      <c r="B179" s="10"/>
      <c r="C179" s="10"/>
    </row>
    <row r="180" spans="2:3" ht="15.75" customHeight="1" x14ac:dyDescent="0.25">
      <c r="B180" s="10"/>
      <c r="C180" s="10"/>
    </row>
    <row r="181" spans="2:3" ht="15.75" customHeight="1" x14ac:dyDescent="0.25">
      <c r="B181" s="10"/>
      <c r="C181" s="10"/>
    </row>
    <row r="182" spans="2:3" ht="15.75" customHeight="1" x14ac:dyDescent="0.25">
      <c r="B182" s="10"/>
      <c r="C182" s="10"/>
    </row>
    <row r="183" spans="2:3" ht="15.75" customHeight="1" x14ac:dyDescent="0.25">
      <c r="B183" s="10"/>
      <c r="C183" s="10"/>
    </row>
    <row r="184" spans="2:3" ht="15.75" customHeight="1" x14ac:dyDescent="0.25">
      <c r="B184" s="10"/>
      <c r="C184" s="10"/>
    </row>
    <row r="185" spans="2:3" ht="15.75" customHeight="1" x14ac:dyDescent="0.25">
      <c r="B185" s="10"/>
      <c r="C185" s="10"/>
    </row>
    <row r="186" spans="2:3" ht="15.75" customHeight="1" x14ac:dyDescent="0.25">
      <c r="B186" s="10"/>
      <c r="C186" s="10"/>
    </row>
    <row r="187" spans="2:3" ht="15.75" customHeight="1" x14ac:dyDescent="0.25">
      <c r="B187" s="10"/>
      <c r="C187" s="10"/>
    </row>
    <row r="188" spans="2:3" ht="15.75" customHeight="1" x14ac:dyDescent="0.25">
      <c r="B188" s="10"/>
      <c r="C188" s="10"/>
    </row>
    <row r="189" spans="2:3" ht="15.75" customHeight="1" x14ac:dyDescent="0.25">
      <c r="B189" s="10"/>
      <c r="C189" s="10"/>
    </row>
    <row r="190" spans="2:3" ht="15.75" customHeight="1" x14ac:dyDescent="0.25">
      <c r="B190" s="10"/>
      <c r="C190" s="10"/>
    </row>
    <row r="191" spans="2:3" ht="15.75" customHeight="1" x14ac:dyDescent="0.25">
      <c r="B191" s="10"/>
      <c r="C191" s="10"/>
    </row>
    <row r="192" spans="2:3" ht="15.75" customHeight="1" x14ac:dyDescent="0.25">
      <c r="B192" s="10"/>
      <c r="C192" s="10"/>
    </row>
    <row r="193" spans="2:3" ht="15.75" customHeight="1" x14ac:dyDescent="0.25">
      <c r="B193" s="10"/>
      <c r="C193" s="10"/>
    </row>
    <row r="194" spans="2:3" ht="15.75" customHeight="1" x14ac:dyDescent="0.25">
      <c r="B194" s="10"/>
      <c r="C194" s="10"/>
    </row>
    <row r="195" spans="2:3" ht="15.75" customHeight="1" x14ac:dyDescent="0.25">
      <c r="B195" s="10"/>
      <c r="C195" s="10"/>
    </row>
    <row r="196" spans="2:3" ht="15.75" customHeight="1" x14ac:dyDescent="0.25">
      <c r="B196" s="10"/>
      <c r="C196" s="10"/>
    </row>
    <row r="197" spans="2:3" ht="15.75" customHeight="1" x14ac:dyDescent="0.25">
      <c r="B197" s="10"/>
      <c r="C197" s="10"/>
    </row>
    <row r="198" spans="2:3" ht="15.75" customHeight="1" x14ac:dyDescent="0.25">
      <c r="B198" s="10"/>
      <c r="C198" s="10"/>
    </row>
    <row r="199" spans="2:3" ht="15.75" customHeight="1" x14ac:dyDescent="0.25">
      <c r="B199" s="10"/>
      <c r="C199" s="10"/>
    </row>
    <row r="200" spans="2:3" ht="15.75" customHeight="1" x14ac:dyDescent="0.25">
      <c r="B200" s="10"/>
      <c r="C200" s="10"/>
    </row>
    <row r="201" spans="2:3" ht="15.75" customHeight="1" x14ac:dyDescent="0.25">
      <c r="B201" s="10"/>
      <c r="C201" s="10"/>
    </row>
    <row r="202" spans="2:3" ht="15.75" customHeight="1" x14ac:dyDescent="0.25">
      <c r="B202" s="10"/>
      <c r="C202" s="10"/>
    </row>
    <row r="203" spans="2:3" ht="15.75" customHeight="1" x14ac:dyDescent="0.25">
      <c r="B203" s="10"/>
      <c r="C203" s="10"/>
    </row>
    <row r="204" spans="2:3" ht="15.75" customHeight="1" x14ac:dyDescent="0.25">
      <c r="B204" s="10"/>
      <c r="C204" s="10"/>
    </row>
    <row r="205" spans="2:3" ht="15.75" customHeight="1" x14ac:dyDescent="0.25">
      <c r="B205" s="10"/>
      <c r="C205" s="10"/>
    </row>
    <row r="206" spans="2:3" ht="15.75" customHeight="1" x14ac:dyDescent="0.25">
      <c r="B206" s="10"/>
      <c r="C206" s="10"/>
    </row>
    <row r="207" spans="2:3" ht="15.75" customHeight="1" x14ac:dyDescent="0.25">
      <c r="B207" s="10"/>
      <c r="C207" s="10"/>
    </row>
    <row r="208" spans="2:3" ht="15.75" customHeight="1" x14ac:dyDescent="0.25">
      <c r="B208" s="10"/>
      <c r="C208" s="10"/>
    </row>
    <row r="209" spans="2:3" ht="15.75" customHeight="1" x14ac:dyDescent="0.25">
      <c r="B209" s="10"/>
      <c r="C209" s="10"/>
    </row>
    <row r="210" spans="2:3" ht="15.75" customHeight="1" x14ac:dyDescent="0.25">
      <c r="B210" s="10"/>
      <c r="C210" s="10"/>
    </row>
    <row r="211" spans="2:3" ht="15.75" customHeight="1" x14ac:dyDescent="0.25">
      <c r="B211" s="10"/>
      <c r="C211" s="10"/>
    </row>
    <row r="212" spans="2:3" ht="15.75" customHeight="1" x14ac:dyDescent="0.25">
      <c r="B212" s="10"/>
      <c r="C212" s="10"/>
    </row>
    <row r="213" spans="2:3" ht="15.75" customHeight="1" x14ac:dyDescent="0.25">
      <c r="B213" s="10"/>
      <c r="C213" s="10"/>
    </row>
    <row r="214" spans="2:3" ht="15.75" customHeight="1" x14ac:dyDescent="0.25">
      <c r="B214" s="10"/>
      <c r="C214" s="10"/>
    </row>
    <row r="215" spans="2:3" ht="15.75" customHeight="1" x14ac:dyDescent="0.25">
      <c r="B215" s="10"/>
      <c r="C215" s="10"/>
    </row>
    <row r="216" spans="2:3" ht="15.75" customHeight="1" x14ac:dyDescent="0.25">
      <c r="B216" s="10"/>
      <c r="C216" s="10"/>
    </row>
    <row r="217" spans="2:3" ht="15.75" customHeight="1" x14ac:dyDescent="0.25">
      <c r="B217" s="10"/>
      <c r="C217" s="10"/>
    </row>
    <row r="218" spans="2:3" ht="15.75" customHeight="1" x14ac:dyDescent="0.25">
      <c r="B218" s="10"/>
      <c r="C218" s="10"/>
    </row>
    <row r="219" spans="2:3" ht="15.75" customHeight="1" x14ac:dyDescent="0.25">
      <c r="B219" s="10"/>
      <c r="C219" s="10"/>
    </row>
    <row r="220" spans="2:3" ht="15.75" customHeight="1" x14ac:dyDescent="0.25">
      <c r="B220" s="10"/>
      <c r="C220" s="10"/>
    </row>
    <row r="221" spans="2:3" ht="15.75" customHeight="1" x14ac:dyDescent="0.25">
      <c r="B221" s="10"/>
      <c r="C221" s="10"/>
    </row>
    <row r="222" spans="2:3" ht="15.75" customHeight="1" x14ac:dyDescent="0.25">
      <c r="B222" s="10"/>
      <c r="C222" s="10"/>
    </row>
    <row r="223" spans="2:3" ht="15.75" customHeight="1" x14ac:dyDescent="0.25">
      <c r="B223" s="10"/>
      <c r="C223" s="10"/>
    </row>
    <row r="224" spans="2:3" ht="15.75" customHeight="1" x14ac:dyDescent="0.25">
      <c r="B224" s="10"/>
      <c r="C224" s="10"/>
    </row>
    <row r="225" spans="2:3" ht="15.75" customHeight="1" x14ac:dyDescent="0.25">
      <c r="B225" s="10"/>
      <c r="C225" s="10"/>
    </row>
    <row r="226" spans="2:3" ht="15.75" customHeight="1" x14ac:dyDescent="0.25">
      <c r="B226" s="10"/>
      <c r="C226" s="10"/>
    </row>
    <row r="227" spans="2:3" ht="15.75" customHeight="1" x14ac:dyDescent="0.25">
      <c r="B227" s="10"/>
      <c r="C227" s="10"/>
    </row>
    <row r="228" spans="2:3" ht="15.75" customHeight="1" x14ac:dyDescent="0.25">
      <c r="B228" s="10"/>
      <c r="C228" s="10"/>
    </row>
    <row r="229" spans="2:3" ht="15.75" customHeight="1" x14ac:dyDescent="0.25">
      <c r="B229" s="10"/>
      <c r="C229" s="10"/>
    </row>
    <row r="230" spans="2:3" ht="15.75" customHeight="1" x14ac:dyDescent="0.25">
      <c r="B230" s="10"/>
      <c r="C230" s="10"/>
    </row>
    <row r="231" spans="2:3" ht="15.75" customHeight="1" x14ac:dyDescent="0.25">
      <c r="B231" s="10"/>
      <c r="C231" s="10"/>
    </row>
    <row r="232" spans="2:3" ht="15.75" customHeight="1" x14ac:dyDescent="0.25">
      <c r="B232" s="10"/>
      <c r="C232" s="10"/>
    </row>
    <row r="233" spans="2:3" ht="15.75" customHeight="1" x14ac:dyDescent="0.25">
      <c r="B233" s="10"/>
      <c r="C233" s="10"/>
    </row>
    <row r="234" spans="2:3" ht="15.75" customHeight="1" x14ac:dyDescent="0.25">
      <c r="B234" s="10"/>
      <c r="C234" s="10"/>
    </row>
    <row r="235" spans="2:3" ht="15.75" customHeight="1" x14ac:dyDescent="0.25">
      <c r="B235" s="10"/>
      <c r="C235" s="10"/>
    </row>
    <row r="236" spans="2:3" ht="15.75" customHeight="1" x14ac:dyDescent="0.25">
      <c r="B236" s="10"/>
      <c r="C236" s="10"/>
    </row>
    <row r="237" spans="2:3" ht="15.75" customHeight="1" x14ac:dyDescent="0.25">
      <c r="B237" s="10"/>
      <c r="C237" s="10"/>
    </row>
    <row r="238" spans="2:3" ht="15.75" customHeight="1" x14ac:dyDescent="0.25">
      <c r="B238" s="10"/>
      <c r="C238" s="10"/>
    </row>
    <row r="239" spans="2:3" ht="15.75" customHeight="1" x14ac:dyDescent="0.25">
      <c r="B239" s="10"/>
      <c r="C239" s="10"/>
    </row>
    <row r="240" spans="2:3" ht="15.75" customHeight="1" x14ac:dyDescent="0.25">
      <c r="B240" s="10"/>
      <c r="C240" s="10"/>
    </row>
    <row r="241" spans="2:3" ht="15.75" customHeight="1" x14ac:dyDescent="0.25">
      <c r="B241" s="10"/>
      <c r="C241" s="10"/>
    </row>
    <row r="242" spans="2:3" ht="15.75" customHeight="1" x14ac:dyDescent="0.25">
      <c r="B242" s="10"/>
      <c r="C242" s="10"/>
    </row>
    <row r="243" spans="2:3" ht="15.75" customHeight="1" x14ac:dyDescent="0.25">
      <c r="B243" s="10"/>
      <c r="C243" s="10"/>
    </row>
    <row r="244" spans="2:3" ht="15.75" customHeight="1" x14ac:dyDescent="0.25">
      <c r="B244" s="10"/>
      <c r="C244" s="10"/>
    </row>
    <row r="245" spans="2:3" ht="15.75" customHeight="1" x14ac:dyDescent="0.25">
      <c r="B245" s="10"/>
      <c r="C245" s="10"/>
    </row>
    <row r="246" spans="2:3" ht="15.75" customHeight="1" x14ac:dyDescent="0.25">
      <c r="B246" s="10"/>
      <c r="C246" s="10"/>
    </row>
    <row r="247" spans="2:3" ht="15.75" customHeight="1" x14ac:dyDescent="0.25">
      <c r="B247" s="10"/>
      <c r="C247" s="10"/>
    </row>
    <row r="248" spans="2:3" ht="15.75" customHeight="1" x14ac:dyDescent="0.25">
      <c r="B248" s="10"/>
      <c r="C248" s="10"/>
    </row>
    <row r="249" spans="2:3" ht="15.75" customHeight="1" x14ac:dyDescent="0.25">
      <c r="B249" s="10"/>
      <c r="C249" s="10"/>
    </row>
    <row r="250" spans="2:3" ht="15.75" customHeight="1" x14ac:dyDescent="0.25">
      <c r="B250" s="10"/>
      <c r="C250" s="10"/>
    </row>
    <row r="251" spans="2:3" ht="15.75" customHeight="1" x14ac:dyDescent="0.25">
      <c r="B251" s="10"/>
      <c r="C251" s="10"/>
    </row>
    <row r="252" spans="2:3" ht="15.75" customHeight="1" x14ac:dyDescent="0.25">
      <c r="B252" s="10"/>
      <c r="C252" s="10"/>
    </row>
    <row r="253" spans="2:3" ht="15.75" customHeight="1" x14ac:dyDescent="0.25">
      <c r="B253" s="10"/>
      <c r="C253" s="10"/>
    </row>
    <row r="254" spans="2:3" ht="15.75" customHeight="1" x14ac:dyDescent="0.25">
      <c r="B254" s="10"/>
      <c r="C254" s="10"/>
    </row>
    <row r="255" spans="2:3" ht="15.75" customHeight="1" x14ac:dyDescent="0.25">
      <c r="B255" s="10"/>
      <c r="C255" s="10"/>
    </row>
    <row r="256" spans="2:3" ht="15.75" customHeight="1" x14ac:dyDescent="0.25">
      <c r="B256" s="10"/>
      <c r="C256" s="10"/>
    </row>
    <row r="257" spans="2:3" ht="15.75" customHeight="1" x14ac:dyDescent="0.25">
      <c r="B257" s="10"/>
      <c r="C257" s="10"/>
    </row>
    <row r="258" spans="2:3" ht="15.75" customHeight="1" x14ac:dyDescent="0.25">
      <c r="B258" s="10"/>
      <c r="C258" s="10"/>
    </row>
    <row r="259" spans="2:3" ht="15.75" customHeight="1" x14ac:dyDescent="0.25">
      <c r="B259" s="10"/>
      <c r="C259" s="10"/>
    </row>
    <row r="260" spans="2:3" ht="15.75" customHeight="1" x14ac:dyDescent="0.25">
      <c r="B260" s="10"/>
      <c r="C260" s="10"/>
    </row>
    <row r="261" spans="2:3" ht="15.75" customHeight="1" x14ac:dyDescent="0.25">
      <c r="B261" s="10"/>
      <c r="C261" s="10"/>
    </row>
    <row r="262" spans="2:3" ht="15.75" customHeight="1" x14ac:dyDescent="0.25">
      <c r="B262" s="10"/>
      <c r="C262" s="10"/>
    </row>
    <row r="263" spans="2:3" ht="15.75" customHeight="1" x14ac:dyDescent="0.25">
      <c r="B263" s="10"/>
      <c r="C263" s="10"/>
    </row>
    <row r="264" spans="2:3" ht="15.75" customHeight="1" x14ac:dyDescent="0.25">
      <c r="B264" s="10"/>
      <c r="C264" s="10"/>
    </row>
    <row r="265" spans="2:3" ht="15.75" customHeight="1" x14ac:dyDescent="0.25">
      <c r="B265" s="10"/>
      <c r="C265" s="10"/>
    </row>
    <row r="266" spans="2:3" ht="15.75" customHeight="1" x14ac:dyDescent="0.25">
      <c r="B266" s="10"/>
      <c r="C266" s="10"/>
    </row>
    <row r="267" spans="2:3" ht="15.75" customHeight="1" x14ac:dyDescent="0.25">
      <c r="B267" s="10"/>
      <c r="C267" s="10"/>
    </row>
    <row r="268" spans="2:3" ht="15.75" customHeight="1" x14ac:dyDescent="0.25">
      <c r="B268" s="10"/>
      <c r="C268" s="10"/>
    </row>
    <row r="269" spans="2:3" ht="15.75" customHeight="1" x14ac:dyDescent="0.25">
      <c r="B269" s="10"/>
      <c r="C269" s="10"/>
    </row>
    <row r="270" spans="2:3" ht="15.75" customHeight="1" x14ac:dyDescent="0.25">
      <c r="B270" s="10"/>
      <c r="C270" s="10"/>
    </row>
    <row r="271" spans="2:3" ht="15.75" customHeight="1" x14ac:dyDescent="0.25">
      <c r="B271" s="10"/>
      <c r="C271" s="10"/>
    </row>
    <row r="272" spans="2:3" ht="15.75" customHeight="1" x14ac:dyDescent="0.25">
      <c r="B272" s="10"/>
      <c r="C272" s="10"/>
    </row>
    <row r="273" spans="2:3" ht="15.75" customHeight="1" x14ac:dyDescent="0.25">
      <c r="B273" s="10"/>
      <c r="C273" s="10"/>
    </row>
    <row r="274" spans="2:3" ht="15.75" customHeight="1" x14ac:dyDescent="0.25">
      <c r="B274" s="10"/>
      <c r="C274" s="10"/>
    </row>
    <row r="275" spans="2:3" ht="15.75" customHeight="1" x14ac:dyDescent="0.25">
      <c r="B275" s="10"/>
      <c r="C275" s="10"/>
    </row>
    <row r="276" spans="2:3" ht="15.75" customHeight="1" x14ac:dyDescent="0.25">
      <c r="B276" s="10"/>
      <c r="C276" s="10"/>
    </row>
    <row r="277" spans="2:3" ht="15.75" customHeight="1" x14ac:dyDescent="0.25">
      <c r="B277" s="10"/>
      <c r="C277" s="10"/>
    </row>
    <row r="278" spans="2:3" ht="15.75" customHeight="1" x14ac:dyDescent="0.25">
      <c r="B278" s="10"/>
      <c r="C278" s="10"/>
    </row>
    <row r="279" spans="2:3" ht="15.75" customHeight="1" x14ac:dyDescent="0.25">
      <c r="B279" s="10"/>
      <c r="C279" s="10"/>
    </row>
    <row r="280" spans="2:3" ht="15.75" customHeight="1" x14ac:dyDescent="0.25">
      <c r="B280" s="10"/>
      <c r="C280" s="10"/>
    </row>
    <row r="281" spans="2:3" ht="15.75" customHeight="1" x14ac:dyDescent="0.25">
      <c r="B281" s="10"/>
      <c r="C281" s="10"/>
    </row>
    <row r="282" spans="2:3" ht="15.75" customHeight="1" x14ac:dyDescent="0.25">
      <c r="B282" s="10"/>
      <c r="C282" s="10"/>
    </row>
    <row r="283" spans="2:3" ht="15.75" customHeight="1" x14ac:dyDescent="0.25">
      <c r="B283" s="10"/>
      <c r="C283" s="10"/>
    </row>
    <row r="284" spans="2:3" ht="15.75" customHeight="1" x14ac:dyDescent="0.25">
      <c r="B284" s="10"/>
      <c r="C284" s="10"/>
    </row>
    <row r="285" spans="2:3" ht="15.75" customHeight="1" x14ac:dyDescent="0.25">
      <c r="B285" s="10"/>
      <c r="C285" s="10"/>
    </row>
    <row r="286" spans="2:3" ht="15.75" customHeight="1" x14ac:dyDescent="0.25">
      <c r="B286" s="10"/>
      <c r="C286" s="10"/>
    </row>
    <row r="287" spans="2:3" ht="15.75" customHeight="1" x14ac:dyDescent="0.25">
      <c r="B287" s="10"/>
      <c r="C287" s="10"/>
    </row>
    <row r="288" spans="2:3" ht="15.75" customHeight="1" x14ac:dyDescent="0.25">
      <c r="B288" s="10"/>
      <c r="C288" s="10"/>
    </row>
    <row r="289" spans="2:3" ht="15.75" customHeight="1" x14ac:dyDescent="0.25">
      <c r="B289" s="10"/>
      <c r="C289" s="10"/>
    </row>
    <row r="290" spans="2:3" ht="15.75" customHeight="1" x14ac:dyDescent="0.25">
      <c r="B290" s="10"/>
      <c r="C290" s="10"/>
    </row>
    <row r="291" spans="2:3" ht="15.75" customHeight="1" x14ac:dyDescent="0.25">
      <c r="B291" s="10"/>
      <c r="C291" s="10"/>
    </row>
    <row r="292" spans="2:3" ht="15.75" customHeight="1" x14ac:dyDescent="0.25">
      <c r="B292" s="10"/>
      <c r="C292" s="10"/>
    </row>
    <row r="293" spans="2:3" ht="15.75" customHeight="1" x14ac:dyDescent="0.25">
      <c r="B293" s="10"/>
      <c r="C293" s="10"/>
    </row>
    <row r="294" spans="2:3" ht="15.75" customHeight="1" x14ac:dyDescent="0.25">
      <c r="B294" s="10"/>
      <c r="C294" s="10"/>
    </row>
    <row r="295" spans="2:3" ht="15.75" customHeight="1" x14ac:dyDescent="0.25">
      <c r="B295" s="10"/>
      <c r="C295" s="10"/>
    </row>
    <row r="296" spans="2:3" ht="15.75" customHeight="1" x14ac:dyDescent="0.25">
      <c r="B296" s="10"/>
      <c r="C296" s="10"/>
    </row>
    <row r="297" spans="2:3" ht="15.75" customHeight="1" x14ac:dyDescent="0.25">
      <c r="B297" s="10"/>
      <c r="C297" s="10"/>
    </row>
    <row r="298" spans="2:3" ht="15.75" customHeight="1" x14ac:dyDescent="0.25">
      <c r="B298" s="10"/>
      <c r="C298" s="10"/>
    </row>
    <row r="299" spans="2:3" ht="15.75" customHeight="1" x14ac:dyDescent="0.25">
      <c r="B299" s="10"/>
      <c r="C299" s="10"/>
    </row>
    <row r="300" spans="2:3" ht="15.75" customHeight="1" x14ac:dyDescent="0.25">
      <c r="B300" s="10"/>
      <c r="C300" s="10"/>
    </row>
    <row r="301" spans="2:3" ht="15.75" customHeight="1" x14ac:dyDescent="0.25">
      <c r="B301" s="10"/>
      <c r="C301" s="10"/>
    </row>
    <row r="302" spans="2:3" ht="15.75" customHeight="1" x14ac:dyDescent="0.25">
      <c r="B302" s="10"/>
      <c r="C302" s="10"/>
    </row>
    <row r="303" spans="2:3" ht="15.75" customHeight="1" x14ac:dyDescent="0.25">
      <c r="B303" s="10"/>
      <c r="C303" s="10"/>
    </row>
    <row r="304" spans="2:3" ht="15.75" customHeight="1" x14ac:dyDescent="0.25">
      <c r="B304" s="10"/>
      <c r="C304" s="10"/>
    </row>
    <row r="305" spans="2:3" ht="15.75" customHeight="1" x14ac:dyDescent="0.25">
      <c r="B305" s="10"/>
      <c r="C305" s="10"/>
    </row>
    <row r="306" spans="2:3" ht="15.75" customHeight="1" x14ac:dyDescent="0.25">
      <c r="B306" s="10"/>
      <c r="C306" s="10"/>
    </row>
    <row r="307" spans="2:3" ht="15.75" customHeight="1" x14ac:dyDescent="0.25">
      <c r="B307" s="10"/>
      <c r="C307" s="10"/>
    </row>
    <row r="308" spans="2:3" ht="15.75" customHeight="1" x14ac:dyDescent="0.25">
      <c r="B308" s="10"/>
      <c r="C308" s="10"/>
    </row>
    <row r="309" spans="2:3" ht="15.75" customHeight="1" x14ac:dyDescent="0.25">
      <c r="B309" s="10"/>
      <c r="C309" s="10"/>
    </row>
    <row r="310" spans="2:3" ht="15.75" customHeight="1" x14ac:dyDescent="0.25">
      <c r="B310" s="10"/>
      <c r="C310" s="10"/>
    </row>
    <row r="311" spans="2:3" ht="15.75" customHeight="1" x14ac:dyDescent="0.25">
      <c r="B311" s="10"/>
      <c r="C311" s="10"/>
    </row>
    <row r="312" spans="2:3" ht="15.75" customHeight="1" x14ac:dyDescent="0.25">
      <c r="B312" s="10"/>
      <c r="C312" s="10"/>
    </row>
    <row r="313" spans="2:3" ht="15.75" customHeight="1" x14ac:dyDescent="0.25">
      <c r="B313" s="10"/>
      <c r="C313" s="10"/>
    </row>
    <row r="314" spans="2:3" ht="15.75" customHeight="1" x14ac:dyDescent="0.25">
      <c r="B314" s="10"/>
      <c r="C314" s="10"/>
    </row>
    <row r="315" spans="2:3" ht="15.75" customHeight="1" x14ac:dyDescent="0.25">
      <c r="B315" s="10"/>
      <c r="C315" s="10"/>
    </row>
    <row r="316" spans="2:3" ht="15.75" customHeight="1" x14ac:dyDescent="0.25">
      <c r="B316" s="10"/>
      <c r="C316" s="10"/>
    </row>
    <row r="317" spans="2:3" ht="15.75" customHeight="1" x14ac:dyDescent="0.25">
      <c r="B317" s="10"/>
      <c r="C317" s="10"/>
    </row>
    <row r="318" spans="2:3" ht="15.75" customHeight="1" x14ac:dyDescent="0.25">
      <c r="B318" s="10"/>
      <c r="C318" s="10"/>
    </row>
    <row r="319" spans="2:3" ht="15.75" customHeight="1" x14ac:dyDescent="0.25">
      <c r="B319" s="10"/>
      <c r="C319" s="10"/>
    </row>
    <row r="320" spans="2:3" ht="15.75" customHeight="1" x14ac:dyDescent="0.25">
      <c r="B320" s="10"/>
      <c r="C320" s="10"/>
    </row>
    <row r="321" spans="2:3" ht="15.75" customHeight="1" x14ac:dyDescent="0.25">
      <c r="B321" s="10"/>
      <c r="C321" s="10"/>
    </row>
    <row r="322" spans="2:3" ht="15.75" customHeight="1" x14ac:dyDescent="0.25">
      <c r="B322" s="10"/>
      <c r="C322" s="10"/>
    </row>
    <row r="323" spans="2:3" ht="15.75" customHeight="1" x14ac:dyDescent="0.25">
      <c r="B323" s="10"/>
      <c r="C323" s="10"/>
    </row>
    <row r="324" spans="2:3" ht="15.75" customHeight="1" x14ac:dyDescent="0.25">
      <c r="B324" s="10"/>
      <c r="C324" s="10"/>
    </row>
    <row r="325" spans="2:3" ht="15.75" customHeight="1" x14ac:dyDescent="0.25">
      <c r="B325" s="10"/>
      <c r="C325" s="10"/>
    </row>
    <row r="326" spans="2:3" ht="15.75" customHeight="1" x14ac:dyDescent="0.25">
      <c r="B326" s="10"/>
      <c r="C326" s="10"/>
    </row>
    <row r="327" spans="2:3" ht="15.75" customHeight="1" x14ac:dyDescent="0.25">
      <c r="B327" s="10"/>
      <c r="C327" s="10"/>
    </row>
    <row r="328" spans="2:3" ht="15.75" customHeight="1" x14ac:dyDescent="0.25">
      <c r="B328" s="10"/>
      <c r="C328" s="10"/>
    </row>
    <row r="329" spans="2:3" ht="15.75" customHeight="1" x14ac:dyDescent="0.25">
      <c r="B329" s="10"/>
      <c r="C329" s="10"/>
    </row>
    <row r="330" spans="2:3" ht="15.75" customHeight="1" x14ac:dyDescent="0.25">
      <c r="B330" s="10"/>
      <c r="C330" s="10"/>
    </row>
    <row r="331" spans="2:3" ht="15.75" customHeight="1" x14ac:dyDescent="0.25">
      <c r="B331" s="10"/>
      <c r="C331" s="10"/>
    </row>
    <row r="332" spans="2:3" ht="15.75" customHeight="1" x14ac:dyDescent="0.25">
      <c r="B332" s="10"/>
      <c r="C332" s="10"/>
    </row>
    <row r="333" spans="2:3" ht="15.75" customHeight="1" x14ac:dyDescent="0.25">
      <c r="B333" s="10"/>
      <c r="C333" s="10"/>
    </row>
    <row r="334" spans="2:3" ht="15.75" customHeight="1" x14ac:dyDescent="0.25">
      <c r="B334" s="10"/>
      <c r="C334" s="10"/>
    </row>
    <row r="335" spans="2:3" ht="15.75" customHeight="1" x14ac:dyDescent="0.25">
      <c r="B335" s="10"/>
      <c r="C335" s="10"/>
    </row>
    <row r="336" spans="2:3" ht="15.75" customHeight="1" x14ac:dyDescent="0.25">
      <c r="B336" s="10"/>
      <c r="C336" s="10"/>
    </row>
    <row r="337" spans="2:3" ht="15.75" customHeight="1" x14ac:dyDescent="0.25">
      <c r="B337" s="10"/>
      <c r="C337" s="10"/>
    </row>
    <row r="338" spans="2:3" ht="15.75" customHeight="1" x14ac:dyDescent="0.25">
      <c r="B338" s="10"/>
      <c r="C338" s="10"/>
    </row>
    <row r="339" spans="2:3" ht="15.75" customHeight="1" x14ac:dyDescent="0.25">
      <c r="B339" s="10"/>
      <c r="C339" s="10"/>
    </row>
    <row r="340" spans="2:3" ht="15.75" customHeight="1" x14ac:dyDescent="0.25">
      <c r="B340" s="10"/>
      <c r="C340" s="10"/>
    </row>
    <row r="341" spans="2:3" ht="15.75" customHeight="1" x14ac:dyDescent="0.25">
      <c r="B341" s="10"/>
      <c r="C341" s="10"/>
    </row>
    <row r="342" spans="2:3" ht="15.75" customHeight="1" x14ac:dyDescent="0.25">
      <c r="B342" s="10"/>
      <c r="C342" s="10"/>
    </row>
    <row r="343" spans="2:3" ht="15.75" customHeight="1" x14ac:dyDescent="0.25">
      <c r="B343" s="10"/>
      <c r="C343" s="10"/>
    </row>
    <row r="344" spans="2:3" ht="15.75" customHeight="1" x14ac:dyDescent="0.25">
      <c r="B344" s="10"/>
      <c r="C344" s="10"/>
    </row>
    <row r="345" spans="2:3" ht="15.75" customHeight="1" x14ac:dyDescent="0.25">
      <c r="B345" s="10"/>
      <c r="C345" s="10"/>
    </row>
    <row r="346" spans="2:3" ht="15.75" customHeight="1" x14ac:dyDescent="0.25">
      <c r="B346" s="10"/>
      <c r="C346" s="10"/>
    </row>
    <row r="347" spans="2:3" ht="15.75" customHeight="1" x14ac:dyDescent="0.25">
      <c r="B347" s="10"/>
      <c r="C347" s="10"/>
    </row>
    <row r="348" spans="2:3" ht="15.75" customHeight="1" x14ac:dyDescent="0.25">
      <c r="B348" s="10"/>
      <c r="C348" s="10"/>
    </row>
    <row r="349" spans="2:3" ht="15.75" customHeight="1" x14ac:dyDescent="0.25">
      <c r="B349" s="10"/>
      <c r="C349" s="10"/>
    </row>
    <row r="350" spans="2:3" ht="15.75" customHeight="1" x14ac:dyDescent="0.25">
      <c r="B350" s="10"/>
      <c r="C350" s="10"/>
    </row>
    <row r="351" spans="2:3" ht="15.75" customHeight="1" x14ac:dyDescent="0.25">
      <c r="B351" s="10"/>
      <c r="C351" s="10"/>
    </row>
    <row r="352" spans="2:3" ht="15.75" customHeight="1" x14ac:dyDescent="0.25">
      <c r="B352" s="10"/>
      <c r="C352" s="10"/>
    </row>
    <row r="353" spans="2:3" ht="15.75" customHeight="1" x14ac:dyDescent="0.25">
      <c r="B353" s="10"/>
      <c r="C353" s="10"/>
    </row>
    <row r="354" spans="2:3" ht="15.75" customHeight="1" x14ac:dyDescent="0.25">
      <c r="B354" s="10"/>
      <c r="C354" s="10"/>
    </row>
    <row r="355" spans="2:3" ht="15.75" customHeight="1" x14ac:dyDescent="0.25">
      <c r="B355" s="10"/>
      <c r="C355" s="10"/>
    </row>
    <row r="356" spans="2:3" ht="15.75" customHeight="1" x14ac:dyDescent="0.25">
      <c r="B356" s="10"/>
      <c r="C356" s="10"/>
    </row>
    <row r="357" spans="2:3" ht="15.75" customHeight="1" x14ac:dyDescent="0.25">
      <c r="B357" s="10"/>
      <c r="C357" s="10"/>
    </row>
    <row r="358" spans="2:3" ht="15.75" customHeight="1" x14ac:dyDescent="0.25">
      <c r="B358" s="10"/>
      <c r="C358" s="10"/>
    </row>
    <row r="359" spans="2:3" ht="15.75" customHeight="1" x14ac:dyDescent="0.25">
      <c r="B359" s="10"/>
      <c r="C359" s="10"/>
    </row>
    <row r="360" spans="2:3" ht="15.75" customHeight="1" x14ac:dyDescent="0.25">
      <c r="B360" s="10"/>
      <c r="C360" s="10"/>
    </row>
    <row r="361" spans="2:3" ht="15.75" customHeight="1" x14ac:dyDescent="0.25">
      <c r="B361" s="10"/>
      <c r="C361" s="10"/>
    </row>
    <row r="362" spans="2:3" ht="15.75" customHeight="1" x14ac:dyDescent="0.25">
      <c r="B362" s="10"/>
      <c r="C362" s="10"/>
    </row>
    <row r="363" spans="2:3" ht="15.75" customHeight="1" x14ac:dyDescent="0.25">
      <c r="B363" s="10"/>
      <c r="C363" s="10"/>
    </row>
    <row r="364" spans="2:3" ht="15.75" customHeight="1" x14ac:dyDescent="0.25">
      <c r="B364" s="10"/>
      <c r="C364" s="10"/>
    </row>
    <row r="365" spans="2:3" ht="15.75" customHeight="1" x14ac:dyDescent="0.25">
      <c r="B365" s="10"/>
      <c r="C365" s="10"/>
    </row>
    <row r="366" spans="2:3" ht="15.75" customHeight="1" x14ac:dyDescent="0.25">
      <c r="B366" s="10"/>
      <c r="C366" s="10"/>
    </row>
    <row r="367" spans="2:3" ht="15.75" customHeight="1" x14ac:dyDescent="0.25">
      <c r="B367" s="10"/>
      <c r="C367" s="10"/>
    </row>
    <row r="368" spans="2:3" ht="15.75" customHeight="1" x14ac:dyDescent="0.25">
      <c r="B368" s="10"/>
      <c r="C368" s="10"/>
    </row>
    <row r="369" spans="2:3" ht="15.75" customHeight="1" x14ac:dyDescent="0.25">
      <c r="B369" s="10"/>
      <c r="C369" s="10"/>
    </row>
    <row r="370" spans="2:3" ht="15.75" customHeight="1" x14ac:dyDescent="0.25">
      <c r="B370" s="10"/>
      <c r="C370" s="10"/>
    </row>
    <row r="371" spans="2:3" ht="15.75" customHeight="1" x14ac:dyDescent="0.25">
      <c r="B371" s="10"/>
      <c r="C371" s="10"/>
    </row>
    <row r="372" spans="2:3" ht="15.75" customHeight="1" x14ac:dyDescent="0.25">
      <c r="B372" s="10"/>
      <c r="C372" s="10"/>
    </row>
    <row r="373" spans="2:3" ht="15.75" customHeight="1" x14ac:dyDescent="0.25">
      <c r="B373" s="10"/>
      <c r="C373" s="10"/>
    </row>
    <row r="374" spans="2:3" ht="15.75" customHeight="1" x14ac:dyDescent="0.25">
      <c r="B374" s="10"/>
      <c r="C374" s="10"/>
    </row>
    <row r="375" spans="2:3" ht="15.75" customHeight="1" x14ac:dyDescent="0.25">
      <c r="B375" s="10"/>
      <c r="C375" s="10"/>
    </row>
    <row r="376" spans="2:3" ht="15.75" customHeight="1" x14ac:dyDescent="0.25">
      <c r="B376" s="10"/>
      <c r="C376" s="10"/>
    </row>
    <row r="377" spans="2:3" ht="15.75" customHeight="1" x14ac:dyDescent="0.25">
      <c r="B377" s="10"/>
      <c r="C377" s="10"/>
    </row>
    <row r="378" spans="2:3" ht="15.75" customHeight="1" x14ac:dyDescent="0.25">
      <c r="B378" s="10"/>
      <c r="C378" s="10"/>
    </row>
    <row r="379" spans="2:3" ht="15.75" customHeight="1" x14ac:dyDescent="0.25">
      <c r="B379" s="10"/>
      <c r="C379" s="10"/>
    </row>
    <row r="380" spans="2:3" ht="15.75" customHeight="1" x14ac:dyDescent="0.25">
      <c r="B380" s="10"/>
      <c r="C380" s="10"/>
    </row>
    <row r="381" spans="2:3" ht="15.75" customHeight="1" x14ac:dyDescent="0.25">
      <c r="B381" s="10"/>
      <c r="C381" s="10"/>
    </row>
    <row r="382" spans="2:3" ht="15.75" customHeight="1" x14ac:dyDescent="0.25">
      <c r="B382" s="10"/>
      <c r="C382" s="10"/>
    </row>
    <row r="383" spans="2:3" ht="15.75" customHeight="1" x14ac:dyDescent="0.25">
      <c r="B383" s="10"/>
      <c r="C383" s="10"/>
    </row>
    <row r="384" spans="2:3" ht="15.75" customHeight="1" x14ac:dyDescent="0.25">
      <c r="B384" s="10"/>
      <c r="C384" s="10"/>
    </row>
    <row r="385" spans="2:3" ht="15.75" customHeight="1" x14ac:dyDescent="0.25">
      <c r="B385" s="10"/>
      <c r="C385" s="10"/>
    </row>
    <row r="386" spans="2:3" ht="15.75" customHeight="1" x14ac:dyDescent="0.25">
      <c r="B386" s="10"/>
      <c r="C386" s="10"/>
    </row>
    <row r="387" spans="2:3" ht="15.75" customHeight="1" x14ac:dyDescent="0.25">
      <c r="B387" s="10"/>
      <c r="C387" s="10"/>
    </row>
    <row r="388" spans="2:3" ht="15.75" customHeight="1" x14ac:dyDescent="0.25">
      <c r="B388" s="10"/>
      <c r="C388" s="10"/>
    </row>
    <row r="389" spans="2:3" ht="15.75" customHeight="1" x14ac:dyDescent="0.25">
      <c r="B389" s="10"/>
      <c r="C389" s="10"/>
    </row>
    <row r="390" spans="2:3" ht="15.75" customHeight="1" x14ac:dyDescent="0.25">
      <c r="B390" s="10"/>
      <c r="C390" s="10"/>
    </row>
    <row r="391" spans="2:3" ht="15.75" customHeight="1" x14ac:dyDescent="0.25">
      <c r="B391" s="10"/>
      <c r="C391" s="10"/>
    </row>
    <row r="392" spans="2:3" ht="15.75" customHeight="1" x14ac:dyDescent="0.25">
      <c r="B392" s="10"/>
      <c r="C392" s="10"/>
    </row>
    <row r="393" spans="2:3" ht="15.75" customHeight="1" x14ac:dyDescent="0.25">
      <c r="B393" s="10"/>
      <c r="C393" s="10"/>
    </row>
    <row r="394" spans="2:3" ht="15.75" customHeight="1" x14ac:dyDescent="0.25">
      <c r="B394" s="10"/>
      <c r="C394" s="10"/>
    </row>
    <row r="395" spans="2:3" ht="15.75" customHeight="1" x14ac:dyDescent="0.25">
      <c r="B395" s="10"/>
      <c r="C395" s="10"/>
    </row>
    <row r="396" spans="2:3" ht="15.75" customHeight="1" x14ac:dyDescent="0.25">
      <c r="B396" s="10"/>
      <c r="C396" s="10"/>
    </row>
    <row r="397" spans="2:3" ht="15.75" customHeight="1" x14ac:dyDescent="0.25">
      <c r="B397" s="10"/>
      <c r="C397" s="10"/>
    </row>
    <row r="398" spans="2:3" ht="15.75" customHeight="1" x14ac:dyDescent="0.25">
      <c r="B398" s="10"/>
      <c r="C398" s="10"/>
    </row>
    <row r="399" spans="2:3" ht="15.75" customHeight="1" x14ac:dyDescent="0.25">
      <c r="B399" s="10"/>
      <c r="C399" s="10"/>
    </row>
    <row r="400" spans="2:3" ht="15.75" customHeight="1" x14ac:dyDescent="0.25">
      <c r="B400" s="10"/>
      <c r="C400" s="10"/>
    </row>
    <row r="401" spans="2:3" ht="15.75" customHeight="1" x14ac:dyDescent="0.25">
      <c r="B401" s="10"/>
      <c r="C401" s="10"/>
    </row>
    <row r="402" spans="2:3" ht="15.75" customHeight="1" x14ac:dyDescent="0.25">
      <c r="B402" s="10"/>
      <c r="C402" s="10"/>
    </row>
    <row r="403" spans="2:3" ht="15.75" customHeight="1" x14ac:dyDescent="0.25">
      <c r="B403" s="10"/>
      <c r="C403" s="10"/>
    </row>
    <row r="404" spans="2:3" ht="15.75" customHeight="1" x14ac:dyDescent="0.25">
      <c r="B404" s="10"/>
      <c r="C404" s="10"/>
    </row>
    <row r="405" spans="2:3" ht="15.75" customHeight="1" x14ac:dyDescent="0.25">
      <c r="B405" s="10"/>
      <c r="C405" s="10"/>
    </row>
    <row r="406" spans="2:3" ht="15.75" customHeight="1" x14ac:dyDescent="0.25">
      <c r="B406" s="10"/>
      <c r="C406" s="10"/>
    </row>
    <row r="407" spans="2:3" ht="15.75" customHeight="1" x14ac:dyDescent="0.25">
      <c r="B407" s="10"/>
      <c r="C407" s="10"/>
    </row>
    <row r="408" spans="2:3" ht="15.75" customHeight="1" x14ac:dyDescent="0.25">
      <c r="B408" s="10"/>
      <c r="C408" s="10"/>
    </row>
    <row r="409" spans="2:3" ht="15.75" customHeight="1" x14ac:dyDescent="0.25">
      <c r="B409" s="10"/>
      <c r="C409" s="10"/>
    </row>
    <row r="410" spans="2:3" ht="15.75" customHeight="1" x14ac:dyDescent="0.25">
      <c r="B410" s="10"/>
      <c r="C410" s="10"/>
    </row>
    <row r="411" spans="2:3" ht="15.75" customHeight="1" x14ac:dyDescent="0.25">
      <c r="B411" s="10"/>
      <c r="C411" s="10"/>
    </row>
    <row r="412" spans="2:3" ht="15.75" customHeight="1" x14ac:dyDescent="0.25">
      <c r="B412" s="10"/>
      <c r="C412" s="10"/>
    </row>
    <row r="413" spans="2:3" ht="15.75" customHeight="1" x14ac:dyDescent="0.25">
      <c r="B413" s="10"/>
      <c r="C413" s="10"/>
    </row>
    <row r="414" spans="2:3" ht="15.75" customHeight="1" x14ac:dyDescent="0.25">
      <c r="B414" s="10"/>
      <c r="C414" s="10"/>
    </row>
    <row r="415" spans="2:3" ht="15.75" customHeight="1" x14ac:dyDescent="0.25">
      <c r="B415" s="10"/>
      <c r="C415" s="10"/>
    </row>
    <row r="416" spans="2:3" ht="15.75" customHeight="1" x14ac:dyDescent="0.25">
      <c r="B416" s="10"/>
      <c r="C416" s="10"/>
    </row>
    <row r="417" spans="2:3" ht="15.75" customHeight="1" x14ac:dyDescent="0.25">
      <c r="B417" s="10"/>
      <c r="C417" s="10"/>
    </row>
    <row r="418" spans="2:3" ht="15.75" customHeight="1" x14ac:dyDescent="0.25">
      <c r="B418" s="10"/>
      <c r="C418" s="10"/>
    </row>
    <row r="419" spans="2:3" ht="15.75" customHeight="1" x14ac:dyDescent="0.25">
      <c r="B419" s="10"/>
      <c r="C419" s="10"/>
    </row>
    <row r="420" spans="2:3" ht="15.75" customHeight="1" x14ac:dyDescent="0.25">
      <c r="B420" s="10"/>
      <c r="C420" s="10"/>
    </row>
    <row r="421" spans="2:3" ht="15.75" customHeight="1" x14ac:dyDescent="0.25">
      <c r="B421" s="10"/>
      <c r="C421" s="10"/>
    </row>
    <row r="422" spans="2:3" ht="15.75" customHeight="1" x14ac:dyDescent="0.25">
      <c r="B422" s="10"/>
      <c r="C422" s="10"/>
    </row>
    <row r="423" spans="2:3" ht="15.75" customHeight="1" x14ac:dyDescent="0.25">
      <c r="B423" s="10"/>
      <c r="C423" s="10"/>
    </row>
    <row r="424" spans="2:3" ht="15.75" customHeight="1" x14ac:dyDescent="0.25">
      <c r="B424" s="10"/>
      <c r="C424" s="10"/>
    </row>
    <row r="425" spans="2:3" ht="15.75" customHeight="1" x14ac:dyDescent="0.25">
      <c r="B425" s="10"/>
      <c r="C425" s="10"/>
    </row>
    <row r="426" spans="2:3" ht="15.75" customHeight="1" x14ac:dyDescent="0.25">
      <c r="B426" s="10"/>
      <c r="C426" s="10"/>
    </row>
    <row r="427" spans="2:3" ht="15.75" customHeight="1" x14ac:dyDescent="0.25">
      <c r="B427" s="10"/>
      <c r="C427" s="10"/>
    </row>
    <row r="428" spans="2:3" ht="15.75" customHeight="1" x14ac:dyDescent="0.25">
      <c r="B428" s="10"/>
      <c r="C428" s="10"/>
    </row>
    <row r="429" spans="2:3" ht="15.75" customHeight="1" x14ac:dyDescent="0.25">
      <c r="B429" s="10"/>
      <c r="C429" s="10"/>
    </row>
    <row r="430" spans="2:3" ht="15.75" customHeight="1" x14ac:dyDescent="0.25">
      <c r="B430" s="10"/>
      <c r="C430" s="10"/>
    </row>
    <row r="431" spans="2:3" ht="15.75" customHeight="1" x14ac:dyDescent="0.25">
      <c r="B431" s="10"/>
      <c r="C431" s="10"/>
    </row>
    <row r="432" spans="2:3" ht="15.75" customHeight="1" x14ac:dyDescent="0.25">
      <c r="B432" s="10"/>
      <c r="C432" s="10"/>
    </row>
    <row r="433" spans="2:3" ht="15.75" customHeight="1" x14ac:dyDescent="0.25">
      <c r="B433" s="10"/>
      <c r="C433" s="10"/>
    </row>
    <row r="434" spans="2:3" ht="15.75" customHeight="1" x14ac:dyDescent="0.25">
      <c r="B434" s="10"/>
      <c r="C434" s="10"/>
    </row>
    <row r="435" spans="2:3" ht="15.75" customHeight="1" x14ac:dyDescent="0.25">
      <c r="B435" s="10"/>
      <c r="C435" s="10"/>
    </row>
    <row r="436" spans="2:3" ht="15.75" customHeight="1" x14ac:dyDescent="0.25">
      <c r="B436" s="10"/>
      <c r="C436" s="10"/>
    </row>
    <row r="437" spans="2:3" ht="15.75" customHeight="1" x14ac:dyDescent="0.25">
      <c r="B437" s="10"/>
      <c r="C437" s="10"/>
    </row>
    <row r="438" spans="2:3" ht="15.75" customHeight="1" x14ac:dyDescent="0.25">
      <c r="B438" s="10"/>
      <c r="C438" s="10"/>
    </row>
    <row r="439" spans="2:3" ht="15.75" customHeight="1" x14ac:dyDescent="0.25">
      <c r="B439" s="10"/>
      <c r="C439" s="10"/>
    </row>
    <row r="440" spans="2:3" ht="15.75" customHeight="1" x14ac:dyDescent="0.25">
      <c r="B440" s="10"/>
      <c r="C440" s="10"/>
    </row>
    <row r="441" spans="2:3" ht="15.75" customHeight="1" x14ac:dyDescent="0.25">
      <c r="B441" s="10"/>
      <c r="C441" s="10"/>
    </row>
    <row r="442" spans="2:3" ht="15.75" customHeight="1" x14ac:dyDescent="0.25">
      <c r="B442" s="10"/>
      <c r="C442" s="10"/>
    </row>
    <row r="443" spans="2:3" ht="15.75" customHeight="1" x14ac:dyDescent="0.25">
      <c r="B443" s="10"/>
      <c r="C443" s="10"/>
    </row>
    <row r="444" spans="2:3" ht="15.75" customHeight="1" x14ac:dyDescent="0.25">
      <c r="B444" s="10"/>
      <c r="C444" s="10"/>
    </row>
    <row r="445" spans="2:3" ht="15.75" customHeight="1" x14ac:dyDescent="0.25">
      <c r="B445" s="10"/>
      <c r="C445" s="10"/>
    </row>
    <row r="446" spans="2:3" ht="15.75" customHeight="1" x14ac:dyDescent="0.25">
      <c r="B446" s="10"/>
      <c r="C446" s="10"/>
    </row>
    <row r="447" spans="2:3" ht="15.75" customHeight="1" x14ac:dyDescent="0.25">
      <c r="B447" s="10"/>
      <c r="C447" s="10"/>
    </row>
    <row r="448" spans="2:3" ht="15.75" customHeight="1" x14ac:dyDescent="0.25">
      <c r="B448" s="10"/>
      <c r="C448" s="10"/>
    </row>
    <row r="449" spans="2:3" ht="15.75" customHeight="1" x14ac:dyDescent="0.25">
      <c r="B449" s="10"/>
      <c r="C449" s="10"/>
    </row>
    <row r="450" spans="2:3" ht="15.75" customHeight="1" x14ac:dyDescent="0.25">
      <c r="B450" s="10"/>
      <c r="C450" s="10"/>
    </row>
    <row r="451" spans="2:3" ht="15.75" customHeight="1" x14ac:dyDescent="0.25">
      <c r="B451" s="10"/>
      <c r="C451" s="10"/>
    </row>
    <row r="452" spans="2:3" ht="15.75" customHeight="1" x14ac:dyDescent="0.25">
      <c r="B452" s="10"/>
      <c r="C452" s="10"/>
    </row>
    <row r="453" spans="2:3" ht="15.75" customHeight="1" x14ac:dyDescent="0.25">
      <c r="B453" s="10"/>
      <c r="C453" s="10"/>
    </row>
    <row r="454" spans="2:3" ht="15.75" customHeight="1" x14ac:dyDescent="0.25">
      <c r="B454" s="10"/>
      <c r="C454" s="10"/>
    </row>
    <row r="455" spans="2:3" ht="15.75" customHeight="1" x14ac:dyDescent="0.25">
      <c r="B455" s="10"/>
      <c r="C455" s="10"/>
    </row>
    <row r="456" spans="2:3" ht="15.75" customHeight="1" x14ac:dyDescent="0.25">
      <c r="B456" s="10"/>
      <c r="C456" s="10"/>
    </row>
    <row r="457" spans="2:3" ht="15.75" customHeight="1" x14ac:dyDescent="0.25">
      <c r="B457" s="10"/>
      <c r="C457" s="10"/>
    </row>
    <row r="458" spans="2:3" ht="15.75" customHeight="1" x14ac:dyDescent="0.25">
      <c r="B458" s="10"/>
      <c r="C458" s="10"/>
    </row>
    <row r="459" spans="2:3" ht="15.75" customHeight="1" x14ac:dyDescent="0.25">
      <c r="B459" s="10"/>
      <c r="C459" s="10"/>
    </row>
    <row r="460" spans="2:3" ht="15.75" customHeight="1" x14ac:dyDescent="0.25">
      <c r="B460" s="10"/>
      <c r="C460" s="10"/>
    </row>
    <row r="461" spans="2:3" ht="15.75" customHeight="1" x14ac:dyDescent="0.25">
      <c r="B461" s="10"/>
      <c r="C461" s="10"/>
    </row>
    <row r="462" spans="2:3" ht="15.75" customHeight="1" x14ac:dyDescent="0.25">
      <c r="B462" s="10"/>
      <c r="C462" s="10"/>
    </row>
    <row r="463" spans="2:3" ht="15.75" customHeight="1" x14ac:dyDescent="0.25">
      <c r="B463" s="10"/>
      <c r="C463" s="10"/>
    </row>
    <row r="464" spans="2:3" ht="15.75" customHeight="1" x14ac:dyDescent="0.25">
      <c r="B464" s="10"/>
      <c r="C464" s="10"/>
    </row>
    <row r="465" spans="2:3" ht="15.75" customHeight="1" x14ac:dyDescent="0.25">
      <c r="B465" s="10"/>
      <c r="C465" s="10"/>
    </row>
    <row r="466" spans="2:3" ht="15.75" customHeight="1" x14ac:dyDescent="0.25">
      <c r="B466" s="10"/>
      <c r="C466" s="10"/>
    </row>
    <row r="467" spans="2:3" ht="15.75" customHeight="1" x14ac:dyDescent="0.25">
      <c r="B467" s="10"/>
      <c r="C467" s="10"/>
    </row>
    <row r="468" spans="2:3" ht="15.75" customHeight="1" x14ac:dyDescent="0.25">
      <c r="B468" s="10"/>
      <c r="C468" s="10"/>
    </row>
    <row r="469" spans="2:3" ht="15.75" customHeight="1" x14ac:dyDescent="0.25">
      <c r="B469" s="10"/>
      <c r="C469" s="10"/>
    </row>
    <row r="470" spans="2:3" ht="15.75" customHeight="1" x14ac:dyDescent="0.25">
      <c r="B470" s="10"/>
      <c r="C470" s="10"/>
    </row>
    <row r="471" spans="2:3" ht="15.75" customHeight="1" x14ac:dyDescent="0.25">
      <c r="B471" s="10"/>
      <c r="C471" s="10"/>
    </row>
    <row r="472" spans="2:3" ht="15.75" customHeight="1" x14ac:dyDescent="0.25">
      <c r="B472" s="10"/>
      <c r="C472" s="10"/>
    </row>
    <row r="473" spans="2:3" ht="15.75" customHeight="1" x14ac:dyDescent="0.25">
      <c r="B473" s="10"/>
      <c r="C473" s="10"/>
    </row>
    <row r="474" spans="2:3" ht="15.75" customHeight="1" x14ac:dyDescent="0.25">
      <c r="B474" s="10"/>
      <c r="C474" s="10"/>
    </row>
    <row r="475" spans="2:3" ht="15.75" customHeight="1" x14ac:dyDescent="0.25">
      <c r="B475" s="10"/>
      <c r="C475" s="10"/>
    </row>
    <row r="476" spans="2:3" ht="15.75" customHeight="1" x14ac:dyDescent="0.25">
      <c r="B476" s="10"/>
      <c r="C476" s="10"/>
    </row>
    <row r="477" spans="2:3" ht="15.75" customHeight="1" x14ac:dyDescent="0.25">
      <c r="B477" s="10"/>
      <c r="C477" s="10"/>
    </row>
    <row r="478" spans="2:3" ht="15.75" customHeight="1" x14ac:dyDescent="0.25">
      <c r="B478" s="10"/>
      <c r="C478" s="10"/>
    </row>
    <row r="479" spans="2:3" ht="15.75" customHeight="1" x14ac:dyDescent="0.25">
      <c r="B479" s="10"/>
      <c r="C479" s="10"/>
    </row>
    <row r="480" spans="2:3" ht="15.75" customHeight="1" x14ac:dyDescent="0.25">
      <c r="B480" s="10"/>
      <c r="C480" s="10"/>
    </row>
    <row r="481" spans="2:3" ht="15.75" customHeight="1" x14ac:dyDescent="0.25">
      <c r="B481" s="10"/>
      <c r="C481" s="10"/>
    </row>
    <row r="482" spans="2:3" ht="15.75" customHeight="1" x14ac:dyDescent="0.25">
      <c r="B482" s="10"/>
      <c r="C482" s="10"/>
    </row>
    <row r="483" spans="2:3" ht="15.75" customHeight="1" x14ac:dyDescent="0.25">
      <c r="B483" s="10"/>
      <c r="C483" s="10"/>
    </row>
    <row r="484" spans="2:3" ht="15.75" customHeight="1" x14ac:dyDescent="0.25">
      <c r="B484" s="10"/>
      <c r="C484" s="10"/>
    </row>
    <row r="485" spans="2:3" ht="15.75" customHeight="1" x14ac:dyDescent="0.25">
      <c r="B485" s="10"/>
      <c r="C485" s="10"/>
    </row>
    <row r="486" spans="2:3" ht="15.75" customHeight="1" x14ac:dyDescent="0.25">
      <c r="B486" s="10"/>
      <c r="C486" s="10"/>
    </row>
    <row r="487" spans="2:3" ht="15.75" customHeight="1" x14ac:dyDescent="0.25">
      <c r="B487" s="10"/>
      <c r="C487" s="10"/>
    </row>
    <row r="488" spans="2:3" ht="15.75" customHeight="1" x14ac:dyDescent="0.25">
      <c r="B488" s="10"/>
      <c r="C488" s="10"/>
    </row>
    <row r="489" spans="2:3" ht="15.75" customHeight="1" x14ac:dyDescent="0.25">
      <c r="B489" s="10"/>
      <c r="C489" s="10"/>
    </row>
    <row r="490" spans="2:3" ht="15.75" customHeight="1" x14ac:dyDescent="0.25">
      <c r="B490" s="10"/>
      <c r="C490" s="10"/>
    </row>
    <row r="491" spans="2:3" ht="15.75" customHeight="1" x14ac:dyDescent="0.25">
      <c r="B491" s="10"/>
      <c r="C491" s="10"/>
    </row>
    <row r="492" spans="2:3" ht="15.75" customHeight="1" x14ac:dyDescent="0.25">
      <c r="B492" s="10"/>
      <c r="C492" s="10"/>
    </row>
    <row r="493" spans="2:3" ht="15.75" customHeight="1" x14ac:dyDescent="0.25">
      <c r="B493" s="10"/>
      <c r="C493" s="10"/>
    </row>
    <row r="494" spans="2:3" ht="15.75" customHeight="1" x14ac:dyDescent="0.25">
      <c r="B494" s="10"/>
      <c r="C494" s="10"/>
    </row>
    <row r="495" spans="2:3" ht="15.75" customHeight="1" x14ac:dyDescent="0.25">
      <c r="B495" s="10"/>
      <c r="C495" s="10"/>
    </row>
    <row r="496" spans="2:3" ht="15.75" customHeight="1" x14ac:dyDescent="0.25">
      <c r="B496" s="10"/>
      <c r="C496" s="10"/>
    </row>
    <row r="497" spans="2:3" ht="15.75" customHeight="1" x14ac:dyDescent="0.25">
      <c r="B497" s="10"/>
      <c r="C497" s="10"/>
    </row>
    <row r="498" spans="2:3" ht="15.75" customHeight="1" x14ac:dyDescent="0.25">
      <c r="B498" s="10"/>
      <c r="C498" s="10"/>
    </row>
    <row r="499" spans="2:3" ht="15.75" customHeight="1" x14ac:dyDescent="0.25">
      <c r="B499" s="10"/>
      <c r="C499" s="10"/>
    </row>
    <row r="500" spans="2:3" ht="15.75" customHeight="1" x14ac:dyDescent="0.25">
      <c r="B500" s="10"/>
      <c r="C500" s="10"/>
    </row>
    <row r="501" spans="2:3" ht="15.75" customHeight="1" x14ac:dyDescent="0.25">
      <c r="B501" s="10"/>
      <c r="C501" s="10"/>
    </row>
    <row r="502" spans="2:3" ht="15.75" customHeight="1" x14ac:dyDescent="0.25">
      <c r="B502" s="10"/>
      <c r="C502" s="10"/>
    </row>
    <row r="503" spans="2:3" ht="15.75" customHeight="1" x14ac:dyDescent="0.25">
      <c r="B503" s="10"/>
      <c r="C503" s="10"/>
    </row>
    <row r="504" spans="2:3" ht="15.75" customHeight="1" x14ac:dyDescent="0.25">
      <c r="B504" s="10"/>
      <c r="C504" s="10"/>
    </row>
    <row r="505" spans="2:3" ht="15.75" customHeight="1" x14ac:dyDescent="0.25">
      <c r="B505" s="10"/>
      <c r="C505" s="10"/>
    </row>
    <row r="506" spans="2:3" ht="15.75" customHeight="1" x14ac:dyDescent="0.25">
      <c r="B506" s="10"/>
      <c r="C506" s="10"/>
    </row>
    <row r="507" spans="2:3" ht="15.75" customHeight="1" x14ac:dyDescent="0.25">
      <c r="B507" s="10"/>
      <c r="C507" s="10"/>
    </row>
    <row r="508" spans="2:3" ht="15.75" customHeight="1" x14ac:dyDescent="0.25">
      <c r="B508" s="10"/>
      <c r="C508" s="10"/>
    </row>
    <row r="509" spans="2:3" ht="15.75" customHeight="1" x14ac:dyDescent="0.25">
      <c r="B509" s="10"/>
      <c r="C509" s="10"/>
    </row>
    <row r="510" spans="2:3" ht="15.75" customHeight="1" x14ac:dyDescent="0.25">
      <c r="B510" s="10"/>
      <c r="C510" s="10"/>
    </row>
    <row r="511" spans="2:3" ht="15.75" customHeight="1" x14ac:dyDescent="0.25">
      <c r="B511" s="10"/>
      <c r="C511" s="10"/>
    </row>
    <row r="512" spans="2:3" ht="15.75" customHeight="1" x14ac:dyDescent="0.25">
      <c r="B512" s="10"/>
      <c r="C512" s="10"/>
    </row>
    <row r="513" spans="2:3" ht="15.75" customHeight="1" x14ac:dyDescent="0.25">
      <c r="B513" s="10"/>
      <c r="C513" s="10"/>
    </row>
    <row r="514" spans="2:3" ht="15.75" customHeight="1" x14ac:dyDescent="0.25">
      <c r="B514" s="10"/>
      <c r="C514" s="10"/>
    </row>
    <row r="515" spans="2:3" ht="15.75" customHeight="1" x14ac:dyDescent="0.25">
      <c r="B515" s="10"/>
      <c r="C515" s="10"/>
    </row>
    <row r="516" spans="2:3" ht="15.75" customHeight="1" x14ac:dyDescent="0.25">
      <c r="B516" s="10"/>
      <c r="C516" s="10"/>
    </row>
    <row r="517" spans="2:3" ht="15.75" customHeight="1" x14ac:dyDescent="0.25">
      <c r="B517" s="10"/>
      <c r="C517" s="10"/>
    </row>
    <row r="518" spans="2:3" ht="15.75" customHeight="1" x14ac:dyDescent="0.25">
      <c r="B518" s="10"/>
      <c r="C518" s="10"/>
    </row>
    <row r="519" spans="2:3" ht="15.75" customHeight="1" x14ac:dyDescent="0.25">
      <c r="B519" s="10"/>
      <c r="C519" s="10"/>
    </row>
    <row r="520" spans="2:3" ht="15.75" customHeight="1" x14ac:dyDescent="0.25">
      <c r="B520" s="10"/>
      <c r="C520" s="10"/>
    </row>
    <row r="521" spans="2:3" ht="15.75" customHeight="1" x14ac:dyDescent="0.25">
      <c r="B521" s="10"/>
      <c r="C521" s="10"/>
    </row>
    <row r="522" spans="2:3" ht="15.75" customHeight="1" x14ac:dyDescent="0.25">
      <c r="B522" s="10"/>
      <c r="C522" s="10"/>
    </row>
    <row r="523" spans="2:3" ht="15.75" customHeight="1" x14ac:dyDescent="0.25">
      <c r="B523" s="10"/>
      <c r="C523" s="10"/>
    </row>
    <row r="524" spans="2:3" ht="15.75" customHeight="1" x14ac:dyDescent="0.25">
      <c r="B524" s="10"/>
      <c r="C524" s="10"/>
    </row>
    <row r="525" spans="2:3" ht="15.75" customHeight="1" x14ac:dyDescent="0.25">
      <c r="B525" s="10"/>
      <c r="C525" s="10"/>
    </row>
    <row r="526" spans="2:3" ht="15.75" customHeight="1" x14ac:dyDescent="0.25">
      <c r="B526" s="10"/>
      <c r="C526" s="10"/>
    </row>
    <row r="527" spans="2:3" ht="15.75" customHeight="1" x14ac:dyDescent="0.25">
      <c r="B527" s="10"/>
      <c r="C527" s="10"/>
    </row>
    <row r="528" spans="2:3" ht="15.75" customHeight="1" x14ac:dyDescent="0.25">
      <c r="B528" s="10"/>
      <c r="C528" s="10"/>
    </row>
    <row r="529" spans="2:3" ht="15.75" customHeight="1" x14ac:dyDescent="0.25">
      <c r="B529" s="10"/>
      <c r="C529" s="10"/>
    </row>
    <row r="530" spans="2:3" ht="15.75" customHeight="1" x14ac:dyDescent="0.25">
      <c r="B530" s="10"/>
      <c r="C530" s="10"/>
    </row>
    <row r="531" spans="2:3" ht="15.75" customHeight="1" x14ac:dyDescent="0.25">
      <c r="B531" s="10"/>
      <c r="C531" s="10"/>
    </row>
    <row r="532" spans="2:3" ht="15.75" customHeight="1" x14ac:dyDescent="0.25">
      <c r="B532" s="10"/>
      <c r="C532" s="10"/>
    </row>
    <row r="533" spans="2:3" ht="15.75" customHeight="1" x14ac:dyDescent="0.25">
      <c r="B533" s="10"/>
      <c r="C533" s="10"/>
    </row>
    <row r="534" spans="2:3" ht="15.75" customHeight="1" x14ac:dyDescent="0.25">
      <c r="B534" s="10"/>
      <c r="C534" s="10"/>
    </row>
    <row r="535" spans="2:3" ht="15.75" customHeight="1" x14ac:dyDescent="0.25">
      <c r="B535" s="10"/>
      <c r="C535" s="10"/>
    </row>
    <row r="536" spans="2:3" ht="15.75" customHeight="1" x14ac:dyDescent="0.25">
      <c r="B536" s="10"/>
      <c r="C536" s="10"/>
    </row>
    <row r="537" spans="2:3" ht="15.75" customHeight="1" x14ac:dyDescent="0.25">
      <c r="B537" s="10"/>
      <c r="C537" s="10"/>
    </row>
    <row r="538" spans="2:3" ht="15.75" customHeight="1" x14ac:dyDescent="0.25">
      <c r="B538" s="10"/>
      <c r="C538" s="10"/>
    </row>
    <row r="539" spans="2:3" ht="15.75" customHeight="1" x14ac:dyDescent="0.25">
      <c r="B539" s="10"/>
      <c r="C539" s="10"/>
    </row>
    <row r="540" spans="2:3" ht="15.75" customHeight="1" x14ac:dyDescent="0.25">
      <c r="B540" s="10"/>
      <c r="C540" s="10"/>
    </row>
    <row r="541" spans="2:3" ht="15.75" customHeight="1" x14ac:dyDescent="0.25">
      <c r="B541" s="10"/>
      <c r="C541" s="10"/>
    </row>
    <row r="542" spans="2:3" ht="15.75" customHeight="1" x14ac:dyDescent="0.25">
      <c r="B542" s="10"/>
      <c r="C542" s="10"/>
    </row>
    <row r="543" spans="2:3" ht="15.75" customHeight="1" x14ac:dyDescent="0.25">
      <c r="B543" s="10"/>
      <c r="C543" s="10"/>
    </row>
    <row r="544" spans="2:3" ht="15.75" customHeight="1" x14ac:dyDescent="0.25">
      <c r="B544" s="10"/>
      <c r="C544" s="10"/>
    </row>
    <row r="545" spans="2:3" ht="15.75" customHeight="1" x14ac:dyDescent="0.25">
      <c r="B545" s="10"/>
      <c r="C545" s="10"/>
    </row>
    <row r="546" spans="2:3" ht="15.75" customHeight="1" x14ac:dyDescent="0.25">
      <c r="B546" s="10"/>
      <c r="C546" s="10"/>
    </row>
    <row r="547" spans="2:3" ht="15.75" customHeight="1" x14ac:dyDescent="0.25">
      <c r="B547" s="10"/>
      <c r="C547" s="10"/>
    </row>
    <row r="548" spans="2:3" ht="15.75" customHeight="1" x14ac:dyDescent="0.25">
      <c r="B548" s="10"/>
      <c r="C548" s="10"/>
    </row>
    <row r="549" spans="2:3" ht="15.75" customHeight="1" x14ac:dyDescent="0.25">
      <c r="B549" s="10"/>
      <c r="C549" s="10"/>
    </row>
    <row r="550" spans="2:3" ht="15.75" customHeight="1" x14ac:dyDescent="0.25">
      <c r="B550" s="10"/>
      <c r="C550" s="10"/>
    </row>
    <row r="551" spans="2:3" ht="15.75" customHeight="1" x14ac:dyDescent="0.25">
      <c r="B551" s="10"/>
      <c r="C551" s="10"/>
    </row>
    <row r="552" spans="2:3" ht="15.75" customHeight="1" x14ac:dyDescent="0.25">
      <c r="B552" s="10"/>
      <c r="C552" s="10"/>
    </row>
    <row r="553" spans="2:3" ht="15.75" customHeight="1" x14ac:dyDescent="0.25">
      <c r="B553" s="10"/>
      <c r="C553" s="10"/>
    </row>
    <row r="554" spans="2:3" ht="15.75" customHeight="1" x14ac:dyDescent="0.25">
      <c r="B554" s="10"/>
      <c r="C554" s="10"/>
    </row>
    <row r="555" spans="2:3" ht="15.75" customHeight="1" x14ac:dyDescent="0.25">
      <c r="B555" s="10"/>
      <c r="C555" s="10"/>
    </row>
    <row r="556" spans="2:3" ht="15.75" customHeight="1" x14ac:dyDescent="0.25">
      <c r="B556" s="10"/>
      <c r="C556" s="10"/>
    </row>
    <row r="557" spans="2:3" ht="15.75" customHeight="1" x14ac:dyDescent="0.25">
      <c r="B557" s="10"/>
      <c r="C557" s="10"/>
    </row>
    <row r="558" spans="2:3" ht="15.75" customHeight="1" x14ac:dyDescent="0.25">
      <c r="B558" s="10"/>
      <c r="C558" s="10"/>
    </row>
    <row r="559" spans="2:3" ht="15.75" customHeight="1" x14ac:dyDescent="0.25">
      <c r="B559" s="10"/>
      <c r="C559" s="10"/>
    </row>
    <row r="560" spans="2:3" ht="15.75" customHeight="1" x14ac:dyDescent="0.25">
      <c r="B560" s="10"/>
      <c r="C560" s="10"/>
    </row>
    <row r="561" spans="2:3" ht="15.75" customHeight="1" x14ac:dyDescent="0.25">
      <c r="B561" s="10"/>
      <c r="C561" s="10"/>
    </row>
    <row r="562" spans="2:3" ht="15.75" customHeight="1" x14ac:dyDescent="0.25">
      <c r="B562" s="10"/>
      <c r="C562" s="10"/>
    </row>
    <row r="563" spans="2:3" ht="15.75" customHeight="1" x14ac:dyDescent="0.25">
      <c r="B563" s="10"/>
      <c r="C563" s="10"/>
    </row>
    <row r="564" spans="2:3" ht="15.75" customHeight="1" x14ac:dyDescent="0.25">
      <c r="B564" s="10"/>
      <c r="C564" s="10"/>
    </row>
    <row r="565" spans="2:3" ht="15.75" customHeight="1" x14ac:dyDescent="0.25">
      <c r="B565" s="10"/>
      <c r="C565" s="10"/>
    </row>
    <row r="566" spans="2:3" ht="15.75" customHeight="1" x14ac:dyDescent="0.25">
      <c r="B566" s="10"/>
      <c r="C566" s="10"/>
    </row>
    <row r="567" spans="2:3" ht="15.75" customHeight="1" x14ac:dyDescent="0.25">
      <c r="B567" s="10"/>
      <c r="C567" s="10"/>
    </row>
    <row r="568" spans="2:3" ht="15.75" customHeight="1" x14ac:dyDescent="0.25">
      <c r="B568" s="10"/>
      <c r="C568" s="10"/>
    </row>
    <row r="569" spans="2:3" ht="15.75" customHeight="1" x14ac:dyDescent="0.25">
      <c r="B569" s="10"/>
      <c r="C569" s="10"/>
    </row>
    <row r="570" spans="2:3" ht="15.75" customHeight="1" x14ac:dyDescent="0.25">
      <c r="B570" s="10"/>
      <c r="C570" s="10"/>
    </row>
    <row r="571" spans="2:3" ht="15.75" customHeight="1" x14ac:dyDescent="0.25">
      <c r="B571" s="10"/>
      <c r="C571" s="10"/>
    </row>
    <row r="572" spans="2:3" ht="15.75" customHeight="1" x14ac:dyDescent="0.25">
      <c r="B572" s="10"/>
      <c r="C572" s="10"/>
    </row>
    <row r="573" spans="2:3" ht="15.75" customHeight="1" x14ac:dyDescent="0.25">
      <c r="B573" s="10"/>
      <c r="C573" s="10"/>
    </row>
    <row r="574" spans="2:3" ht="15.75" customHeight="1" x14ac:dyDescent="0.25">
      <c r="B574" s="10"/>
      <c r="C574" s="10"/>
    </row>
    <row r="575" spans="2:3" ht="15.75" customHeight="1" x14ac:dyDescent="0.25">
      <c r="B575" s="10"/>
      <c r="C575" s="10"/>
    </row>
    <row r="576" spans="2:3" ht="15.75" customHeight="1" x14ac:dyDescent="0.25">
      <c r="B576" s="10"/>
      <c r="C576" s="10"/>
    </row>
    <row r="577" spans="2:3" ht="15.75" customHeight="1" x14ac:dyDescent="0.25">
      <c r="B577" s="10"/>
      <c r="C577" s="10"/>
    </row>
    <row r="578" spans="2:3" ht="15.75" customHeight="1" x14ac:dyDescent="0.25">
      <c r="B578" s="10"/>
      <c r="C578" s="10"/>
    </row>
    <row r="579" spans="2:3" ht="15.75" customHeight="1" x14ac:dyDescent="0.25">
      <c r="B579" s="10"/>
      <c r="C579" s="10"/>
    </row>
    <row r="580" spans="2:3" ht="15.75" customHeight="1" x14ac:dyDescent="0.25">
      <c r="B580" s="10"/>
      <c r="C580" s="10"/>
    </row>
    <row r="581" spans="2:3" ht="15.75" customHeight="1" x14ac:dyDescent="0.25">
      <c r="B581" s="10"/>
      <c r="C581" s="10"/>
    </row>
    <row r="582" spans="2:3" ht="15.75" customHeight="1" x14ac:dyDescent="0.25">
      <c r="B582" s="10"/>
      <c r="C582" s="10"/>
    </row>
    <row r="583" spans="2:3" ht="15.75" customHeight="1" x14ac:dyDescent="0.25">
      <c r="B583" s="10"/>
      <c r="C583" s="10"/>
    </row>
    <row r="584" spans="2:3" ht="15.75" customHeight="1" x14ac:dyDescent="0.25">
      <c r="B584" s="10"/>
      <c r="C584" s="10"/>
    </row>
    <row r="585" spans="2:3" ht="15.75" customHeight="1" x14ac:dyDescent="0.25">
      <c r="B585" s="10"/>
      <c r="C585" s="10"/>
    </row>
    <row r="586" spans="2:3" ht="15.75" customHeight="1" x14ac:dyDescent="0.25">
      <c r="B586" s="10"/>
      <c r="C586" s="10"/>
    </row>
    <row r="587" spans="2:3" ht="15.75" customHeight="1" x14ac:dyDescent="0.25">
      <c r="B587" s="10"/>
      <c r="C587" s="10"/>
    </row>
    <row r="588" spans="2:3" ht="15.75" customHeight="1" x14ac:dyDescent="0.25">
      <c r="B588" s="10"/>
      <c r="C588" s="10"/>
    </row>
    <row r="589" spans="2:3" ht="15.75" customHeight="1" x14ac:dyDescent="0.25">
      <c r="B589" s="10"/>
      <c r="C589" s="10"/>
    </row>
    <row r="590" spans="2:3" ht="15.75" customHeight="1" x14ac:dyDescent="0.25">
      <c r="B590" s="10"/>
      <c r="C590" s="10"/>
    </row>
    <row r="591" spans="2:3" ht="15.75" customHeight="1" x14ac:dyDescent="0.25">
      <c r="B591" s="10"/>
      <c r="C591" s="10"/>
    </row>
    <row r="592" spans="2:3" ht="15.75" customHeight="1" x14ac:dyDescent="0.25">
      <c r="B592" s="10"/>
      <c r="C592" s="10"/>
    </row>
    <row r="593" spans="2:3" ht="15.75" customHeight="1" x14ac:dyDescent="0.25">
      <c r="B593" s="10"/>
      <c r="C593" s="10"/>
    </row>
    <row r="594" spans="2:3" ht="15.75" customHeight="1" x14ac:dyDescent="0.25">
      <c r="B594" s="10"/>
      <c r="C594" s="10"/>
    </row>
    <row r="595" spans="2:3" ht="15.75" customHeight="1" x14ac:dyDescent="0.25">
      <c r="B595" s="10"/>
      <c r="C595" s="10"/>
    </row>
    <row r="596" spans="2:3" ht="15.75" customHeight="1" x14ac:dyDescent="0.25">
      <c r="B596" s="10"/>
      <c r="C596" s="10"/>
    </row>
    <row r="597" spans="2:3" ht="15.75" customHeight="1" x14ac:dyDescent="0.25">
      <c r="B597" s="10"/>
      <c r="C597" s="10"/>
    </row>
    <row r="598" spans="2:3" ht="15.75" customHeight="1" x14ac:dyDescent="0.25">
      <c r="B598" s="10"/>
      <c r="C598" s="10"/>
    </row>
    <row r="599" spans="2:3" ht="15.75" customHeight="1" x14ac:dyDescent="0.25">
      <c r="B599" s="10"/>
      <c r="C599" s="10"/>
    </row>
    <row r="600" spans="2:3" ht="15.75" customHeight="1" x14ac:dyDescent="0.25">
      <c r="B600" s="10"/>
      <c r="C600" s="10"/>
    </row>
    <row r="601" spans="2:3" ht="15.75" customHeight="1" x14ac:dyDescent="0.25">
      <c r="B601" s="10"/>
      <c r="C601" s="10"/>
    </row>
    <row r="602" spans="2:3" ht="15.75" customHeight="1" x14ac:dyDescent="0.25">
      <c r="B602" s="10"/>
      <c r="C602" s="10"/>
    </row>
    <row r="603" spans="2:3" ht="15.75" customHeight="1" x14ac:dyDescent="0.25">
      <c r="B603" s="10"/>
      <c r="C603" s="10"/>
    </row>
    <row r="604" spans="2:3" ht="15.75" customHeight="1" x14ac:dyDescent="0.25">
      <c r="B604" s="10"/>
      <c r="C604" s="10"/>
    </row>
    <row r="605" spans="2:3" ht="15.75" customHeight="1" x14ac:dyDescent="0.25">
      <c r="B605" s="10"/>
      <c r="C605" s="10"/>
    </row>
    <row r="606" spans="2:3" ht="15.75" customHeight="1" x14ac:dyDescent="0.25">
      <c r="B606" s="10"/>
      <c r="C606" s="10"/>
    </row>
    <row r="607" spans="2:3" ht="15.75" customHeight="1" x14ac:dyDescent="0.25">
      <c r="B607" s="10"/>
      <c r="C607" s="10"/>
    </row>
    <row r="608" spans="2:3" ht="15.75" customHeight="1" x14ac:dyDescent="0.25">
      <c r="B608" s="10"/>
      <c r="C608" s="10"/>
    </row>
    <row r="609" spans="2:3" ht="15.75" customHeight="1" x14ac:dyDescent="0.25">
      <c r="B609" s="10"/>
      <c r="C609" s="10"/>
    </row>
    <row r="610" spans="2:3" ht="15.75" customHeight="1" x14ac:dyDescent="0.25">
      <c r="B610" s="10"/>
      <c r="C610" s="10"/>
    </row>
    <row r="611" spans="2:3" ht="15.75" customHeight="1" x14ac:dyDescent="0.25">
      <c r="B611" s="10"/>
      <c r="C611" s="10"/>
    </row>
    <row r="612" spans="2:3" ht="15.75" customHeight="1" x14ac:dyDescent="0.25">
      <c r="B612" s="10"/>
      <c r="C612" s="10"/>
    </row>
    <row r="613" spans="2:3" ht="15.75" customHeight="1" x14ac:dyDescent="0.25">
      <c r="B613" s="10"/>
      <c r="C613" s="10"/>
    </row>
    <row r="614" spans="2:3" ht="15.75" customHeight="1" x14ac:dyDescent="0.25">
      <c r="B614" s="10"/>
      <c r="C614" s="10"/>
    </row>
    <row r="615" spans="2:3" ht="15.75" customHeight="1" x14ac:dyDescent="0.25">
      <c r="B615" s="10"/>
      <c r="C615" s="10"/>
    </row>
    <row r="616" spans="2:3" ht="15.75" customHeight="1" x14ac:dyDescent="0.25">
      <c r="B616" s="10"/>
      <c r="C616" s="10"/>
    </row>
    <row r="617" spans="2:3" ht="15.75" customHeight="1" x14ac:dyDescent="0.25">
      <c r="B617" s="10"/>
      <c r="C617" s="10"/>
    </row>
    <row r="618" spans="2:3" ht="15.75" customHeight="1" x14ac:dyDescent="0.25">
      <c r="B618" s="10"/>
      <c r="C618" s="10"/>
    </row>
    <row r="619" spans="2:3" ht="15.75" customHeight="1" x14ac:dyDescent="0.25">
      <c r="B619" s="10"/>
      <c r="C619" s="10"/>
    </row>
    <row r="620" spans="2:3" ht="15.75" customHeight="1" x14ac:dyDescent="0.25">
      <c r="B620" s="10"/>
      <c r="C620" s="10"/>
    </row>
    <row r="621" spans="2:3" ht="15.75" customHeight="1" x14ac:dyDescent="0.25">
      <c r="B621" s="10"/>
      <c r="C621" s="10"/>
    </row>
    <row r="622" spans="2:3" ht="15.75" customHeight="1" x14ac:dyDescent="0.25">
      <c r="B622" s="10"/>
      <c r="C622" s="10"/>
    </row>
    <row r="623" spans="2:3" ht="15.75" customHeight="1" x14ac:dyDescent="0.25">
      <c r="B623" s="10"/>
      <c r="C623" s="10"/>
    </row>
    <row r="624" spans="2:3" ht="15.75" customHeight="1" x14ac:dyDescent="0.25">
      <c r="B624" s="10"/>
      <c r="C624" s="10"/>
    </row>
    <row r="625" spans="2:3" ht="15.75" customHeight="1" x14ac:dyDescent="0.25">
      <c r="B625" s="10"/>
      <c r="C625" s="10"/>
    </row>
    <row r="626" spans="2:3" ht="15.75" customHeight="1" x14ac:dyDescent="0.25">
      <c r="B626" s="10"/>
      <c r="C626" s="10"/>
    </row>
    <row r="627" spans="2:3" ht="15.75" customHeight="1" x14ac:dyDescent="0.25">
      <c r="B627" s="10"/>
      <c r="C627" s="10"/>
    </row>
    <row r="628" spans="2:3" ht="15.75" customHeight="1" x14ac:dyDescent="0.25">
      <c r="B628" s="10"/>
      <c r="C628" s="10"/>
    </row>
    <row r="629" spans="2:3" ht="15.75" customHeight="1" x14ac:dyDescent="0.25">
      <c r="B629" s="10"/>
      <c r="C629" s="10"/>
    </row>
    <row r="630" spans="2:3" ht="15.75" customHeight="1" x14ac:dyDescent="0.25">
      <c r="B630" s="10"/>
      <c r="C630" s="10"/>
    </row>
    <row r="631" spans="2:3" ht="15.75" customHeight="1" x14ac:dyDescent="0.25">
      <c r="B631" s="10"/>
      <c r="C631" s="10"/>
    </row>
    <row r="632" spans="2:3" ht="15.75" customHeight="1" x14ac:dyDescent="0.25">
      <c r="B632" s="10"/>
      <c r="C632" s="10"/>
    </row>
    <row r="633" spans="2:3" ht="15.75" customHeight="1" x14ac:dyDescent="0.25">
      <c r="B633" s="10"/>
      <c r="C633" s="10"/>
    </row>
    <row r="634" spans="2:3" ht="15.75" customHeight="1" x14ac:dyDescent="0.25">
      <c r="B634" s="10"/>
      <c r="C634" s="10"/>
    </row>
    <row r="635" spans="2:3" ht="15.75" customHeight="1" x14ac:dyDescent="0.25">
      <c r="B635" s="10"/>
      <c r="C635" s="10"/>
    </row>
    <row r="636" spans="2:3" ht="15.75" customHeight="1" x14ac:dyDescent="0.25">
      <c r="B636" s="10"/>
      <c r="C636" s="10"/>
    </row>
    <row r="637" spans="2:3" ht="15.75" customHeight="1" x14ac:dyDescent="0.25">
      <c r="B637" s="10"/>
      <c r="C637" s="10"/>
    </row>
    <row r="638" spans="2:3" ht="15.75" customHeight="1" x14ac:dyDescent="0.25">
      <c r="B638" s="10"/>
      <c r="C638" s="10"/>
    </row>
    <row r="639" spans="2:3" ht="15.75" customHeight="1" x14ac:dyDescent="0.25">
      <c r="B639" s="10"/>
      <c r="C639" s="10"/>
    </row>
    <row r="640" spans="2:3" ht="15.75" customHeight="1" x14ac:dyDescent="0.25">
      <c r="B640" s="10"/>
      <c r="C640" s="10"/>
    </row>
    <row r="641" spans="2:3" ht="15.75" customHeight="1" x14ac:dyDescent="0.25">
      <c r="B641" s="10"/>
      <c r="C641" s="10"/>
    </row>
    <row r="642" spans="2:3" ht="15.75" customHeight="1" x14ac:dyDescent="0.25">
      <c r="B642" s="10"/>
      <c r="C642" s="10"/>
    </row>
    <row r="643" spans="2:3" ht="15.75" customHeight="1" x14ac:dyDescent="0.25">
      <c r="B643" s="10"/>
      <c r="C643" s="10"/>
    </row>
    <row r="644" spans="2:3" ht="15.75" customHeight="1" x14ac:dyDescent="0.25">
      <c r="B644" s="10"/>
      <c r="C644" s="10"/>
    </row>
    <row r="645" spans="2:3" ht="15.75" customHeight="1" x14ac:dyDescent="0.25">
      <c r="B645" s="10"/>
      <c r="C645" s="10"/>
    </row>
    <row r="646" spans="2:3" ht="15.75" customHeight="1" x14ac:dyDescent="0.25">
      <c r="B646" s="10"/>
      <c r="C646" s="10"/>
    </row>
    <row r="647" spans="2:3" ht="15.75" customHeight="1" x14ac:dyDescent="0.25">
      <c r="B647" s="10"/>
      <c r="C647" s="10"/>
    </row>
    <row r="648" spans="2:3" ht="15.75" customHeight="1" x14ac:dyDescent="0.25">
      <c r="B648" s="10"/>
      <c r="C648" s="10"/>
    </row>
    <row r="649" spans="2:3" ht="15.75" customHeight="1" x14ac:dyDescent="0.25">
      <c r="B649" s="10"/>
      <c r="C649" s="10"/>
    </row>
    <row r="650" spans="2:3" ht="15.75" customHeight="1" x14ac:dyDescent="0.25">
      <c r="B650" s="10"/>
      <c r="C650" s="10"/>
    </row>
    <row r="651" spans="2:3" ht="15.75" customHeight="1" x14ac:dyDescent="0.25">
      <c r="B651" s="10"/>
      <c r="C651" s="10"/>
    </row>
    <row r="652" spans="2:3" ht="15.75" customHeight="1" x14ac:dyDescent="0.25">
      <c r="B652" s="10"/>
      <c r="C652" s="10"/>
    </row>
    <row r="653" spans="2:3" ht="15.75" customHeight="1" x14ac:dyDescent="0.25">
      <c r="B653" s="10"/>
      <c r="C653" s="10"/>
    </row>
    <row r="654" spans="2:3" ht="15.75" customHeight="1" x14ac:dyDescent="0.25">
      <c r="B654" s="10"/>
      <c r="C654" s="10"/>
    </row>
    <row r="655" spans="2:3" ht="15.75" customHeight="1" x14ac:dyDescent="0.25">
      <c r="B655" s="10"/>
      <c r="C655" s="10"/>
    </row>
    <row r="656" spans="2:3" ht="15.75" customHeight="1" x14ac:dyDescent="0.25">
      <c r="B656" s="10"/>
      <c r="C656" s="10"/>
    </row>
    <row r="657" spans="2:3" ht="15.75" customHeight="1" x14ac:dyDescent="0.25">
      <c r="B657" s="10"/>
      <c r="C657" s="10"/>
    </row>
    <row r="658" spans="2:3" ht="15.75" customHeight="1" x14ac:dyDescent="0.25">
      <c r="B658" s="10"/>
      <c r="C658" s="10"/>
    </row>
    <row r="659" spans="2:3" ht="15.75" customHeight="1" x14ac:dyDescent="0.25">
      <c r="B659" s="10"/>
      <c r="C659" s="10"/>
    </row>
    <row r="660" spans="2:3" ht="15.75" customHeight="1" x14ac:dyDescent="0.25">
      <c r="B660" s="10"/>
      <c r="C660" s="10"/>
    </row>
    <row r="661" spans="2:3" ht="15.75" customHeight="1" x14ac:dyDescent="0.25">
      <c r="B661" s="10"/>
      <c r="C661" s="10"/>
    </row>
    <row r="662" spans="2:3" ht="15.75" customHeight="1" x14ac:dyDescent="0.25">
      <c r="B662" s="10"/>
      <c r="C662" s="10"/>
    </row>
    <row r="663" spans="2:3" ht="15.75" customHeight="1" x14ac:dyDescent="0.25">
      <c r="B663" s="10"/>
      <c r="C663" s="10"/>
    </row>
    <row r="664" spans="2:3" ht="15.75" customHeight="1" x14ac:dyDescent="0.25">
      <c r="B664" s="10"/>
      <c r="C664" s="10"/>
    </row>
    <row r="665" spans="2:3" ht="15.75" customHeight="1" x14ac:dyDescent="0.25">
      <c r="B665" s="10"/>
      <c r="C665" s="10"/>
    </row>
    <row r="666" spans="2:3" ht="15.75" customHeight="1" x14ac:dyDescent="0.25">
      <c r="B666" s="10"/>
      <c r="C666" s="10"/>
    </row>
    <row r="667" spans="2:3" ht="15.75" customHeight="1" x14ac:dyDescent="0.25">
      <c r="B667" s="10"/>
      <c r="C667" s="10"/>
    </row>
    <row r="668" spans="2:3" ht="15.75" customHeight="1" x14ac:dyDescent="0.25">
      <c r="B668" s="10"/>
      <c r="C668" s="10"/>
    </row>
    <row r="669" spans="2:3" ht="15.75" customHeight="1" x14ac:dyDescent="0.25">
      <c r="B669" s="10"/>
      <c r="C669" s="10"/>
    </row>
    <row r="670" spans="2:3" ht="15.75" customHeight="1" x14ac:dyDescent="0.25">
      <c r="B670" s="10"/>
      <c r="C670" s="10"/>
    </row>
    <row r="671" spans="2:3" ht="15.75" customHeight="1" x14ac:dyDescent="0.25">
      <c r="B671" s="10"/>
      <c r="C671" s="10"/>
    </row>
    <row r="672" spans="2:3" ht="15.75" customHeight="1" x14ac:dyDescent="0.25">
      <c r="B672" s="10"/>
      <c r="C672" s="10"/>
    </row>
    <row r="673" spans="2:3" ht="15.75" customHeight="1" x14ac:dyDescent="0.25">
      <c r="B673" s="10"/>
      <c r="C673" s="10"/>
    </row>
    <row r="674" spans="2:3" ht="15.75" customHeight="1" x14ac:dyDescent="0.25">
      <c r="B674" s="10"/>
      <c r="C674" s="10"/>
    </row>
    <row r="675" spans="2:3" ht="15.75" customHeight="1" x14ac:dyDescent="0.25">
      <c r="B675" s="10"/>
      <c r="C675" s="10"/>
    </row>
    <row r="676" spans="2:3" ht="15.75" customHeight="1" x14ac:dyDescent="0.25">
      <c r="B676" s="10"/>
      <c r="C676" s="10"/>
    </row>
    <row r="677" spans="2:3" ht="15.75" customHeight="1" x14ac:dyDescent="0.25">
      <c r="B677" s="10"/>
      <c r="C677" s="10"/>
    </row>
    <row r="678" spans="2:3" ht="15.75" customHeight="1" x14ac:dyDescent="0.25">
      <c r="B678" s="10"/>
      <c r="C678" s="10"/>
    </row>
    <row r="679" spans="2:3" ht="15.75" customHeight="1" x14ac:dyDescent="0.25">
      <c r="B679" s="10"/>
      <c r="C679" s="10"/>
    </row>
    <row r="680" spans="2:3" ht="15.75" customHeight="1" x14ac:dyDescent="0.25">
      <c r="B680" s="10"/>
      <c r="C680" s="10"/>
    </row>
    <row r="681" spans="2:3" ht="15.75" customHeight="1" x14ac:dyDescent="0.25">
      <c r="B681" s="10"/>
      <c r="C681" s="10"/>
    </row>
    <row r="682" spans="2:3" ht="15.75" customHeight="1" x14ac:dyDescent="0.25">
      <c r="B682" s="10"/>
      <c r="C682" s="10"/>
    </row>
    <row r="683" spans="2:3" ht="15.75" customHeight="1" x14ac:dyDescent="0.25">
      <c r="B683" s="10"/>
      <c r="C683" s="10"/>
    </row>
    <row r="684" spans="2:3" ht="15.75" customHeight="1" x14ac:dyDescent="0.25">
      <c r="B684" s="10"/>
      <c r="C684" s="10"/>
    </row>
    <row r="685" spans="2:3" ht="15.75" customHeight="1" x14ac:dyDescent="0.25">
      <c r="B685" s="10"/>
      <c r="C685" s="10"/>
    </row>
    <row r="686" spans="2:3" ht="15.75" customHeight="1" x14ac:dyDescent="0.25">
      <c r="B686" s="10"/>
      <c r="C686" s="10"/>
    </row>
    <row r="687" spans="2:3" ht="15.75" customHeight="1" x14ac:dyDescent="0.25">
      <c r="B687" s="10"/>
      <c r="C687" s="10"/>
    </row>
    <row r="688" spans="2:3" ht="15.75" customHeight="1" x14ac:dyDescent="0.25">
      <c r="B688" s="10"/>
      <c r="C688" s="10"/>
    </row>
    <row r="689" spans="2:3" ht="15.75" customHeight="1" x14ac:dyDescent="0.25">
      <c r="B689" s="10"/>
      <c r="C689" s="10"/>
    </row>
    <row r="690" spans="2:3" ht="15.75" customHeight="1" x14ac:dyDescent="0.25">
      <c r="B690" s="10"/>
      <c r="C690" s="10"/>
    </row>
    <row r="691" spans="2:3" ht="15.75" customHeight="1" x14ac:dyDescent="0.25">
      <c r="B691" s="10"/>
      <c r="C691" s="10"/>
    </row>
    <row r="692" spans="2:3" ht="15.75" customHeight="1" x14ac:dyDescent="0.25">
      <c r="B692" s="10"/>
      <c r="C692" s="10"/>
    </row>
    <row r="693" spans="2:3" ht="15.75" customHeight="1" x14ac:dyDescent="0.25">
      <c r="B693" s="10"/>
      <c r="C693" s="10"/>
    </row>
    <row r="694" spans="2:3" ht="15.75" customHeight="1" x14ac:dyDescent="0.25">
      <c r="B694" s="10"/>
      <c r="C694" s="10"/>
    </row>
    <row r="695" spans="2:3" ht="15.75" customHeight="1" x14ac:dyDescent="0.25">
      <c r="B695" s="10"/>
      <c r="C695" s="10"/>
    </row>
    <row r="696" spans="2:3" ht="15.75" customHeight="1" x14ac:dyDescent="0.25">
      <c r="B696" s="10"/>
      <c r="C696" s="10"/>
    </row>
    <row r="697" spans="2:3" ht="15.75" customHeight="1" x14ac:dyDescent="0.25">
      <c r="B697" s="10"/>
      <c r="C697" s="10"/>
    </row>
    <row r="698" spans="2:3" ht="15.75" customHeight="1" x14ac:dyDescent="0.25">
      <c r="B698" s="10"/>
      <c r="C698" s="10"/>
    </row>
    <row r="699" spans="2:3" ht="15.75" customHeight="1" x14ac:dyDescent="0.25">
      <c r="B699" s="10"/>
      <c r="C699" s="10"/>
    </row>
    <row r="700" spans="2:3" ht="15.75" customHeight="1" x14ac:dyDescent="0.25">
      <c r="B700" s="10"/>
      <c r="C700" s="10"/>
    </row>
    <row r="701" spans="2:3" ht="15.75" customHeight="1" x14ac:dyDescent="0.25">
      <c r="B701" s="10"/>
      <c r="C701" s="10"/>
    </row>
    <row r="702" spans="2:3" ht="15.75" customHeight="1" x14ac:dyDescent="0.25">
      <c r="B702" s="10"/>
      <c r="C702" s="10"/>
    </row>
    <row r="703" spans="2:3" ht="15.75" customHeight="1" x14ac:dyDescent="0.25">
      <c r="B703" s="10"/>
      <c r="C703" s="10"/>
    </row>
    <row r="704" spans="2:3" ht="15.75" customHeight="1" x14ac:dyDescent="0.25">
      <c r="B704" s="10"/>
      <c r="C704" s="10"/>
    </row>
    <row r="705" spans="2:3" ht="15.75" customHeight="1" x14ac:dyDescent="0.25">
      <c r="B705" s="10"/>
      <c r="C705" s="10"/>
    </row>
    <row r="706" spans="2:3" ht="15.75" customHeight="1" x14ac:dyDescent="0.25">
      <c r="B706" s="10"/>
      <c r="C706" s="10"/>
    </row>
    <row r="707" spans="2:3" ht="15.75" customHeight="1" x14ac:dyDescent="0.25">
      <c r="B707" s="10"/>
      <c r="C707" s="10"/>
    </row>
    <row r="708" spans="2:3" ht="15.75" customHeight="1" x14ac:dyDescent="0.25">
      <c r="B708" s="10"/>
      <c r="C708" s="10"/>
    </row>
    <row r="709" spans="2:3" ht="15.75" customHeight="1" x14ac:dyDescent="0.25">
      <c r="B709" s="10"/>
      <c r="C709" s="10"/>
    </row>
    <row r="710" spans="2:3" ht="15.75" customHeight="1" x14ac:dyDescent="0.25">
      <c r="B710" s="10"/>
      <c r="C710" s="10"/>
    </row>
    <row r="711" spans="2:3" ht="15.75" customHeight="1" x14ac:dyDescent="0.25">
      <c r="B711" s="10"/>
      <c r="C711" s="10"/>
    </row>
    <row r="712" spans="2:3" ht="15.75" customHeight="1" x14ac:dyDescent="0.25">
      <c r="B712" s="10"/>
      <c r="C712" s="10"/>
    </row>
    <row r="713" spans="2:3" ht="15.75" customHeight="1" x14ac:dyDescent="0.25">
      <c r="B713" s="10"/>
      <c r="C713" s="10"/>
    </row>
    <row r="714" spans="2:3" ht="15.75" customHeight="1" x14ac:dyDescent="0.25">
      <c r="B714" s="10"/>
      <c r="C714" s="10"/>
    </row>
    <row r="715" spans="2:3" ht="15.75" customHeight="1" x14ac:dyDescent="0.25">
      <c r="B715" s="10"/>
      <c r="C715" s="10"/>
    </row>
    <row r="716" spans="2:3" ht="15.75" customHeight="1" x14ac:dyDescent="0.25">
      <c r="B716" s="10"/>
      <c r="C716" s="10"/>
    </row>
    <row r="717" spans="2:3" ht="15.75" customHeight="1" x14ac:dyDescent="0.25">
      <c r="B717" s="10"/>
      <c r="C717" s="10"/>
    </row>
    <row r="718" spans="2:3" ht="15.75" customHeight="1" x14ac:dyDescent="0.25">
      <c r="B718" s="10"/>
      <c r="C718" s="10"/>
    </row>
    <row r="719" spans="2:3" ht="15.75" customHeight="1" x14ac:dyDescent="0.25">
      <c r="B719" s="10"/>
      <c r="C719" s="10"/>
    </row>
    <row r="720" spans="2:3" ht="15.75" customHeight="1" x14ac:dyDescent="0.25">
      <c r="B720" s="10"/>
      <c r="C720" s="10"/>
    </row>
    <row r="721" spans="2:3" ht="15.75" customHeight="1" x14ac:dyDescent="0.25">
      <c r="B721" s="10"/>
      <c r="C721" s="10"/>
    </row>
    <row r="722" spans="2:3" ht="15.75" customHeight="1" x14ac:dyDescent="0.25">
      <c r="B722" s="10"/>
      <c r="C722" s="10"/>
    </row>
    <row r="723" spans="2:3" ht="15.75" customHeight="1" x14ac:dyDescent="0.25">
      <c r="B723" s="10"/>
      <c r="C723" s="10"/>
    </row>
    <row r="724" spans="2:3" ht="15.75" customHeight="1" x14ac:dyDescent="0.25">
      <c r="B724" s="10"/>
      <c r="C724" s="10"/>
    </row>
    <row r="725" spans="2:3" ht="15.75" customHeight="1" x14ac:dyDescent="0.25">
      <c r="B725" s="10"/>
      <c r="C725" s="10"/>
    </row>
    <row r="726" spans="2:3" ht="15.75" customHeight="1" x14ac:dyDescent="0.25">
      <c r="B726" s="10"/>
      <c r="C726" s="10"/>
    </row>
    <row r="727" spans="2:3" ht="15.75" customHeight="1" x14ac:dyDescent="0.25">
      <c r="B727" s="10"/>
      <c r="C727" s="10"/>
    </row>
    <row r="728" spans="2:3" ht="15.75" customHeight="1" x14ac:dyDescent="0.25">
      <c r="B728" s="10"/>
      <c r="C728" s="10"/>
    </row>
    <row r="729" spans="2:3" ht="15.75" customHeight="1" x14ac:dyDescent="0.25">
      <c r="B729" s="10"/>
      <c r="C729" s="10"/>
    </row>
    <row r="730" spans="2:3" ht="15.75" customHeight="1" x14ac:dyDescent="0.25">
      <c r="B730" s="10"/>
      <c r="C730" s="10"/>
    </row>
    <row r="731" spans="2:3" ht="15.75" customHeight="1" x14ac:dyDescent="0.25">
      <c r="B731" s="10"/>
      <c r="C731" s="10"/>
    </row>
    <row r="732" spans="2:3" ht="15.75" customHeight="1" x14ac:dyDescent="0.25">
      <c r="B732" s="10"/>
      <c r="C732" s="10"/>
    </row>
    <row r="733" spans="2:3" ht="15.75" customHeight="1" x14ac:dyDescent="0.25">
      <c r="B733" s="10"/>
      <c r="C733" s="10"/>
    </row>
    <row r="734" spans="2:3" ht="15.75" customHeight="1" x14ac:dyDescent="0.25">
      <c r="B734" s="10"/>
      <c r="C734" s="10"/>
    </row>
    <row r="735" spans="2:3" ht="15.75" customHeight="1" x14ac:dyDescent="0.25">
      <c r="B735" s="10"/>
      <c r="C735" s="10"/>
    </row>
    <row r="736" spans="2:3" ht="15.75" customHeight="1" x14ac:dyDescent="0.25">
      <c r="B736" s="10"/>
      <c r="C736" s="10"/>
    </row>
    <row r="737" spans="2:3" ht="15.75" customHeight="1" x14ac:dyDescent="0.25">
      <c r="B737" s="10"/>
      <c r="C737" s="10"/>
    </row>
    <row r="738" spans="2:3" ht="15.75" customHeight="1" x14ac:dyDescent="0.25">
      <c r="B738" s="10"/>
      <c r="C738" s="10"/>
    </row>
    <row r="739" spans="2:3" ht="15.75" customHeight="1" x14ac:dyDescent="0.25">
      <c r="B739" s="10"/>
      <c r="C739" s="10"/>
    </row>
    <row r="740" spans="2:3" ht="15.75" customHeight="1" x14ac:dyDescent="0.25">
      <c r="B740" s="10"/>
      <c r="C740" s="10"/>
    </row>
    <row r="741" spans="2:3" ht="15.75" customHeight="1" x14ac:dyDescent="0.25">
      <c r="B741" s="10"/>
      <c r="C741" s="10"/>
    </row>
    <row r="742" spans="2:3" ht="15.75" customHeight="1" x14ac:dyDescent="0.25">
      <c r="B742" s="10"/>
      <c r="C742" s="10"/>
    </row>
    <row r="743" spans="2:3" ht="15.75" customHeight="1" x14ac:dyDescent="0.25">
      <c r="B743" s="10"/>
      <c r="C743" s="10"/>
    </row>
    <row r="744" spans="2:3" ht="15.75" customHeight="1" x14ac:dyDescent="0.25">
      <c r="B744" s="10"/>
      <c r="C744" s="10"/>
    </row>
    <row r="745" spans="2:3" ht="15.75" customHeight="1" x14ac:dyDescent="0.25">
      <c r="B745" s="10"/>
      <c r="C745" s="10"/>
    </row>
    <row r="746" spans="2:3" ht="15.75" customHeight="1" x14ac:dyDescent="0.25">
      <c r="B746" s="10"/>
      <c r="C746" s="10"/>
    </row>
    <row r="747" spans="2:3" ht="15.75" customHeight="1" x14ac:dyDescent="0.25">
      <c r="B747" s="10"/>
      <c r="C747" s="10"/>
    </row>
    <row r="748" spans="2:3" ht="15.75" customHeight="1" x14ac:dyDescent="0.25">
      <c r="B748" s="10"/>
      <c r="C748" s="10"/>
    </row>
    <row r="749" spans="2:3" ht="15.75" customHeight="1" x14ac:dyDescent="0.25">
      <c r="B749" s="10"/>
      <c r="C749" s="10"/>
    </row>
    <row r="750" spans="2:3" ht="15.75" customHeight="1" x14ac:dyDescent="0.25">
      <c r="B750" s="10"/>
      <c r="C750" s="10"/>
    </row>
    <row r="751" spans="2:3" ht="15.75" customHeight="1" x14ac:dyDescent="0.25">
      <c r="B751" s="10"/>
      <c r="C751" s="10"/>
    </row>
    <row r="752" spans="2:3" ht="15.75" customHeight="1" x14ac:dyDescent="0.25">
      <c r="B752" s="10"/>
      <c r="C752" s="10"/>
    </row>
    <row r="753" spans="2:3" ht="15.75" customHeight="1" x14ac:dyDescent="0.25">
      <c r="B753" s="10"/>
      <c r="C753" s="10"/>
    </row>
    <row r="754" spans="2:3" ht="15.75" customHeight="1" x14ac:dyDescent="0.25">
      <c r="B754" s="10"/>
      <c r="C754" s="10"/>
    </row>
    <row r="755" spans="2:3" ht="15.75" customHeight="1" x14ac:dyDescent="0.25">
      <c r="B755" s="10"/>
      <c r="C755" s="10"/>
    </row>
    <row r="756" spans="2:3" ht="15.75" customHeight="1" x14ac:dyDescent="0.25">
      <c r="B756" s="10"/>
      <c r="C756" s="10"/>
    </row>
    <row r="757" spans="2:3" ht="15.75" customHeight="1" x14ac:dyDescent="0.25">
      <c r="B757" s="10"/>
      <c r="C757" s="10"/>
    </row>
    <row r="758" spans="2:3" ht="15.75" customHeight="1" x14ac:dyDescent="0.25">
      <c r="B758" s="10"/>
      <c r="C758" s="10"/>
    </row>
    <row r="759" spans="2:3" ht="15.75" customHeight="1" x14ac:dyDescent="0.25">
      <c r="B759" s="10"/>
      <c r="C759" s="10"/>
    </row>
    <row r="760" spans="2:3" ht="15.75" customHeight="1" x14ac:dyDescent="0.25">
      <c r="B760" s="10"/>
      <c r="C760" s="10"/>
    </row>
    <row r="761" spans="2:3" ht="15.75" customHeight="1" x14ac:dyDescent="0.25">
      <c r="B761" s="10"/>
      <c r="C761" s="10"/>
    </row>
    <row r="762" spans="2:3" ht="15.75" customHeight="1" x14ac:dyDescent="0.25">
      <c r="B762" s="10"/>
      <c r="C762" s="10"/>
    </row>
    <row r="763" spans="2:3" ht="15.75" customHeight="1" x14ac:dyDescent="0.25">
      <c r="B763" s="10"/>
      <c r="C763" s="10"/>
    </row>
    <row r="764" spans="2:3" ht="15.75" customHeight="1" x14ac:dyDescent="0.25">
      <c r="B764" s="10"/>
      <c r="C764" s="10"/>
    </row>
    <row r="765" spans="2:3" ht="15.75" customHeight="1" x14ac:dyDescent="0.25">
      <c r="B765" s="10"/>
      <c r="C765" s="10"/>
    </row>
    <row r="766" spans="2:3" ht="15.75" customHeight="1" x14ac:dyDescent="0.25">
      <c r="B766" s="10"/>
      <c r="C766" s="10"/>
    </row>
    <row r="767" spans="2:3" ht="15.75" customHeight="1" x14ac:dyDescent="0.25">
      <c r="B767" s="10"/>
      <c r="C767" s="10"/>
    </row>
    <row r="768" spans="2:3" ht="15.75" customHeight="1" x14ac:dyDescent="0.25">
      <c r="B768" s="10"/>
      <c r="C768" s="10"/>
    </row>
    <row r="769" spans="2:3" ht="15.75" customHeight="1" x14ac:dyDescent="0.25">
      <c r="B769" s="10"/>
      <c r="C769" s="10"/>
    </row>
    <row r="770" spans="2:3" ht="15.75" customHeight="1" x14ac:dyDescent="0.25">
      <c r="B770" s="10"/>
      <c r="C770" s="10"/>
    </row>
    <row r="771" spans="2:3" ht="15.75" customHeight="1" x14ac:dyDescent="0.25">
      <c r="B771" s="10"/>
      <c r="C771" s="10"/>
    </row>
    <row r="772" spans="2:3" ht="15.75" customHeight="1" x14ac:dyDescent="0.25">
      <c r="B772" s="10"/>
      <c r="C772" s="10"/>
    </row>
    <row r="773" spans="2:3" ht="15.75" customHeight="1" x14ac:dyDescent="0.25">
      <c r="B773" s="10"/>
      <c r="C773" s="10"/>
    </row>
    <row r="774" spans="2:3" ht="15.75" customHeight="1" x14ac:dyDescent="0.25">
      <c r="B774" s="10"/>
      <c r="C774" s="10"/>
    </row>
    <row r="775" spans="2:3" ht="15.75" customHeight="1" x14ac:dyDescent="0.25">
      <c r="B775" s="10"/>
      <c r="C775" s="10"/>
    </row>
    <row r="776" spans="2:3" ht="15.75" customHeight="1" x14ac:dyDescent="0.25">
      <c r="B776" s="10"/>
      <c r="C776" s="10"/>
    </row>
    <row r="777" spans="2:3" ht="15.75" customHeight="1" x14ac:dyDescent="0.25">
      <c r="B777" s="10"/>
      <c r="C777" s="10"/>
    </row>
    <row r="778" spans="2:3" ht="15.75" customHeight="1" x14ac:dyDescent="0.25">
      <c r="B778" s="10"/>
      <c r="C778" s="10"/>
    </row>
    <row r="779" spans="2:3" ht="15.75" customHeight="1" x14ac:dyDescent="0.25">
      <c r="B779" s="10"/>
      <c r="C779" s="10"/>
    </row>
    <row r="780" spans="2:3" ht="15.75" customHeight="1" x14ac:dyDescent="0.25">
      <c r="B780" s="10"/>
      <c r="C780" s="10"/>
    </row>
    <row r="781" spans="2:3" ht="15.75" customHeight="1" x14ac:dyDescent="0.25">
      <c r="B781" s="10"/>
      <c r="C781" s="10"/>
    </row>
    <row r="782" spans="2:3" ht="15.75" customHeight="1" x14ac:dyDescent="0.25">
      <c r="B782" s="10"/>
      <c r="C782" s="10"/>
    </row>
    <row r="783" spans="2:3" ht="15.75" customHeight="1" x14ac:dyDescent="0.25">
      <c r="B783" s="10"/>
      <c r="C783" s="10"/>
    </row>
    <row r="784" spans="2:3" ht="15.75" customHeight="1" x14ac:dyDescent="0.25">
      <c r="B784" s="10"/>
      <c r="C784" s="10"/>
    </row>
    <row r="785" spans="2:3" ht="15.75" customHeight="1" x14ac:dyDescent="0.25">
      <c r="B785" s="10"/>
      <c r="C785" s="10"/>
    </row>
    <row r="786" spans="2:3" ht="15.75" customHeight="1" x14ac:dyDescent="0.25">
      <c r="B786" s="10"/>
      <c r="C786" s="10"/>
    </row>
    <row r="787" spans="2:3" ht="15.75" customHeight="1" x14ac:dyDescent="0.25">
      <c r="B787" s="10"/>
      <c r="C787" s="10"/>
    </row>
    <row r="788" spans="2:3" ht="15.75" customHeight="1" x14ac:dyDescent="0.25">
      <c r="B788" s="10"/>
      <c r="C788" s="10"/>
    </row>
    <row r="789" spans="2:3" ht="15.75" customHeight="1" x14ac:dyDescent="0.25">
      <c r="B789" s="10"/>
      <c r="C789" s="10"/>
    </row>
    <row r="790" spans="2:3" ht="15.75" customHeight="1" x14ac:dyDescent="0.25">
      <c r="B790" s="10"/>
      <c r="C790" s="10"/>
    </row>
    <row r="791" spans="2:3" ht="15.75" customHeight="1" x14ac:dyDescent="0.25">
      <c r="B791" s="10"/>
      <c r="C791" s="10"/>
    </row>
    <row r="792" spans="2:3" ht="15.75" customHeight="1" x14ac:dyDescent="0.25">
      <c r="B792" s="10"/>
      <c r="C792" s="10"/>
    </row>
    <row r="793" spans="2:3" ht="15.75" customHeight="1" x14ac:dyDescent="0.25">
      <c r="B793" s="10"/>
      <c r="C793" s="10"/>
    </row>
    <row r="794" spans="2:3" ht="15.75" customHeight="1" x14ac:dyDescent="0.25">
      <c r="B794" s="10"/>
      <c r="C794" s="10"/>
    </row>
    <row r="795" spans="2:3" ht="15.75" customHeight="1" x14ac:dyDescent="0.25">
      <c r="B795" s="10"/>
      <c r="C795" s="10"/>
    </row>
    <row r="796" spans="2:3" ht="15.75" customHeight="1" x14ac:dyDescent="0.25">
      <c r="B796" s="10"/>
      <c r="C796" s="10"/>
    </row>
    <row r="797" spans="2:3" ht="15.75" customHeight="1" x14ac:dyDescent="0.25">
      <c r="B797" s="10"/>
      <c r="C797" s="10"/>
    </row>
    <row r="798" spans="2:3" ht="15.75" customHeight="1" x14ac:dyDescent="0.25">
      <c r="B798" s="10"/>
      <c r="C798" s="10"/>
    </row>
    <row r="799" spans="2:3" ht="15.75" customHeight="1" x14ac:dyDescent="0.25">
      <c r="B799" s="10"/>
      <c r="C799" s="10"/>
    </row>
    <row r="800" spans="2:3" ht="15.75" customHeight="1" x14ac:dyDescent="0.25">
      <c r="B800" s="10"/>
      <c r="C800" s="10"/>
    </row>
    <row r="801" spans="2:3" ht="15.75" customHeight="1" x14ac:dyDescent="0.25">
      <c r="B801" s="10"/>
      <c r="C801" s="10"/>
    </row>
    <row r="802" spans="2:3" ht="15.75" customHeight="1" x14ac:dyDescent="0.25">
      <c r="B802" s="10"/>
      <c r="C802" s="10"/>
    </row>
    <row r="803" spans="2:3" ht="15.75" customHeight="1" x14ac:dyDescent="0.25">
      <c r="B803" s="10"/>
      <c r="C803" s="10"/>
    </row>
    <row r="804" spans="2:3" ht="15.75" customHeight="1" x14ac:dyDescent="0.25">
      <c r="B804" s="10"/>
      <c r="C804" s="10"/>
    </row>
    <row r="805" spans="2:3" ht="15.75" customHeight="1" x14ac:dyDescent="0.25">
      <c r="B805" s="10"/>
      <c r="C805" s="10"/>
    </row>
    <row r="806" spans="2:3" ht="15.75" customHeight="1" x14ac:dyDescent="0.25">
      <c r="B806" s="10"/>
      <c r="C806" s="10"/>
    </row>
    <row r="807" spans="2:3" ht="15.75" customHeight="1" x14ac:dyDescent="0.25">
      <c r="B807" s="10"/>
      <c r="C807" s="10"/>
    </row>
    <row r="808" spans="2:3" ht="15.75" customHeight="1" x14ac:dyDescent="0.25">
      <c r="B808" s="10"/>
      <c r="C808" s="10"/>
    </row>
    <row r="809" spans="2:3" ht="15.75" customHeight="1" x14ac:dyDescent="0.25">
      <c r="B809" s="10"/>
      <c r="C809" s="10"/>
    </row>
    <row r="810" spans="2:3" ht="15.75" customHeight="1" x14ac:dyDescent="0.25">
      <c r="B810" s="10"/>
      <c r="C810" s="10"/>
    </row>
    <row r="811" spans="2:3" ht="15.75" customHeight="1" x14ac:dyDescent="0.25">
      <c r="B811" s="10"/>
      <c r="C811" s="10"/>
    </row>
    <row r="812" spans="2:3" ht="15.75" customHeight="1" x14ac:dyDescent="0.25">
      <c r="B812" s="10"/>
      <c r="C812" s="10"/>
    </row>
    <row r="813" spans="2:3" ht="15.75" customHeight="1" x14ac:dyDescent="0.25">
      <c r="B813" s="10"/>
      <c r="C813" s="10"/>
    </row>
    <row r="814" spans="2:3" ht="15.75" customHeight="1" x14ac:dyDescent="0.25">
      <c r="B814" s="10"/>
      <c r="C814" s="10"/>
    </row>
    <row r="815" spans="2:3" ht="15.75" customHeight="1" x14ac:dyDescent="0.25">
      <c r="B815" s="10"/>
      <c r="C815" s="10"/>
    </row>
    <row r="816" spans="2:3" ht="15.75" customHeight="1" x14ac:dyDescent="0.25">
      <c r="B816" s="10"/>
      <c r="C816" s="10"/>
    </row>
    <row r="817" spans="2:3" ht="15.75" customHeight="1" x14ac:dyDescent="0.25">
      <c r="B817" s="10"/>
      <c r="C817" s="10"/>
    </row>
    <row r="818" spans="2:3" ht="15.75" customHeight="1" x14ac:dyDescent="0.25">
      <c r="B818" s="10"/>
      <c r="C818" s="10"/>
    </row>
    <row r="819" spans="2:3" ht="15.75" customHeight="1" x14ac:dyDescent="0.25">
      <c r="B819" s="10"/>
      <c r="C819" s="10"/>
    </row>
    <row r="820" spans="2:3" ht="15.75" customHeight="1" x14ac:dyDescent="0.25">
      <c r="B820" s="10"/>
      <c r="C820" s="10"/>
    </row>
    <row r="821" spans="2:3" ht="15.75" customHeight="1" x14ac:dyDescent="0.25">
      <c r="B821" s="10"/>
      <c r="C821" s="10"/>
    </row>
    <row r="822" spans="2:3" ht="15.75" customHeight="1" x14ac:dyDescent="0.25">
      <c r="B822" s="10"/>
      <c r="C822" s="10"/>
    </row>
    <row r="823" spans="2:3" ht="15.75" customHeight="1" x14ac:dyDescent="0.25">
      <c r="B823" s="10"/>
      <c r="C823" s="10"/>
    </row>
    <row r="824" spans="2:3" ht="15.75" customHeight="1" x14ac:dyDescent="0.25">
      <c r="B824" s="10"/>
      <c r="C824" s="10"/>
    </row>
    <row r="825" spans="2:3" ht="15.75" customHeight="1" x14ac:dyDescent="0.25">
      <c r="B825" s="10"/>
      <c r="C825" s="10"/>
    </row>
    <row r="826" spans="2:3" ht="15.75" customHeight="1" x14ac:dyDescent="0.25">
      <c r="B826" s="10"/>
      <c r="C826" s="10"/>
    </row>
    <row r="827" spans="2:3" ht="15.75" customHeight="1" x14ac:dyDescent="0.25">
      <c r="B827" s="10"/>
      <c r="C827" s="10"/>
    </row>
    <row r="828" spans="2:3" ht="15.75" customHeight="1" x14ac:dyDescent="0.25">
      <c r="B828" s="10"/>
      <c r="C828" s="10"/>
    </row>
    <row r="829" spans="2:3" ht="15.75" customHeight="1" x14ac:dyDescent="0.25">
      <c r="B829" s="10"/>
      <c r="C829" s="10"/>
    </row>
    <row r="830" spans="2:3" ht="15.75" customHeight="1" x14ac:dyDescent="0.25">
      <c r="B830" s="10"/>
      <c r="C830" s="10"/>
    </row>
    <row r="831" spans="2:3" ht="15.75" customHeight="1" x14ac:dyDescent="0.25">
      <c r="B831" s="10"/>
      <c r="C831" s="10"/>
    </row>
    <row r="832" spans="2:3" ht="15.75" customHeight="1" x14ac:dyDescent="0.25">
      <c r="B832" s="10"/>
      <c r="C832" s="10"/>
    </row>
    <row r="833" spans="2:3" ht="15.75" customHeight="1" x14ac:dyDescent="0.25">
      <c r="B833" s="10"/>
      <c r="C833" s="10"/>
    </row>
    <row r="834" spans="2:3" ht="15.75" customHeight="1" x14ac:dyDescent="0.25">
      <c r="B834" s="10"/>
      <c r="C834" s="10"/>
    </row>
    <row r="835" spans="2:3" ht="15.75" customHeight="1" x14ac:dyDescent="0.25">
      <c r="B835" s="10"/>
      <c r="C835" s="10"/>
    </row>
    <row r="836" spans="2:3" ht="15.75" customHeight="1" x14ac:dyDescent="0.25">
      <c r="B836" s="10"/>
      <c r="C836" s="10"/>
    </row>
    <row r="837" spans="2:3" ht="15.75" customHeight="1" x14ac:dyDescent="0.25">
      <c r="B837" s="10"/>
      <c r="C837" s="10"/>
    </row>
    <row r="838" spans="2:3" ht="15.75" customHeight="1" x14ac:dyDescent="0.25">
      <c r="B838" s="10"/>
      <c r="C838" s="10"/>
    </row>
    <row r="839" spans="2:3" ht="15.75" customHeight="1" x14ac:dyDescent="0.25">
      <c r="B839" s="10"/>
      <c r="C839" s="10"/>
    </row>
    <row r="840" spans="2:3" ht="15.75" customHeight="1" x14ac:dyDescent="0.25">
      <c r="B840" s="10"/>
      <c r="C840" s="10"/>
    </row>
    <row r="841" spans="2:3" ht="15.75" customHeight="1" x14ac:dyDescent="0.25">
      <c r="B841" s="10"/>
      <c r="C841" s="10"/>
    </row>
    <row r="842" spans="2:3" ht="15.75" customHeight="1" x14ac:dyDescent="0.25">
      <c r="B842" s="10"/>
      <c r="C842" s="10"/>
    </row>
    <row r="843" spans="2:3" ht="15.75" customHeight="1" x14ac:dyDescent="0.25">
      <c r="B843" s="10"/>
      <c r="C843" s="10"/>
    </row>
    <row r="844" spans="2:3" ht="15.75" customHeight="1" x14ac:dyDescent="0.25">
      <c r="B844" s="10"/>
      <c r="C844" s="10"/>
    </row>
    <row r="845" spans="2:3" ht="15.75" customHeight="1" x14ac:dyDescent="0.25">
      <c r="B845" s="10"/>
      <c r="C845" s="10"/>
    </row>
    <row r="846" spans="2:3" ht="15.75" customHeight="1" x14ac:dyDescent="0.25">
      <c r="B846" s="10"/>
      <c r="C846" s="10"/>
    </row>
    <row r="847" spans="2:3" ht="15.75" customHeight="1" x14ac:dyDescent="0.25">
      <c r="B847" s="10"/>
      <c r="C847" s="10"/>
    </row>
    <row r="848" spans="2:3" ht="15.75" customHeight="1" x14ac:dyDescent="0.25">
      <c r="B848" s="10"/>
      <c r="C848" s="10"/>
    </row>
    <row r="849" spans="2:3" ht="15.75" customHeight="1" x14ac:dyDescent="0.25">
      <c r="B849" s="10"/>
      <c r="C849" s="10"/>
    </row>
    <row r="850" spans="2:3" ht="15.75" customHeight="1" x14ac:dyDescent="0.25">
      <c r="B850" s="10"/>
      <c r="C850" s="10"/>
    </row>
    <row r="851" spans="2:3" ht="15.75" customHeight="1" x14ac:dyDescent="0.25">
      <c r="B851" s="10"/>
      <c r="C851" s="10"/>
    </row>
    <row r="852" spans="2:3" ht="15.75" customHeight="1" x14ac:dyDescent="0.25">
      <c r="B852" s="10"/>
      <c r="C852" s="10"/>
    </row>
    <row r="853" spans="2:3" ht="15.75" customHeight="1" x14ac:dyDescent="0.25">
      <c r="B853" s="10"/>
      <c r="C853" s="10"/>
    </row>
    <row r="854" spans="2:3" ht="15.75" customHeight="1" x14ac:dyDescent="0.25">
      <c r="B854" s="10"/>
      <c r="C854" s="10"/>
    </row>
    <row r="855" spans="2:3" ht="15.75" customHeight="1" x14ac:dyDescent="0.25">
      <c r="B855" s="10"/>
      <c r="C855" s="10"/>
    </row>
    <row r="856" spans="2:3" ht="15.75" customHeight="1" x14ac:dyDescent="0.25">
      <c r="B856" s="10"/>
      <c r="C856" s="10"/>
    </row>
    <row r="857" spans="2:3" ht="15.75" customHeight="1" x14ac:dyDescent="0.25">
      <c r="B857" s="10"/>
      <c r="C857" s="10"/>
    </row>
    <row r="858" spans="2:3" ht="15.75" customHeight="1" x14ac:dyDescent="0.25">
      <c r="B858" s="10"/>
      <c r="C858" s="10"/>
    </row>
    <row r="859" spans="2:3" ht="15.75" customHeight="1" x14ac:dyDescent="0.25">
      <c r="B859" s="10"/>
      <c r="C859" s="10"/>
    </row>
    <row r="860" spans="2:3" ht="15.75" customHeight="1" x14ac:dyDescent="0.25">
      <c r="B860" s="10"/>
      <c r="C860" s="10"/>
    </row>
    <row r="861" spans="2:3" ht="15.75" customHeight="1" x14ac:dyDescent="0.25">
      <c r="B861" s="10"/>
      <c r="C861" s="10"/>
    </row>
    <row r="862" spans="2:3" ht="15.75" customHeight="1" x14ac:dyDescent="0.25">
      <c r="B862" s="10"/>
      <c r="C862" s="10"/>
    </row>
    <row r="863" spans="2:3" ht="15.75" customHeight="1" x14ac:dyDescent="0.25">
      <c r="B863" s="10"/>
      <c r="C863" s="10"/>
    </row>
    <row r="864" spans="2:3" ht="15.75" customHeight="1" x14ac:dyDescent="0.25">
      <c r="B864" s="10"/>
      <c r="C864" s="10"/>
    </row>
    <row r="865" spans="2:3" ht="15.75" customHeight="1" x14ac:dyDescent="0.25">
      <c r="B865" s="10"/>
      <c r="C865" s="10"/>
    </row>
    <row r="866" spans="2:3" ht="15.75" customHeight="1" x14ac:dyDescent="0.25">
      <c r="B866" s="10"/>
      <c r="C866" s="10"/>
    </row>
    <row r="867" spans="2:3" ht="15.75" customHeight="1" x14ac:dyDescent="0.25">
      <c r="B867" s="10"/>
      <c r="C867" s="10"/>
    </row>
    <row r="868" spans="2:3" ht="15.75" customHeight="1" x14ac:dyDescent="0.25">
      <c r="B868" s="10"/>
      <c r="C868" s="10"/>
    </row>
    <row r="869" spans="2:3" ht="15.75" customHeight="1" x14ac:dyDescent="0.25">
      <c r="B869" s="10"/>
      <c r="C869" s="10"/>
    </row>
    <row r="870" spans="2:3" ht="15.75" customHeight="1" x14ac:dyDescent="0.25">
      <c r="B870" s="10"/>
      <c r="C870" s="10"/>
    </row>
    <row r="871" spans="2:3" ht="15.75" customHeight="1" x14ac:dyDescent="0.25">
      <c r="B871" s="10"/>
      <c r="C871" s="10"/>
    </row>
    <row r="872" spans="2:3" ht="15.75" customHeight="1" x14ac:dyDescent="0.25">
      <c r="B872" s="10"/>
      <c r="C872" s="10"/>
    </row>
    <row r="873" spans="2:3" ht="15.75" customHeight="1" x14ac:dyDescent="0.25">
      <c r="B873" s="10"/>
      <c r="C873" s="10"/>
    </row>
    <row r="874" spans="2:3" ht="15.75" customHeight="1" x14ac:dyDescent="0.25">
      <c r="B874" s="10"/>
      <c r="C874" s="10"/>
    </row>
    <row r="875" spans="2:3" ht="15.75" customHeight="1" x14ac:dyDescent="0.25">
      <c r="B875" s="10"/>
      <c r="C875" s="10"/>
    </row>
    <row r="876" spans="2:3" ht="15.75" customHeight="1" x14ac:dyDescent="0.25">
      <c r="B876" s="10"/>
      <c r="C876" s="10"/>
    </row>
    <row r="877" spans="2:3" ht="15.75" customHeight="1" x14ac:dyDescent="0.25">
      <c r="B877" s="10"/>
      <c r="C877" s="10"/>
    </row>
    <row r="878" spans="2:3" ht="15.75" customHeight="1" x14ac:dyDescent="0.25">
      <c r="B878" s="10"/>
      <c r="C878" s="10"/>
    </row>
    <row r="879" spans="2:3" ht="15.75" customHeight="1" x14ac:dyDescent="0.25">
      <c r="B879" s="10"/>
      <c r="C879" s="10"/>
    </row>
    <row r="880" spans="2:3" ht="15.75" customHeight="1" x14ac:dyDescent="0.25">
      <c r="B880" s="10"/>
      <c r="C880" s="10"/>
    </row>
    <row r="881" spans="2:3" ht="15.75" customHeight="1" x14ac:dyDescent="0.25">
      <c r="B881" s="10"/>
      <c r="C881" s="10"/>
    </row>
    <row r="882" spans="2:3" ht="15.75" customHeight="1" x14ac:dyDescent="0.25">
      <c r="B882" s="10"/>
      <c r="C882" s="10"/>
    </row>
    <row r="883" spans="2:3" ht="15.75" customHeight="1" x14ac:dyDescent="0.25">
      <c r="B883" s="10"/>
      <c r="C883" s="10"/>
    </row>
    <row r="884" spans="2:3" ht="15.75" customHeight="1" x14ac:dyDescent="0.25">
      <c r="B884" s="10"/>
      <c r="C884" s="10"/>
    </row>
    <row r="885" spans="2:3" ht="15.75" customHeight="1" x14ac:dyDescent="0.25">
      <c r="B885" s="10"/>
      <c r="C885" s="10"/>
    </row>
    <row r="886" spans="2:3" ht="15.75" customHeight="1" x14ac:dyDescent="0.25">
      <c r="B886" s="10"/>
      <c r="C886" s="10"/>
    </row>
    <row r="887" spans="2:3" ht="15.75" customHeight="1" x14ac:dyDescent="0.25">
      <c r="B887" s="10"/>
      <c r="C887" s="10"/>
    </row>
    <row r="888" spans="2:3" ht="15.75" customHeight="1" x14ac:dyDescent="0.25">
      <c r="B888" s="10"/>
      <c r="C888" s="10"/>
    </row>
    <row r="889" spans="2:3" ht="15.75" customHeight="1" x14ac:dyDescent="0.25">
      <c r="B889" s="10"/>
      <c r="C889" s="10"/>
    </row>
    <row r="890" spans="2:3" ht="15.75" customHeight="1" x14ac:dyDescent="0.25">
      <c r="B890" s="10"/>
      <c r="C890" s="10"/>
    </row>
    <row r="891" spans="2:3" ht="15.75" customHeight="1" x14ac:dyDescent="0.25">
      <c r="B891" s="10"/>
      <c r="C891" s="10"/>
    </row>
    <row r="892" spans="2:3" ht="15.75" customHeight="1" x14ac:dyDescent="0.25">
      <c r="B892" s="10"/>
      <c r="C892" s="10"/>
    </row>
    <row r="893" spans="2:3" ht="15.75" customHeight="1" x14ac:dyDescent="0.25">
      <c r="B893" s="10"/>
      <c r="C893" s="10"/>
    </row>
    <row r="894" spans="2:3" ht="15.75" customHeight="1" x14ac:dyDescent="0.25">
      <c r="B894" s="10"/>
      <c r="C894" s="10"/>
    </row>
    <row r="895" spans="2:3" ht="15.75" customHeight="1" x14ac:dyDescent="0.25">
      <c r="B895" s="10"/>
      <c r="C895" s="10"/>
    </row>
    <row r="896" spans="2:3" ht="15.75" customHeight="1" x14ac:dyDescent="0.25">
      <c r="B896" s="10"/>
      <c r="C896" s="10"/>
    </row>
    <row r="897" spans="2:3" ht="15.75" customHeight="1" x14ac:dyDescent="0.25">
      <c r="B897" s="10"/>
      <c r="C897" s="10"/>
    </row>
    <row r="898" spans="2:3" ht="15.75" customHeight="1" x14ac:dyDescent="0.25">
      <c r="B898" s="10"/>
      <c r="C898" s="10"/>
    </row>
    <row r="899" spans="2:3" ht="15.75" customHeight="1" x14ac:dyDescent="0.25">
      <c r="B899" s="10"/>
      <c r="C899" s="10"/>
    </row>
    <row r="900" spans="2:3" ht="15.75" customHeight="1" x14ac:dyDescent="0.25">
      <c r="B900" s="10"/>
      <c r="C900" s="10"/>
    </row>
    <row r="901" spans="2:3" ht="15.75" customHeight="1" x14ac:dyDescent="0.25">
      <c r="B901" s="10"/>
      <c r="C901" s="10"/>
    </row>
    <row r="902" spans="2:3" ht="15.75" customHeight="1" x14ac:dyDescent="0.25">
      <c r="B902" s="10"/>
      <c r="C902" s="10"/>
    </row>
    <row r="903" spans="2:3" ht="15.75" customHeight="1" x14ac:dyDescent="0.25">
      <c r="B903" s="10"/>
      <c r="C903" s="10"/>
    </row>
    <row r="904" spans="2:3" ht="15.75" customHeight="1" x14ac:dyDescent="0.25">
      <c r="B904" s="10"/>
      <c r="C904" s="10"/>
    </row>
    <row r="905" spans="2:3" ht="15.75" customHeight="1" x14ac:dyDescent="0.25">
      <c r="B905" s="10"/>
      <c r="C905" s="10"/>
    </row>
    <row r="906" spans="2:3" ht="15.75" customHeight="1" x14ac:dyDescent="0.25">
      <c r="B906" s="10"/>
      <c r="C906" s="10"/>
    </row>
    <row r="907" spans="2:3" ht="15.75" customHeight="1" x14ac:dyDescent="0.25">
      <c r="B907" s="10"/>
      <c r="C907" s="10"/>
    </row>
    <row r="908" spans="2:3" ht="15.75" customHeight="1" x14ac:dyDescent="0.25">
      <c r="B908" s="10"/>
      <c r="C908" s="10"/>
    </row>
    <row r="909" spans="2:3" ht="15.75" customHeight="1" x14ac:dyDescent="0.25">
      <c r="B909" s="10"/>
      <c r="C909" s="10"/>
    </row>
    <row r="910" spans="2:3" ht="15.75" customHeight="1" x14ac:dyDescent="0.25">
      <c r="B910" s="10"/>
      <c r="C910" s="10"/>
    </row>
    <row r="911" spans="2:3" ht="15.75" customHeight="1" x14ac:dyDescent="0.25">
      <c r="B911" s="10"/>
      <c r="C911" s="10"/>
    </row>
    <row r="912" spans="2:3" ht="15.75" customHeight="1" x14ac:dyDescent="0.25">
      <c r="B912" s="10"/>
      <c r="C912" s="10"/>
    </row>
    <row r="913" spans="2:3" ht="15.75" customHeight="1" x14ac:dyDescent="0.25">
      <c r="B913" s="10"/>
      <c r="C913" s="10"/>
    </row>
    <row r="914" spans="2:3" ht="15.75" customHeight="1" x14ac:dyDescent="0.25">
      <c r="B914" s="10"/>
      <c r="C914" s="10"/>
    </row>
    <row r="915" spans="2:3" ht="15.75" customHeight="1" x14ac:dyDescent="0.25">
      <c r="B915" s="10"/>
      <c r="C915" s="10"/>
    </row>
    <row r="916" spans="2:3" ht="15.75" customHeight="1" x14ac:dyDescent="0.25">
      <c r="B916" s="10"/>
      <c r="C916" s="10"/>
    </row>
    <row r="917" spans="2:3" ht="15.75" customHeight="1" x14ac:dyDescent="0.25">
      <c r="B917" s="10"/>
      <c r="C917" s="10"/>
    </row>
    <row r="918" spans="2:3" ht="15.75" customHeight="1" x14ac:dyDescent="0.25">
      <c r="B918" s="10"/>
      <c r="C918" s="10"/>
    </row>
    <row r="919" spans="2:3" ht="15.75" customHeight="1" x14ac:dyDescent="0.25">
      <c r="B919" s="10"/>
      <c r="C919" s="10"/>
    </row>
    <row r="920" spans="2:3" ht="15.75" customHeight="1" x14ac:dyDescent="0.25">
      <c r="B920" s="10"/>
      <c r="C920" s="10"/>
    </row>
    <row r="921" spans="2:3" ht="15.75" customHeight="1" x14ac:dyDescent="0.25">
      <c r="B921" s="10"/>
      <c r="C921" s="10"/>
    </row>
    <row r="922" spans="2:3" ht="15.75" customHeight="1" x14ac:dyDescent="0.25">
      <c r="B922" s="10"/>
      <c r="C922" s="10"/>
    </row>
    <row r="923" spans="2:3" ht="15.75" customHeight="1" x14ac:dyDescent="0.25">
      <c r="B923" s="10"/>
      <c r="C923" s="10"/>
    </row>
    <row r="924" spans="2:3" ht="15.75" customHeight="1" x14ac:dyDescent="0.25">
      <c r="B924" s="10"/>
      <c r="C924" s="10"/>
    </row>
    <row r="925" spans="2:3" ht="15.75" customHeight="1" x14ac:dyDescent="0.25">
      <c r="B925" s="10"/>
      <c r="C925" s="10"/>
    </row>
    <row r="926" spans="2:3" ht="15.75" customHeight="1" x14ac:dyDescent="0.25">
      <c r="B926" s="10"/>
      <c r="C926" s="10"/>
    </row>
    <row r="927" spans="2:3" ht="15.75" customHeight="1" x14ac:dyDescent="0.25">
      <c r="B927" s="10"/>
      <c r="C927" s="10"/>
    </row>
    <row r="928" spans="2:3" ht="15.75" customHeight="1" x14ac:dyDescent="0.25">
      <c r="B928" s="10"/>
      <c r="C928" s="10"/>
    </row>
    <row r="929" spans="2:3" ht="15.75" customHeight="1" x14ac:dyDescent="0.25">
      <c r="B929" s="10"/>
      <c r="C929" s="10"/>
    </row>
    <row r="930" spans="2:3" ht="15.75" customHeight="1" x14ac:dyDescent="0.25">
      <c r="B930" s="10"/>
      <c r="C930" s="10"/>
    </row>
    <row r="931" spans="2:3" ht="15.75" customHeight="1" x14ac:dyDescent="0.25">
      <c r="B931" s="10"/>
      <c r="C931" s="10"/>
    </row>
    <row r="932" spans="2:3" ht="15.75" customHeight="1" x14ac:dyDescent="0.25">
      <c r="B932" s="10"/>
      <c r="C932" s="10"/>
    </row>
    <row r="933" spans="2:3" ht="15.75" customHeight="1" x14ac:dyDescent="0.25">
      <c r="B933" s="10"/>
      <c r="C933" s="10"/>
    </row>
    <row r="934" spans="2:3" ht="15.75" customHeight="1" x14ac:dyDescent="0.25">
      <c r="B934" s="10"/>
      <c r="C934" s="10"/>
    </row>
    <row r="935" spans="2:3" ht="15.75" customHeight="1" x14ac:dyDescent="0.25">
      <c r="B935" s="10"/>
      <c r="C935" s="10"/>
    </row>
    <row r="936" spans="2:3" ht="15.75" customHeight="1" x14ac:dyDescent="0.25">
      <c r="B936" s="10"/>
      <c r="C936" s="10"/>
    </row>
    <row r="937" spans="2:3" ht="15.75" customHeight="1" x14ac:dyDescent="0.25">
      <c r="B937" s="10"/>
      <c r="C937" s="10"/>
    </row>
    <row r="938" spans="2:3" ht="15.75" customHeight="1" x14ac:dyDescent="0.25">
      <c r="B938" s="10"/>
      <c r="C938" s="10"/>
    </row>
    <row r="939" spans="2:3" ht="15.75" customHeight="1" x14ac:dyDescent="0.25">
      <c r="B939" s="10"/>
      <c r="C939" s="10"/>
    </row>
    <row r="940" spans="2:3" ht="15.75" customHeight="1" x14ac:dyDescent="0.25">
      <c r="B940" s="10"/>
      <c r="C940" s="10"/>
    </row>
    <row r="941" spans="2:3" ht="15.75" customHeight="1" x14ac:dyDescent="0.25">
      <c r="B941" s="10"/>
      <c r="C941" s="10"/>
    </row>
    <row r="942" spans="2:3" ht="15.75" customHeight="1" x14ac:dyDescent="0.25">
      <c r="B942" s="10"/>
      <c r="C942" s="10"/>
    </row>
    <row r="943" spans="2:3" ht="15.75" customHeight="1" x14ac:dyDescent="0.25">
      <c r="B943" s="10"/>
      <c r="C943" s="10"/>
    </row>
    <row r="944" spans="2:3" ht="15.75" customHeight="1" x14ac:dyDescent="0.25">
      <c r="B944" s="10"/>
      <c r="C944" s="10"/>
    </row>
    <row r="945" spans="2:3" ht="15.75" customHeight="1" x14ac:dyDescent="0.25">
      <c r="B945" s="10"/>
      <c r="C945" s="10"/>
    </row>
    <row r="946" spans="2:3" ht="15.75" customHeight="1" x14ac:dyDescent="0.25">
      <c r="B946" s="10"/>
      <c r="C946" s="10"/>
    </row>
    <row r="947" spans="2:3" ht="15.75" customHeight="1" x14ac:dyDescent="0.25">
      <c r="B947" s="10"/>
      <c r="C947" s="10"/>
    </row>
    <row r="948" spans="2:3" ht="15.75" customHeight="1" x14ac:dyDescent="0.25">
      <c r="B948" s="10"/>
      <c r="C948" s="10"/>
    </row>
    <row r="949" spans="2:3" ht="15.75" customHeight="1" x14ac:dyDescent="0.25">
      <c r="B949" s="10"/>
      <c r="C949" s="10"/>
    </row>
    <row r="950" spans="2:3" ht="15.75" customHeight="1" x14ac:dyDescent="0.25">
      <c r="B950" s="10"/>
      <c r="C950" s="10"/>
    </row>
    <row r="951" spans="2:3" ht="15.75" customHeight="1" x14ac:dyDescent="0.25">
      <c r="B951" s="10"/>
      <c r="C951" s="10"/>
    </row>
    <row r="952" spans="2:3" ht="15.75" customHeight="1" x14ac:dyDescent="0.25">
      <c r="B952" s="10"/>
      <c r="C952" s="10"/>
    </row>
    <row r="953" spans="2:3" ht="15.75" customHeight="1" x14ac:dyDescent="0.25">
      <c r="B953" s="10"/>
      <c r="C953" s="10"/>
    </row>
    <row r="954" spans="2:3" ht="15.75" customHeight="1" x14ac:dyDescent="0.25">
      <c r="B954" s="10"/>
      <c r="C954" s="10"/>
    </row>
    <row r="955" spans="2:3" ht="15.75" customHeight="1" x14ac:dyDescent="0.25">
      <c r="B955" s="10"/>
      <c r="C955" s="10"/>
    </row>
    <row r="956" spans="2:3" ht="15.75" customHeight="1" x14ac:dyDescent="0.25">
      <c r="B956" s="10"/>
      <c r="C956" s="10"/>
    </row>
    <row r="957" spans="2:3" ht="15.75" customHeight="1" x14ac:dyDescent="0.25">
      <c r="B957" s="10"/>
      <c r="C957" s="10"/>
    </row>
    <row r="958" spans="2:3" ht="15.75" customHeight="1" x14ac:dyDescent="0.25">
      <c r="B958" s="10"/>
      <c r="C958" s="10"/>
    </row>
    <row r="959" spans="2:3" ht="15.75" customHeight="1" x14ac:dyDescent="0.25">
      <c r="B959" s="10"/>
      <c r="C959" s="10"/>
    </row>
    <row r="960" spans="2:3" ht="15.75" customHeight="1" x14ac:dyDescent="0.25">
      <c r="B960" s="10"/>
      <c r="C960" s="10"/>
    </row>
    <row r="961" spans="2:3" ht="15.75" customHeight="1" x14ac:dyDescent="0.25">
      <c r="B961" s="10"/>
      <c r="C961" s="10"/>
    </row>
    <row r="962" spans="2:3" ht="15.75" customHeight="1" x14ac:dyDescent="0.25">
      <c r="B962" s="10"/>
      <c r="C962" s="10"/>
    </row>
    <row r="963" spans="2:3" ht="15.75" customHeight="1" x14ac:dyDescent="0.25">
      <c r="B963" s="10"/>
      <c r="C963" s="10"/>
    </row>
    <row r="964" spans="2:3" ht="15.75" customHeight="1" x14ac:dyDescent="0.25">
      <c r="B964" s="10"/>
      <c r="C964" s="10"/>
    </row>
    <row r="965" spans="2:3" ht="15.75" customHeight="1" x14ac:dyDescent="0.25">
      <c r="B965" s="10"/>
      <c r="C965" s="10"/>
    </row>
    <row r="966" spans="2:3" ht="15.75" customHeight="1" x14ac:dyDescent="0.25">
      <c r="B966" s="10"/>
      <c r="C966" s="10"/>
    </row>
    <row r="967" spans="2:3" ht="15.75" customHeight="1" x14ac:dyDescent="0.25">
      <c r="B967" s="10"/>
      <c r="C967" s="10"/>
    </row>
    <row r="968" spans="2:3" ht="15.75" customHeight="1" x14ac:dyDescent="0.25">
      <c r="B968" s="10"/>
      <c r="C968" s="10"/>
    </row>
    <row r="969" spans="2:3" ht="15.75" customHeight="1" x14ac:dyDescent="0.25">
      <c r="B969" s="10"/>
      <c r="C969" s="10"/>
    </row>
    <row r="970" spans="2:3" ht="15.75" customHeight="1" x14ac:dyDescent="0.25">
      <c r="B970" s="10"/>
      <c r="C970" s="10"/>
    </row>
    <row r="971" spans="2:3" ht="15.75" customHeight="1" x14ac:dyDescent="0.25">
      <c r="B971" s="10"/>
      <c r="C971" s="10"/>
    </row>
    <row r="972" spans="2:3" ht="15.75" customHeight="1" x14ac:dyDescent="0.25">
      <c r="B972" s="10"/>
      <c r="C972" s="10"/>
    </row>
    <row r="973" spans="2:3" ht="15.75" customHeight="1" x14ac:dyDescent="0.25">
      <c r="B973" s="10"/>
      <c r="C973" s="10"/>
    </row>
    <row r="974" spans="2:3" ht="15.75" customHeight="1" x14ac:dyDescent="0.25">
      <c r="B974" s="10"/>
      <c r="C974" s="10"/>
    </row>
    <row r="975" spans="2:3" ht="15.75" customHeight="1" x14ac:dyDescent="0.25">
      <c r="B975" s="10"/>
      <c r="C975" s="10"/>
    </row>
    <row r="976" spans="2:3" ht="15.75" customHeight="1" x14ac:dyDescent="0.25">
      <c r="B976" s="10"/>
      <c r="C976" s="10"/>
    </row>
    <row r="977" spans="2:3" ht="15.75" customHeight="1" x14ac:dyDescent="0.25">
      <c r="B977" s="10"/>
      <c r="C977" s="10"/>
    </row>
    <row r="978" spans="2:3" ht="15.75" customHeight="1" x14ac:dyDescent="0.25">
      <c r="B978" s="10"/>
      <c r="C978" s="10"/>
    </row>
    <row r="979" spans="2:3" ht="15.75" customHeight="1" x14ac:dyDescent="0.25">
      <c r="B979" s="10"/>
      <c r="C979" s="10"/>
    </row>
    <row r="980" spans="2:3" ht="15.75" customHeight="1" x14ac:dyDescent="0.25">
      <c r="B980" s="10"/>
      <c r="C980" s="10"/>
    </row>
    <row r="981" spans="2:3" ht="15.75" customHeight="1" x14ac:dyDescent="0.25">
      <c r="B981" s="10"/>
      <c r="C981" s="10"/>
    </row>
    <row r="982" spans="2:3" ht="15.75" customHeight="1" x14ac:dyDescent="0.25">
      <c r="B982" s="10"/>
      <c r="C982" s="10"/>
    </row>
    <row r="983" spans="2:3" ht="15.75" customHeight="1" x14ac:dyDescent="0.25">
      <c r="B983" s="10"/>
      <c r="C983" s="10"/>
    </row>
    <row r="984" spans="2:3" ht="15.75" customHeight="1" x14ac:dyDescent="0.25">
      <c r="B984" s="10"/>
      <c r="C984" s="10"/>
    </row>
    <row r="985" spans="2:3" ht="15.75" customHeight="1" x14ac:dyDescent="0.25">
      <c r="B985" s="10"/>
      <c r="C985" s="10"/>
    </row>
    <row r="986" spans="2:3" ht="15.75" customHeight="1" x14ac:dyDescent="0.25">
      <c r="B986" s="10"/>
      <c r="C986" s="10"/>
    </row>
    <row r="987" spans="2:3" ht="15.75" customHeight="1" x14ac:dyDescent="0.25">
      <c r="B987" s="10"/>
      <c r="C987" s="10"/>
    </row>
    <row r="988" spans="2:3" ht="15.75" customHeight="1" x14ac:dyDescent="0.25">
      <c r="B988" s="10"/>
      <c r="C988" s="10"/>
    </row>
    <row r="989" spans="2:3" ht="15.75" customHeight="1" x14ac:dyDescent="0.25">
      <c r="B989" s="10"/>
      <c r="C989" s="10"/>
    </row>
    <row r="990" spans="2:3" ht="15.75" customHeight="1" x14ac:dyDescent="0.25">
      <c r="B990" s="10"/>
      <c r="C990" s="10"/>
    </row>
    <row r="991" spans="2:3" ht="15.75" customHeight="1" x14ac:dyDescent="0.25">
      <c r="B991" s="10"/>
      <c r="C991" s="10"/>
    </row>
    <row r="992" spans="2:3" ht="15.75" customHeight="1" x14ac:dyDescent="0.25">
      <c r="B992" s="10"/>
      <c r="C992" s="10"/>
    </row>
    <row r="993" spans="2:3" ht="15.75" customHeight="1" x14ac:dyDescent="0.25">
      <c r="B993" s="10"/>
      <c r="C993" s="10"/>
    </row>
    <row r="994" spans="2:3" ht="15.75" customHeight="1" x14ac:dyDescent="0.25">
      <c r="B994" s="10"/>
      <c r="C994" s="10"/>
    </row>
    <row r="995" spans="2:3" ht="15.75" customHeight="1" x14ac:dyDescent="0.25">
      <c r="B995" s="10"/>
      <c r="C995" s="10"/>
    </row>
    <row r="996" spans="2:3" ht="15.75" customHeight="1" x14ac:dyDescent="0.25">
      <c r="B996" s="10"/>
      <c r="C996" s="10"/>
    </row>
    <row r="997" spans="2:3" ht="15.75" customHeight="1" x14ac:dyDescent="0.25">
      <c r="B997" s="10"/>
      <c r="C997" s="10"/>
    </row>
    <row r="998" spans="2:3" ht="15.75" customHeight="1" x14ac:dyDescent="0.25">
      <c r="B998" s="10"/>
      <c r="C998" s="10"/>
    </row>
    <row r="999" spans="2:3" ht="15.75" customHeight="1" x14ac:dyDescent="0.25">
      <c r="B999" s="10"/>
      <c r="C999" s="10"/>
    </row>
    <row r="1000" spans="2:3" ht="15.75" customHeight="1" x14ac:dyDescent="0.25">
      <c r="B1000" s="10"/>
      <c r="C1000" s="10"/>
    </row>
    <row r="1001" spans="2:3" ht="15.75" customHeight="1" x14ac:dyDescent="0.25">
      <c r="B1001" s="10"/>
      <c r="C1001" s="10"/>
    </row>
    <row r="1002" spans="2:3" ht="15.75" customHeight="1" x14ac:dyDescent="0.25">
      <c r="B1002" s="10"/>
      <c r="C1002" s="10"/>
    </row>
    <row r="1003" spans="2:3" ht="15.75" customHeight="1" x14ac:dyDescent="0.25">
      <c r="B1003" s="10"/>
      <c r="C1003" s="10"/>
    </row>
    <row r="1004" spans="2:3" ht="15.75" customHeight="1" x14ac:dyDescent="0.25">
      <c r="B1004" s="10"/>
      <c r="C1004" s="10"/>
    </row>
    <row r="1005" spans="2:3" ht="15.75" customHeight="1" x14ac:dyDescent="0.25">
      <c r="B1005" s="10"/>
      <c r="C1005" s="10"/>
    </row>
    <row r="1006" spans="2:3" ht="15.75" customHeight="1" x14ac:dyDescent="0.25">
      <c r="B1006" s="10"/>
      <c r="C1006" s="10"/>
    </row>
    <row r="1007" spans="2:3" ht="15.75" customHeight="1" x14ac:dyDescent="0.25">
      <c r="B1007" s="10"/>
      <c r="C1007" s="10"/>
    </row>
    <row r="1008" spans="2:3" ht="15.75" customHeight="1" x14ac:dyDescent="0.25">
      <c r="B1008" s="10"/>
      <c r="C1008" s="10"/>
    </row>
    <row r="1009" spans="2:3" ht="15.75" customHeight="1" x14ac:dyDescent="0.25">
      <c r="B1009" s="10"/>
      <c r="C1009" s="10"/>
    </row>
    <row r="1010" spans="2:3" ht="15.75" customHeight="1" x14ac:dyDescent="0.25">
      <c r="B1010" s="10"/>
      <c r="C1010" s="10"/>
    </row>
    <row r="1011" spans="2:3" ht="15.75" customHeight="1" x14ac:dyDescent="0.25">
      <c r="B1011" s="10"/>
      <c r="C1011" s="10"/>
    </row>
    <row r="1012" spans="2:3" ht="15.75" customHeight="1" x14ac:dyDescent="0.25">
      <c r="B1012" s="10"/>
      <c r="C1012" s="10"/>
    </row>
    <row r="1013" spans="2:3" ht="15.75" customHeight="1" x14ac:dyDescent="0.25">
      <c r="B1013" s="10"/>
      <c r="C1013" s="10"/>
    </row>
    <row r="1014" spans="2:3" ht="15.75" customHeight="1" x14ac:dyDescent="0.25">
      <c r="B1014" s="10"/>
      <c r="C1014" s="10"/>
    </row>
    <row r="1015" spans="2:3" ht="15.75" customHeight="1" x14ac:dyDescent="0.25">
      <c r="B1015" s="10"/>
      <c r="C1015" s="10"/>
    </row>
    <row r="1016" spans="2:3" ht="15.75" customHeight="1" x14ac:dyDescent="0.25">
      <c r="B1016" s="10"/>
      <c r="C1016" s="10"/>
    </row>
    <row r="1017" spans="2:3" ht="15.75" customHeight="1" x14ac:dyDescent="0.25">
      <c r="B1017" s="10"/>
      <c r="C1017" s="10"/>
    </row>
    <row r="1018" spans="2:3" ht="15.75" customHeight="1" x14ac:dyDescent="0.25">
      <c r="B1018" s="10"/>
      <c r="C1018" s="10"/>
    </row>
    <row r="1019" spans="2:3" ht="15.75" customHeight="1" x14ac:dyDescent="0.25">
      <c r="B1019" s="10"/>
      <c r="C1019" s="10"/>
    </row>
    <row r="1020" spans="2:3" ht="15.75" customHeight="1" x14ac:dyDescent="0.25">
      <c r="B1020" s="10"/>
      <c r="C1020" s="10"/>
    </row>
    <row r="1021" spans="2:3" ht="15.75" customHeight="1" x14ac:dyDescent="0.25">
      <c r="B1021" s="10"/>
      <c r="C1021" s="10"/>
    </row>
    <row r="1022" spans="2:3" ht="15.75" customHeight="1" x14ac:dyDescent="0.25">
      <c r="B1022" s="10"/>
      <c r="C1022" s="10"/>
    </row>
    <row r="1023" spans="2:3" ht="15.75" customHeight="1" x14ac:dyDescent="0.25">
      <c r="B1023" s="10"/>
      <c r="C1023" s="10"/>
    </row>
    <row r="1024" spans="2:3" ht="15.75" customHeight="1" x14ac:dyDescent="0.25">
      <c r="B1024" s="10"/>
      <c r="C1024" s="10"/>
    </row>
    <row r="1025" spans="2:3" ht="15.75" customHeight="1" x14ac:dyDescent="0.25">
      <c r="B1025" s="10"/>
      <c r="C1025" s="10"/>
    </row>
    <row r="1026" spans="2:3" ht="15.75" customHeight="1" x14ac:dyDescent="0.25">
      <c r="B1026" s="10"/>
      <c r="C1026" s="10"/>
    </row>
    <row r="1027" spans="2:3" ht="15.75" customHeight="1" x14ac:dyDescent="0.25">
      <c r="B1027" s="10"/>
      <c r="C1027" s="10"/>
    </row>
    <row r="1028" spans="2:3" ht="15.75" customHeight="1" x14ac:dyDescent="0.25">
      <c r="B1028" s="10"/>
      <c r="C1028" s="10"/>
    </row>
    <row r="1029" spans="2:3" ht="15.75" customHeight="1" x14ac:dyDescent="0.25">
      <c r="B1029" s="10"/>
      <c r="C1029" s="10"/>
    </row>
    <row r="1030" spans="2:3" ht="15.75" customHeight="1" x14ac:dyDescent="0.25">
      <c r="B1030" s="10"/>
      <c r="C1030" s="10"/>
    </row>
  </sheetData>
  <mergeCells count="20">
    <mergeCell ref="A109:C109"/>
    <mergeCell ref="A119:F119"/>
    <mergeCell ref="A1:F1"/>
    <mergeCell ref="A2:F2"/>
    <mergeCell ref="A3:F3"/>
    <mergeCell ref="A4:F4"/>
    <mergeCell ref="A115:C115"/>
    <mergeCell ref="A13:C13"/>
    <mergeCell ref="A19:C19"/>
    <mergeCell ref="A24:C24"/>
    <mergeCell ref="A33:C33"/>
    <mergeCell ref="A41:C41"/>
    <mergeCell ref="A45:C45"/>
    <mergeCell ref="A51:C51"/>
    <mergeCell ref="A69:C69"/>
    <mergeCell ref="A74:C74"/>
    <mergeCell ref="A88:C88"/>
    <mergeCell ref="A100:C100"/>
    <mergeCell ref="C5:F5"/>
    <mergeCell ref="A104:C1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A19F-746D-4F44-9302-55988D5FFB2B}">
  <dimension ref="A1:W994"/>
  <sheetViews>
    <sheetView topLeftCell="A7" zoomScale="272" zoomScaleNormal="272" workbookViewId="0">
      <selection activeCell="A12" sqref="A12:XFD17"/>
    </sheetView>
  </sheetViews>
  <sheetFormatPr defaultColWidth="11" defaultRowHeight="15.75" x14ac:dyDescent="0.25"/>
  <cols>
    <col min="1" max="1" width="22.875" style="159" customWidth="1"/>
    <col min="2" max="2" width="13" style="159" bestFit="1" customWidth="1"/>
    <col min="3" max="3" width="11.375" style="159" bestFit="1" customWidth="1"/>
    <col min="4" max="4" width="12" style="159" bestFit="1" customWidth="1"/>
    <col min="5" max="16384" width="11" style="159"/>
  </cols>
  <sheetData>
    <row r="1" spans="1:23" x14ac:dyDescent="0.25">
      <c r="A1" s="260" t="s">
        <v>193</v>
      </c>
      <c r="B1" s="261"/>
      <c r="C1" s="261"/>
      <c r="D1" s="261"/>
      <c r="E1" s="261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</row>
    <row r="2" spans="1:23" x14ac:dyDescent="0.25">
      <c r="A2" s="191" t="s">
        <v>209</v>
      </c>
      <c r="B2" s="262"/>
      <c r="C2" s="263"/>
      <c r="D2" s="263"/>
      <c r="E2" s="263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</row>
    <row r="3" spans="1:23" x14ac:dyDescent="0.25">
      <c r="A3" s="191" t="s">
        <v>341</v>
      </c>
      <c r="B3" s="262"/>
      <c r="C3" s="263"/>
      <c r="D3" s="263"/>
      <c r="E3" s="263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1:23" ht="27" x14ac:dyDescent="0.25">
      <c r="A4" s="192" t="s">
        <v>194</v>
      </c>
      <c r="B4" s="161" t="s">
        <v>195</v>
      </c>
      <c r="C4" s="161" t="s">
        <v>196</v>
      </c>
      <c r="D4" s="161" t="s">
        <v>197</v>
      </c>
      <c r="E4" s="161" t="s">
        <v>198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</row>
    <row r="5" spans="1:23" x14ac:dyDescent="0.25">
      <c r="A5" s="162" t="s">
        <v>330</v>
      </c>
      <c r="B5" s="163"/>
      <c r="C5" s="163"/>
      <c r="D5" s="218">
        <v>149500</v>
      </c>
      <c r="E5" s="163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</row>
    <row r="6" spans="1:23" x14ac:dyDescent="0.25">
      <c r="A6" s="164" t="s">
        <v>344</v>
      </c>
      <c r="B6" s="165">
        <v>0</v>
      </c>
      <c r="C6" s="165">
        <v>7000</v>
      </c>
      <c r="D6" s="165">
        <f>D5-C6</f>
        <v>142500</v>
      </c>
      <c r="E6" s="166">
        <v>422.8</v>
      </c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</row>
    <row r="7" spans="1:23" x14ac:dyDescent="0.25">
      <c r="A7" s="164" t="s">
        <v>345</v>
      </c>
      <c r="B7" s="165">
        <v>0</v>
      </c>
      <c r="C7" s="167">
        <v>19000</v>
      </c>
      <c r="D7" s="165">
        <f t="shared" ref="D7:D11" si="0">D6-C7</f>
        <v>123500</v>
      </c>
      <c r="E7" s="166">
        <v>1202.44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</row>
    <row r="8" spans="1:23" x14ac:dyDescent="0.25">
      <c r="A8" s="164" t="s">
        <v>355</v>
      </c>
      <c r="B8" s="165">
        <v>0</v>
      </c>
      <c r="C8" s="168">
        <v>16500</v>
      </c>
      <c r="D8" s="165">
        <f t="shared" si="0"/>
        <v>107000</v>
      </c>
      <c r="E8" s="169">
        <v>1012.11</v>
      </c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</row>
    <row r="9" spans="1:23" x14ac:dyDescent="0.25">
      <c r="A9" s="164" t="s">
        <v>356</v>
      </c>
      <c r="B9" s="165">
        <v>0</v>
      </c>
      <c r="C9" s="170">
        <v>37000</v>
      </c>
      <c r="D9" s="165">
        <f t="shared" si="0"/>
        <v>70000</v>
      </c>
      <c r="E9" s="171">
        <v>2374.73</v>
      </c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</row>
    <row r="10" spans="1:23" x14ac:dyDescent="0.25">
      <c r="A10" s="164" t="s">
        <v>357</v>
      </c>
      <c r="B10" s="165">
        <v>0</v>
      </c>
      <c r="C10" s="170">
        <v>34000</v>
      </c>
      <c r="D10" s="165">
        <f t="shared" si="0"/>
        <v>36000</v>
      </c>
      <c r="E10" s="171">
        <v>1826.61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</row>
    <row r="11" spans="1:23" x14ac:dyDescent="0.25">
      <c r="A11" s="164" t="s">
        <v>358</v>
      </c>
      <c r="B11" s="165">
        <v>0</v>
      </c>
      <c r="C11" s="170">
        <v>12000</v>
      </c>
      <c r="D11" s="165">
        <f t="shared" si="0"/>
        <v>24000</v>
      </c>
      <c r="E11" s="171">
        <v>688.18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</row>
    <row r="12" spans="1:23" x14ac:dyDescent="0.25">
      <c r="A12" s="172" t="s">
        <v>199</v>
      </c>
      <c r="B12" s="173">
        <f>SUM(B6:B11)</f>
        <v>0</v>
      </c>
      <c r="C12" s="174">
        <f>SUM(C6:C11)</f>
        <v>125500</v>
      </c>
      <c r="D12" s="175">
        <f>D11</f>
        <v>24000</v>
      </c>
      <c r="E12" s="176">
        <f>SUM(E6:E11)</f>
        <v>7526.87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</row>
    <row r="13" spans="1:23" x14ac:dyDescent="0.25">
      <c r="A13" s="177"/>
      <c r="B13" s="178"/>
      <c r="C13" s="179"/>
      <c r="D13" s="179"/>
      <c r="E13" s="18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</row>
    <row r="14" spans="1:23" x14ac:dyDescent="0.25">
      <c r="A14" s="177"/>
      <c r="B14" s="179"/>
      <c r="C14" s="179"/>
      <c r="D14" s="179"/>
      <c r="E14" s="18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</row>
    <row r="15" spans="1:23" x14ac:dyDescent="0.25">
      <c r="A15" s="177"/>
      <c r="B15" s="179"/>
      <c r="C15" s="179"/>
      <c r="D15" s="179"/>
      <c r="E15" s="179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</row>
    <row r="16" spans="1:23" x14ac:dyDescent="0.25">
      <c r="A16" s="177"/>
      <c r="B16" s="179"/>
      <c r="C16" s="179"/>
      <c r="D16" s="179"/>
      <c r="E16" s="179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</row>
    <row r="17" spans="1:23" x14ac:dyDescent="0.25">
      <c r="A17" s="177"/>
      <c r="B17" s="179"/>
      <c r="C17" s="179"/>
      <c r="D17" s="179"/>
      <c r="E17" s="179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</row>
    <row r="18" spans="1:23" x14ac:dyDescent="0.25">
      <c r="A18" s="177"/>
      <c r="B18" s="179"/>
      <c r="C18" s="179"/>
      <c r="D18" s="179"/>
      <c r="E18" s="179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</row>
    <row r="19" spans="1:23" x14ac:dyDescent="0.25">
      <c r="A19" s="177"/>
      <c r="B19" s="179"/>
      <c r="C19" s="179"/>
      <c r="D19" s="179"/>
      <c r="E19" s="179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</row>
    <row r="20" spans="1:23" x14ac:dyDescent="0.25">
      <c r="A20" s="177"/>
      <c r="B20" s="181"/>
      <c r="C20" s="181"/>
      <c r="D20" s="181"/>
      <c r="E20" s="181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</row>
    <row r="21" spans="1:23" x14ac:dyDescent="0.25">
      <c r="A21" s="182"/>
      <c r="B21" s="183"/>
      <c r="C21" s="183"/>
      <c r="D21" s="183"/>
      <c r="E21" s="183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</row>
    <row r="22" spans="1:23" x14ac:dyDescent="0.25">
      <c r="A22" s="182"/>
      <c r="B22" s="183"/>
      <c r="C22" s="183"/>
      <c r="D22" s="183"/>
      <c r="E22" s="183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</row>
    <row r="23" spans="1:23" x14ac:dyDescent="0.25">
      <c r="A23" s="182"/>
      <c r="B23" s="183"/>
      <c r="C23" s="183"/>
      <c r="D23" s="183"/>
      <c r="E23" s="183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</row>
    <row r="24" spans="1:23" x14ac:dyDescent="0.25">
      <c r="A24" s="182"/>
      <c r="B24" s="183"/>
      <c r="C24" s="183"/>
      <c r="D24" s="183"/>
      <c r="E24" s="183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</row>
    <row r="25" spans="1:23" x14ac:dyDescent="0.25">
      <c r="A25" s="182"/>
      <c r="B25" s="183"/>
      <c r="C25" s="183"/>
      <c r="D25" s="183"/>
      <c r="E25" s="183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</row>
    <row r="26" spans="1:23" x14ac:dyDescent="0.25">
      <c r="A26" s="182"/>
      <c r="B26" s="183"/>
      <c r="C26" s="183"/>
      <c r="D26" s="183"/>
      <c r="E26" s="183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</row>
    <row r="27" spans="1:23" x14ac:dyDescent="0.25">
      <c r="A27" s="182"/>
      <c r="B27" s="183"/>
      <c r="C27" s="183"/>
      <c r="D27" s="183"/>
      <c r="E27" s="183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</row>
    <row r="28" spans="1:23" x14ac:dyDescent="0.25">
      <c r="A28" s="182"/>
      <c r="B28" s="183"/>
      <c r="C28" s="183"/>
      <c r="D28" s="183"/>
      <c r="E28" s="183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</row>
    <row r="29" spans="1:23" x14ac:dyDescent="0.25">
      <c r="A29" s="182"/>
      <c r="B29" s="183"/>
      <c r="C29" s="183"/>
      <c r="D29" s="183"/>
      <c r="E29" s="183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</row>
    <row r="30" spans="1:23" x14ac:dyDescent="0.25">
      <c r="A30" s="182"/>
      <c r="B30" s="183"/>
      <c r="C30" s="183"/>
      <c r="D30" s="183"/>
      <c r="E30" s="183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</row>
    <row r="31" spans="1:23" x14ac:dyDescent="0.25">
      <c r="A31" s="182"/>
      <c r="B31" s="183"/>
      <c r="C31" s="183"/>
      <c r="D31" s="183"/>
      <c r="E31" s="183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</row>
    <row r="32" spans="1:23" x14ac:dyDescent="0.25">
      <c r="A32" s="182"/>
      <c r="B32" s="184"/>
      <c r="C32" s="184"/>
      <c r="D32" s="184"/>
      <c r="E32" s="184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</row>
    <row r="33" spans="1:23" x14ac:dyDescent="0.25">
      <c r="A33" s="182"/>
      <c r="B33" s="184"/>
      <c r="C33" s="184"/>
      <c r="D33" s="184"/>
      <c r="E33" s="184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</row>
    <row r="34" spans="1:23" x14ac:dyDescent="0.25">
      <c r="A34" s="182"/>
      <c r="B34" s="184"/>
      <c r="C34" s="184"/>
      <c r="D34" s="184"/>
      <c r="E34" s="184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</row>
    <row r="35" spans="1:23" x14ac:dyDescent="0.25">
      <c r="A35" s="182"/>
      <c r="B35" s="184"/>
      <c r="C35" s="184"/>
      <c r="D35" s="184"/>
      <c r="E35" s="184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</row>
    <row r="36" spans="1:23" x14ac:dyDescent="0.25">
      <c r="A36" s="182"/>
      <c r="B36" s="184"/>
      <c r="C36" s="184"/>
      <c r="D36" s="184"/>
      <c r="E36" s="184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</row>
    <row r="37" spans="1:23" x14ac:dyDescent="0.25">
      <c r="A37" s="182"/>
      <c r="B37" s="184"/>
      <c r="C37" s="184"/>
      <c r="D37" s="184"/>
      <c r="E37" s="184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</row>
    <row r="38" spans="1:23" x14ac:dyDescent="0.25">
      <c r="A38" s="185"/>
      <c r="B38" s="186"/>
      <c r="C38" s="187"/>
      <c r="D38" s="186"/>
      <c r="E38" s="186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</row>
    <row r="39" spans="1:23" ht="27" x14ac:dyDescent="0.25">
      <c r="A39" s="188" t="s">
        <v>200</v>
      </c>
      <c r="B39" s="189"/>
      <c r="C39" s="189"/>
      <c r="D39" s="189"/>
      <c r="E39" s="18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</row>
    <row r="40" spans="1:23" x14ac:dyDescent="0.25">
      <c r="A40" s="190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</row>
    <row r="41" spans="1:23" x14ac:dyDescent="0.25">
      <c r="A41" s="190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</row>
    <row r="42" spans="1:23" x14ac:dyDescent="0.25">
      <c r="A42" s="190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</row>
    <row r="43" spans="1:23" x14ac:dyDescent="0.25">
      <c r="A43" s="190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</row>
    <row r="44" spans="1:23" x14ac:dyDescent="0.25">
      <c r="A44" s="19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</row>
    <row r="45" spans="1:23" x14ac:dyDescent="0.25">
      <c r="A45" s="190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</row>
    <row r="46" spans="1:23" x14ac:dyDescent="0.25">
      <c r="A46" s="19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</row>
    <row r="47" spans="1:23" x14ac:dyDescent="0.25">
      <c r="A47" s="19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</row>
    <row r="48" spans="1:23" x14ac:dyDescent="0.25">
      <c r="A48" s="19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</row>
    <row r="49" spans="1:23" x14ac:dyDescent="0.25">
      <c r="A49" s="190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</row>
    <row r="50" spans="1:23" x14ac:dyDescent="0.25">
      <c r="A50" s="190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</row>
    <row r="51" spans="1:23" x14ac:dyDescent="0.25">
      <c r="A51" s="19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</row>
    <row r="52" spans="1:23" x14ac:dyDescent="0.25">
      <c r="A52" s="190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</row>
    <row r="53" spans="1:23" x14ac:dyDescent="0.25">
      <c r="A53" s="190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</row>
    <row r="54" spans="1:23" x14ac:dyDescent="0.25">
      <c r="A54" s="190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</row>
    <row r="55" spans="1:23" x14ac:dyDescent="0.25">
      <c r="A55" s="19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</row>
    <row r="56" spans="1:23" x14ac:dyDescent="0.25">
      <c r="A56" s="19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</row>
    <row r="57" spans="1:23" x14ac:dyDescent="0.25">
      <c r="A57" s="19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</row>
    <row r="58" spans="1:23" x14ac:dyDescent="0.25">
      <c r="A58" s="19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</row>
    <row r="59" spans="1:23" x14ac:dyDescent="0.25">
      <c r="A59" s="19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</row>
    <row r="60" spans="1:23" x14ac:dyDescent="0.25">
      <c r="A60" s="19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</row>
    <row r="61" spans="1:23" x14ac:dyDescent="0.25">
      <c r="A61" s="19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</row>
    <row r="62" spans="1:23" x14ac:dyDescent="0.25">
      <c r="A62" s="19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</row>
    <row r="63" spans="1:23" x14ac:dyDescent="0.25">
      <c r="A63" s="19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</row>
    <row r="64" spans="1:23" x14ac:dyDescent="0.25">
      <c r="A64" s="19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</row>
    <row r="65" spans="1:23" x14ac:dyDescent="0.25">
      <c r="A65" s="190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</row>
    <row r="66" spans="1:23" x14ac:dyDescent="0.25">
      <c r="A66" s="19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</row>
    <row r="67" spans="1:23" x14ac:dyDescent="0.25">
      <c r="A67" s="190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</row>
    <row r="68" spans="1:23" x14ac:dyDescent="0.25">
      <c r="A68" s="19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</row>
    <row r="69" spans="1:23" x14ac:dyDescent="0.25">
      <c r="A69" s="190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</row>
    <row r="70" spans="1:23" x14ac:dyDescent="0.25">
      <c r="A70" s="19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</row>
    <row r="71" spans="1:23" x14ac:dyDescent="0.25">
      <c r="A71" s="190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</row>
    <row r="72" spans="1:23" x14ac:dyDescent="0.25">
      <c r="A72" s="190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</row>
    <row r="73" spans="1:23" x14ac:dyDescent="0.25">
      <c r="A73" s="190"/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</row>
    <row r="74" spans="1:23" x14ac:dyDescent="0.25">
      <c r="A74" s="190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</row>
    <row r="75" spans="1:23" x14ac:dyDescent="0.25">
      <c r="A75" s="190"/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</row>
    <row r="76" spans="1:23" x14ac:dyDescent="0.25">
      <c r="A76" s="190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</row>
    <row r="77" spans="1:23" x14ac:dyDescent="0.25">
      <c r="A77" s="190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</row>
    <row r="78" spans="1:23" x14ac:dyDescent="0.25">
      <c r="A78" s="190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</row>
    <row r="79" spans="1:23" x14ac:dyDescent="0.25">
      <c r="A79" s="190"/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</row>
    <row r="80" spans="1:23" x14ac:dyDescent="0.25">
      <c r="A80" s="190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</row>
    <row r="81" spans="1:23" x14ac:dyDescent="0.25">
      <c r="A81" s="19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</row>
    <row r="82" spans="1:23" x14ac:dyDescent="0.25">
      <c r="A82" s="190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</row>
    <row r="83" spans="1:23" x14ac:dyDescent="0.25">
      <c r="A83" s="19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</row>
    <row r="84" spans="1:23" x14ac:dyDescent="0.25">
      <c r="A84" s="19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</row>
    <row r="85" spans="1:23" x14ac:dyDescent="0.25">
      <c r="A85" s="190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</row>
    <row r="86" spans="1:23" x14ac:dyDescent="0.25">
      <c r="A86" s="190"/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</row>
    <row r="87" spans="1:23" x14ac:dyDescent="0.25">
      <c r="A87" s="190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</row>
    <row r="88" spans="1:23" x14ac:dyDescent="0.25">
      <c r="A88" s="19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</row>
    <row r="89" spans="1:23" x14ac:dyDescent="0.25">
      <c r="A89" s="190"/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</row>
    <row r="90" spans="1:23" x14ac:dyDescent="0.25">
      <c r="A90" s="190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</row>
    <row r="91" spans="1:23" x14ac:dyDescent="0.25">
      <c r="A91" s="190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</row>
    <row r="92" spans="1:23" x14ac:dyDescent="0.25">
      <c r="A92" s="190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</row>
    <row r="93" spans="1:23" x14ac:dyDescent="0.25">
      <c r="A93" s="190"/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</row>
    <row r="94" spans="1:23" x14ac:dyDescent="0.25">
      <c r="A94" s="19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</row>
    <row r="95" spans="1:23" x14ac:dyDescent="0.25">
      <c r="A95" s="19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</row>
    <row r="96" spans="1:23" x14ac:dyDescent="0.25">
      <c r="A96" s="19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</row>
    <row r="97" spans="1:23" x14ac:dyDescent="0.25">
      <c r="A97" s="190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</row>
    <row r="98" spans="1:23" x14ac:dyDescent="0.25">
      <c r="A98" s="19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</row>
    <row r="99" spans="1:23" x14ac:dyDescent="0.25">
      <c r="A99" s="19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</row>
    <row r="100" spans="1:23" x14ac:dyDescent="0.25">
      <c r="A100" s="19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</row>
    <row r="101" spans="1:23" x14ac:dyDescent="0.25">
      <c r="A101" s="19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</row>
    <row r="102" spans="1:23" x14ac:dyDescent="0.25">
      <c r="A102" s="19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</row>
    <row r="103" spans="1:23" x14ac:dyDescent="0.25">
      <c r="A103" s="19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</row>
    <row r="104" spans="1:23" x14ac:dyDescent="0.25">
      <c r="A104" s="19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</row>
    <row r="105" spans="1:23" x14ac:dyDescent="0.25">
      <c r="A105" s="19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</row>
    <row r="106" spans="1:23" x14ac:dyDescent="0.25">
      <c r="A106" s="19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</row>
    <row r="107" spans="1:23" x14ac:dyDescent="0.25">
      <c r="A107" s="19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</row>
    <row r="108" spans="1:23" x14ac:dyDescent="0.25">
      <c r="A108" s="19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</row>
    <row r="109" spans="1:23" x14ac:dyDescent="0.25">
      <c r="A109" s="19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</row>
    <row r="110" spans="1:23" x14ac:dyDescent="0.25">
      <c r="A110" s="19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</row>
    <row r="111" spans="1:23" x14ac:dyDescent="0.25">
      <c r="A111" s="19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</row>
    <row r="112" spans="1:23" x14ac:dyDescent="0.25">
      <c r="A112" s="190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</row>
    <row r="113" spans="1:23" x14ac:dyDescent="0.25">
      <c r="A113" s="19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</row>
    <row r="114" spans="1:23" x14ac:dyDescent="0.25">
      <c r="A114" s="190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</row>
    <row r="115" spans="1:23" x14ac:dyDescent="0.25">
      <c r="A115" s="190"/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</row>
    <row r="116" spans="1:23" x14ac:dyDescent="0.25">
      <c r="A116" s="190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</row>
    <row r="117" spans="1:23" x14ac:dyDescent="0.25">
      <c r="A117" s="190"/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</row>
    <row r="118" spans="1:23" x14ac:dyDescent="0.25">
      <c r="A118" s="190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</row>
    <row r="119" spans="1:23" x14ac:dyDescent="0.25">
      <c r="A119" s="190"/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</row>
    <row r="120" spans="1:23" x14ac:dyDescent="0.25">
      <c r="A120" s="19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</row>
    <row r="121" spans="1:23" x14ac:dyDescent="0.25">
      <c r="A121" s="19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</row>
    <row r="122" spans="1:23" x14ac:dyDescent="0.25">
      <c r="A122" s="190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</row>
    <row r="123" spans="1:23" x14ac:dyDescent="0.25">
      <c r="A123" s="19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</row>
    <row r="124" spans="1:23" x14ac:dyDescent="0.25">
      <c r="A124" s="190"/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</row>
    <row r="125" spans="1:23" x14ac:dyDescent="0.25">
      <c r="A125" s="19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</row>
    <row r="126" spans="1:23" x14ac:dyDescent="0.25">
      <c r="A126" s="19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</row>
    <row r="127" spans="1:23" x14ac:dyDescent="0.25">
      <c r="A127" s="190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</row>
    <row r="128" spans="1:23" x14ac:dyDescent="0.25">
      <c r="A128" s="19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</row>
    <row r="129" spans="1:23" x14ac:dyDescent="0.25">
      <c r="A129" s="190"/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</row>
    <row r="130" spans="1:23" x14ac:dyDescent="0.25">
      <c r="A130" s="190"/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</row>
    <row r="131" spans="1:23" x14ac:dyDescent="0.25">
      <c r="A131" s="190"/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</row>
    <row r="132" spans="1:23" x14ac:dyDescent="0.25">
      <c r="A132" s="19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</row>
    <row r="133" spans="1:23" x14ac:dyDescent="0.25">
      <c r="A133" s="190"/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</row>
    <row r="134" spans="1:23" x14ac:dyDescent="0.25">
      <c r="A134" s="190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</row>
    <row r="135" spans="1:23" x14ac:dyDescent="0.25">
      <c r="A135" s="190"/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</row>
    <row r="136" spans="1:23" x14ac:dyDescent="0.25">
      <c r="A136" s="190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</row>
    <row r="137" spans="1:23" x14ac:dyDescent="0.25">
      <c r="A137" s="190"/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</row>
    <row r="138" spans="1:23" x14ac:dyDescent="0.25">
      <c r="A138" s="190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</row>
    <row r="139" spans="1:23" x14ac:dyDescent="0.25">
      <c r="A139" s="190"/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</row>
    <row r="140" spans="1:23" x14ac:dyDescent="0.25">
      <c r="A140" s="190"/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</row>
    <row r="141" spans="1:23" x14ac:dyDescent="0.25">
      <c r="A141" s="190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</row>
    <row r="142" spans="1:23" x14ac:dyDescent="0.25">
      <c r="A142" s="190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</row>
    <row r="143" spans="1:23" x14ac:dyDescent="0.25">
      <c r="A143" s="190"/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</row>
    <row r="144" spans="1:23" x14ac:dyDescent="0.25">
      <c r="A144" s="190"/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</row>
    <row r="145" spans="1:23" x14ac:dyDescent="0.25">
      <c r="A145" s="190"/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</row>
    <row r="146" spans="1:23" x14ac:dyDescent="0.25">
      <c r="A146" s="190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</row>
    <row r="147" spans="1:23" x14ac:dyDescent="0.25">
      <c r="A147" s="190"/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</row>
    <row r="148" spans="1:23" x14ac:dyDescent="0.25">
      <c r="A148" s="190"/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</row>
    <row r="149" spans="1:23" x14ac:dyDescent="0.25">
      <c r="A149" s="190"/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</row>
    <row r="150" spans="1:23" x14ac:dyDescent="0.25">
      <c r="A150" s="190"/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</row>
    <row r="151" spans="1:23" x14ac:dyDescent="0.25">
      <c r="A151" s="190"/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</row>
    <row r="152" spans="1:23" x14ac:dyDescent="0.25">
      <c r="A152" s="190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</row>
    <row r="153" spans="1:23" x14ac:dyDescent="0.25">
      <c r="A153" s="190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</row>
    <row r="154" spans="1:23" x14ac:dyDescent="0.25">
      <c r="A154" s="190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</row>
    <row r="155" spans="1:23" x14ac:dyDescent="0.25">
      <c r="A155" s="19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</row>
    <row r="156" spans="1:23" x14ac:dyDescent="0.25">
      <c r="A156" s="190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</row>
    <row r="157" spans="1:23" x14ac:dyDescent="0.25">
      <c r="A157" s="19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</row>
    <row r="158" spans="1:23" x14ac:dyDescent="0.25">
      <c r="A158" s="19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</row>
    <row r="159" spans="1:23" x14ac:dyDescent="0.25">
      <c r="A159" s="19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</row>
    <row r="160" spans="1:23" x14ac:dyDescent="0.25">
      <c r="A160" s="19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</row>
    <row r="161" spans="1:23" x14ac:dyDescent="0.25">
      <c r="A161" s="19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</row>
    <row r="162" spans="1:23" x14ac:dyDescent="0.25">
      <c r="A162" s="19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</row>
    <row r="163" spans="1:23" x14ac:dyDescent="0.25">
      <c r="A163" s="19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</row>
    <row r="164" spans="1:23" x14ac:dyDescent="0.25">
      <c r="A164" s="19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</row>
    <row r="165" spans="1:23" x14ac:dyDescent="0.25">
      <c r="A165" s="19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</row>
    <row r="166" spans="1:23" x14ac:dyDescent="0.25">
      <c r="A166" s="19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</row>
    <row r="167" spans="1:23" x14ac:dyDescent="0.25">
      <c r="A167" s="19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</row>
    <row r="168" spans="1:23" x14ac:dyDescent="0.25">
      <c r="A168" s="19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</row>
    <row r="169" spans="1:23" x14ac:dyDescent="0.25">
      <c r="A169" s="190"/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</row>
    <row r="170" spans="1:23" x14ac:dyDescent="0.25">
      <c r="A170" s="190"/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</row>
    <row r="171" spans="1:23" x14ac:dyDescent="0.25">
      <c r="A171" s="190"/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</row>
    <row r="172" spans="1:23" x14ac:dyDescent="0.25">
      <c r="A172" s="190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</row>
    <row r="173" spans="1:23" x14ac:dyDescent="0.25">
      <c r="A173" s="190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</row>
    <row r="174" spans="1:23" x14ac:dyDescent="0.25">
      <c r="A174" s="190"/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</row>
    <row r="175" spans="1:23" x14ac:dyDescent="0.25">
      <c r="A175" s="190"/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</row>
    <row r="176" spans="1:23" x14ac:dyDescent="0.25">
      <c r="A176" s="190"/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</row>
    <row r="177" spans="1:23" x14ac:dyDescent="0.25">
      <c r="A177" s="190"/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</row>
    <row r="178" spans="1:23" x14ac:dyDescent="0.25">
      <c r="A178" s="190"/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</row>
    <row r="179" spans="1:23" x14ac:dyDescent="0.25">
      <c r="A179" s="19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</row>
    <row r="180" spans="1:23" x14ac:dyDescent="0.25">
      <c r="A180" s="19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</row>
    <row r="181" spans="1:23" x14ac:dyDescent="0.25">
      <c r="A181" s="190"/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</row>
    <row r="182" spans="1:23" x14ac:dyDescent="0.25">
      <c r="A182" s="190"/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</row>
    <row r="183" spans="1:23" x14ac:dyDescent="0.25">
      <c r="A183" s="190"/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</row>
    <row r="184" spans="1:23" x14ac:dyDescent="0.25">
      <c r="A184" s="190"/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</row>
    <row r="185" spans="1:23" x14ac:dyDescent="0.25">
      <c r="A185" s="190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</row>
    <row r="186" spans="1:23" x14ac:dyDescent="0.25">
      <c r="A186" s="190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</row>
    <row r="187" spans="1:23" x14ac:dyDescent="0.25">
      <c r="A187" s="190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</row>
    <row r="188" spans="1:23" x14ac:dyDescent="0.25">
      <c r="A188" s="190"/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</row>
    <row r="189" spans="1:23" x14ac:dyDescent="0.25">
      <c r="A189" s="190"/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</row>
    <row r="190" spans="1:23" x14ac:dyDescent="0.25">
      <c r="A190" s="190"/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</row>
    <row r="191" spans="1:23" x14ac:dyDescent="0.25">
      <c r="A191" s="190"/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</row>
    <row r="192" spans="1:23" x14ac:dyDescent="0.25">
      <c r="A192" s="190"/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</row>
    <row r="193" spans="1:23" x14ac:dyDescent="0.25">
      <c r="A193" s="190"/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</row>
    <row r="194" spans="1:23" x14ac:dyDescent="0.25">
      <c r="A194" s="190"/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</row>
    <row r="195" spans="1:23" x14ac:dyDescent="0.25">
      <c r="A195" s="190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</row>
    <row r="196" spans="1:23" x14ac:dyDescent="0.25">
      <c r="A196" s="190"/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</row>
    <row r="197" spans="1:23" x14ac:dyDescent="0.25">
      <c r="A197" s="190"/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</row>
    <row r="198" spans="1:23" x14ac:dyDescent="0.25">
      <c r="A198" s="190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</row>
    <row r="199" spans="1:23" x14ac:dyDescent="0.25">
      <c r="A199" s="190"/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</row>
    <row r="200" spans="1:23" x14ac:dyDescent="0.25">
      <c r="A200" s="190"/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</row>
    <row r="201" spans="1:23" x14ac:dyDescent="0.25">
      <c r="A201" s="190"/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</row>
    <row r="202" spans="1:23" x14ac:dyDescent="0.25">
      <c r="A202" s="190"/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</row>
    <row r="203" spans="1:23" x14ac:dyDescent="0.25">
      <c r="A203" s="190"/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</row>
    <row r="204" spans="1:23" x14ac:dyDescent="0.25">
      <c r="A204" s="190"/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</row>
    <row r="205" spans="1:23" x14ac:dyDescent="0.25">
      <c r="A205" s="190"/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</row>
    <row r="206" spans="1:23" x14ac:dyDescent="0.25">
      <c r="A206" s="190"/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</row>
    <row r="207" spans="1:23" x14ac:dyDescent="0.25">
      <c r="A207" s="190"/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</row>
    <row r="208" spans="1:23" x14ac:dyDescent="0.25">
      <c r="A208" s="190"/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</row>
    <row r="209" spans="1:23" x14ac:dyDescent="0.25">
      <c r="A209" s="190"/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</row>
    <row r="210" spans="1:23" x14ac:dyDescent="0.25">
      <c r="A210" s="190"/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</row>
    <row r="211" spans="1:23" x14ac:dyDescent="0.25">
      <c r="A211" s="190"/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</row>
    <row r="212" spans="1:23" x14ac:dyDescent="0.25">
      <c r="A212" s="190"/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</row>
    <row r="213" spans="1:23" x14ac:dyDescent="0.25">
      <c r="A213" s="190"/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</row>
    <row r="214" spans="1:23" x14ac:dyDescent="0.25">
      <c r="A214" s="190"/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</row>
    <row r="215" spans="1:23" x14ac:dyDescent="0.25">
      <c r="A215" s="190"/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</row>
    <row r="216" spans="1:23" x14ac:dyDescent="0.25">
      <c r="A216" s="190"/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</row>
    <row r="217" spans="1:23" x14ac:dyDescent="0.25">
      <c r="A217" s="190"/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</row>
    <row r="218" spans="1:23" x14ac:dyDescent="0.25">
      <c r="A218" s="190"/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</row>
    <row r="219" spans="1:23" x14ac:dyDescent="0.25">
      <c r="A219" s="190"/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</row>
    <row r="220" spans="1:23" x14ac:dyDescent="0.25">
      <c r="A220" s="190"/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</row>
    <row r="221" spans="1:23" x14ac:dyDescent="0.25">
      <c r="A221" s="190"/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</row>
    <row r="222" spans="1:23" x14ac:dyDescent="0.25">
      <c r="A222" s="190"/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</row>
    <row r="223" spans="1:23" x14ac:dyDescent="0.25">
      <c r="A223" s="190"/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</row>
    <row r="224" spans="1:23" x14ac:dyDescent="0.25">
      <c r="A224" s="190"/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</row>
    <row r="225" spans="1:23" x14ac:dyDescent="0.25">
      <c r="A225" s="190"/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</row>
    <row r="226" spans="1:23" x14ac:dyDescent="0.25">
      <c r="A226" s="190"/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</row>
    <row r="227" spans="1:23" x14ac:dyDescent="0.25">
      <c r="A227" s="190"/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</row>
    <row r="228" spans="1:23" x14ac:dyDescent="0.25">
      <c r="A228" s="190"/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</row>
    <row r="229" spans="1:23" x14ac:dyDescent="0.25">
      <c r="A229" s="190"/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</row>
    <row r="230" spans="1:23" x14ac:dyDescent="0.25">
      <c r="A230" s="190"/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</row>
    <row r="231" spans="1:23" x14ac:dyDescent="0.25">
      <c r="A231" s="190"/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</row>
    <row r="232" spans="1:23" x14ac:dyDescent="0.25">
      <c r="A232" s="190"/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</row>
    <row r="233" spans="1:23" x14ac:dyDescent="0.25">
      <c r="A233" s="190"/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</row>
    <row r="234" spans="1:23" x14ac:dyDescent="0.25">
      <c r="A234" s="190"/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</row>
    <row r="235" spans="1:23" x14ac:dyDescent="0.25">
      <c r="A235" s="190"/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</row>
    <row r="236" spans="1:23" x14ac:dyDescent="0.25">
      <c r="A236" s="190"/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</row>
    <row r="237" spans="1:23" x14ac:dyDescent="0.25">
      <c r="A237" s="190"/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</row>
    <row r="238" spans="1:23" x14ac:dyDescent="0.25">
      <c r="A238" s="190"/>
      <c r="B238" s="160"/>
      <c r="C238" s="160"/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</row>
    <row r="239" spans="1:23" x14ac:dyDescent="0.25">
      <c r="A239" s="190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</row>
    <row r="240" spans="1:23" x14ac:dyDescent="0.25">
      <c r="A240" s="190"/>
      <c r="B240" s="160"/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</row>
    <row r="241" spans="1:23" x14ac:dyDescent="0.25">
      <c r="A241" s="19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</row>
    <row r="242" spans="1:23" x14ac:dyDescent="0.25">
      <c r="A242" s="19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</row>
    <row r="243" spans="1:23" x14ac:dyDescent="0.25">
      <c r="A243" s="190"/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</row>
    <row r="244" spans="1:23" x14ac:dyDescent="0.25">
      <c r="A244" s="190"/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</row>
    <row r="245" spans="1:23" x14ac:dyDescent="0.25">
      <c r="A245" s="190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</row>
    <row r="246" spans="1:23" x14ac:dyDescent="0.25">
      <c r="A246" s="19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</row>
    <row r="247" spans="1:23" x14ac:dyDescent="0.25">
      <c r="A247" s="190"/>
      <c r="B247" s="160"/>
      <c r="C247" s="160"/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</row>
    <row r="248" spans="1:23" x14ac:dyDescent="0.25">
      <c r="A248" s="190"/>
      <c r="B248" s="160"/>
      <c r="C248" s="160"/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</row>
    <row r="249" spans="1:23" x14ac:dyDescent="0.25">
      <c r="A249" s="19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</row>
    <row r="250" spans="1:23" x14ac:dyDescent="0.25">
      <c r="A250" s="19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</row>
    <row r="251" spans="1:23" x14ac:dyDescent="0.25">
      <c r="A251" s="19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</row>
    <row r="252" spans="1:23" x14ac:dyDescent="0.25">
      <c r="A252" s="190"/>
      <c r="B252" s="160"/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</row>
    <row r="253" spans="1:23" x14ac:dyDescent="0.25">
      <c r="A253" s="190"/>
      <c r="B253" s="160"/>
      <c r="C253" s="160"/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</row>
    <row r="254" spans="1:23" x14ac:dyDescent="0.25">
      <c r="A254" s="190"/>
      <c r="B254" s="160"/>
      <c r="C254" s="160"/>
      <c r="D254" s="160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</row>
    <row r="255" spans="1:23" x14ac:dyDescent="0.25">
      <c r="A255" s="190"/>
      <c r="B255" s="160"/>
      <c r="C255" s="160"/>
      <c r="D255" s="160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</row>
    <row r="256" spans="1:23" x14ac:dyDescent="0.25">
      <c r="A256" s="190"/>
      <c r="B256" s="160"/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</row>
    <row r="257" spans="1:23" x14ac:dyDescent="0.25">
      <c r="A257" s="190"/>
      <c r="B257" s="160"/>
      <c r="C257" s="160"/>
      <c r="D257" s="160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</row>
    <row r="258" spans="1:23" x14ac:dyDescent="0.25">
      <c r="A258" s="190"/>
      <c r="B258" s="160"/>
      <c r="C258" s="160"/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</row>
    <row r="259" spans="1:23" x14ac:dyDescent="0.25">
      <c r="A259" s="190"/>
      <c r="B259" s="160"/>
      <c r="C259" s="160"/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</row>
    <row r="260" spans="1:23" x14ac:dyDescent="0.25">
      <c r="A260" s="190"/>
      <c r="B260" s="160"/>
      <c r="C260" s="160"/>
      <c r="D260" s="160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</row>
    <row r="261" spans="1:23" x14ac:dyDescent="0.25">
      <c r="A261" s="190"/>
      <c r="B261" s="160"/>
      <c r="C261" s="160"/>
      <c r="D261" s="160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</row>
    <row r="262" spans="1:23" x14ac:dyDescent="0.25">
      <c r="A262" s="190"/>
      <c r="B262" s="160"/>
      <c r="C262" s="160"/>
      <c r="D262" s="160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</row>
    <row r="263" spans="1:23" x14ac:dyDescent="0.25">
      <c r="A263" s="190"/>
      <c r="B263" s="160"/>
      <c r="C263" s="160"/>
      <c r="D263" s="160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</row>
    <row r="264" spans="1:23" x14ac:dyDescent="0.25">
      <c r="A264" s="190"/>
      <c r="B264" s="160"/>
      <c r="C264" s="160"/>
      <c r="D264" s="160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</row>
    <row r="265" spans="1:23" x14ac:dyDescent="0.25">
      <c r="A265" s="190"/>
      <c r="B265" s="160"/>
      <c r="C265" s="160"/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</row>
    <row r="266" spans="1:23" x14ac:dyDescent="0.25">
      <c r="A266" s="190"/>
      <c r="B266" s="160"/>
      <c r="C266" s="160"/>
      <c r="D266" s="160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</row>
    <row r="267" spans="1:23" x14ac:dyDescent="0.25">
      <c r="A267" s="190"/>
      <c r="B267" s="160"/>
      <c r="C267" s="160"/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</row>
    <row r="268" spans="1:23" x14ac:dyDescent="0.25">
      <c r="A268" s="190"/>
      <c r="B268" s="160"/>
      <c r="C268" s="160"/>
      <c r="D268" s="160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</row>
    <row r="269" spans="1:23" x14ac:dyDescent="0.25">
      <c r="A269" s="190"/>
      <c r="B269" s="160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</row>
    <row r="270" spans="1:23" x14ac:dyDescent="0.25">
      <c r="A270" s="190"/>
      <c r="B270" s="160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</row>
    <row r="271" spans="1:23" x14ac:dyDescent="0.25">
      <c r="A271" s="190"/>
      <c r="B271" s="160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</row>
    <row r="272" spans="1:23" x14ac:dyDescent="0.25">
      <c r="A272" s="190"/>
      <c r="B272" s="160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</row>
    <row r="273" spans="1:23" x14ac:dyDescent="0.25">
      <c r="A273" s="190"/>
      <c r="B273" s="160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</row>
    <row r="274" spans="1:23" x14ac:dyDescent="0.25">
      <c r="A274" s="190"/>
      <c r="B274" s="160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</row>
    <row r="275" spans="1:23" x14ac:dyDescent="0.25">
      <c r="A275" s="190"/>
      <c r="B275" s="160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</row>
    <row r="276" spans="1:23" x14ac:dyDescent="0.25">
      <c r="A276" s="190"/>
      <c r="B276" s="160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</row>
    <row r="277" spans="1:23" x14ac:dyDescent="0.25">
      <c r="A277" s="190"/>
      <c r="B277" s="160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</row>
    <row r="278" spans="1:23" x14ac:dyDescent="0.25">
      <c r="A278" s="190"/>
      <c r="B278" s="160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</row>
    <row r="279" spans="1:23" x14ac:dyDescent="0.25">
      <c r="A279" s="190"/>
      <c r="B279" s="160"/>
      <c r="C279" s="160"/>
      <c r="D279" s="160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</row>
    <row r="280" spans="1:23" x14ac:dyDescent="0.25">
      <c r="A280" s="190"/>
      <c r="B280" s="160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</row>
    <row r="281" spans="1:23" x14ac:dyDescent="0.25">
      <c r="A281" s="190"/>
      <c r="B281" s="160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</row>
    <row r="282" spans="1:23" x14ac:dyDescent="0.25">
      <c r="A282" s="190"/>
      <c r="B282" s="160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</row>
    <row r="283" spans="1:23" x14ac:dyDescent="0.25">
      <c r="A283" s="190"/>
      <c r="B283" s="160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</row>
    <row r="284" spans="1:23" x14ac:dyDescent="0.25">
      <c r="A284" s="190"/>
      <c r="B284" s="160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</row>
    <row r="285" spans="1:23" x14ac:dyDescent="0.25">
      <c r="A285" s="190"/>
      <c r="B285" s="160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</row>
    <row r="286" spans="1:23" x14ac:dyDescent="0.25">
      <c r="A286" s="190"/>
      <c r="B286" s="160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</row>
    <row r="287" spans="1:23" x14ac:dyDescent="0.25">
      <c r="A287" s="190"/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</row>
    <row r="288" spans="1:23" x14ac:dyDescent="0.25">
      <c r="A288" s="190"/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</row>
    <row r="289" spans="1:23" x14ac:dyDescent="0.25">
      <c r="A289" s="190"/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</row>
    <row r="290" spans="1:23" x14ac:dyDescent="0.25">
      <c r="A290" s="190"/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</row>
    <row r="291" spans="1:23" x14ac:dyDescent="0.25">
      <c r="A291" s="190"/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</row>
    <row r="292" spans="1:23" x14ac:dyDescent="0.25">
      <c r="A292" s="190"/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</row>
    <row r="293" spans="1:23" x14ac:dyDescent="0.25">
      <c r="A293" s="190"/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</row>
    <row r="294" spans="1:23" x14ac:dyDescent="0.25">
      <c r="A294" s="190"/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</row>
    <row r="295" spans="1:23" x14ac:dyDescent="0.25">
      <c r="A295" s="190"/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</row>
    <row r="296" spans="1:23" x14ac:dyDescent="0.25">
      <c r="A296" s="190"/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</row>
    <row r="297" spans="1:23" x14ac:dyDescent="0.25">
      <c r="A297" s="190"/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</row>
    <row r="298" spans="1:23" x14ac:dyDescent="0.25">
      <c r="A298" s="190"/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</row>
    <row r="299" spans="1:23" x14ac:dyDescent="0.25">
      <c r="A299" s="190"/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</row>
    <row r="300" spans="1:23" x14ac:dyDescent="0.25">
      <c r="A300" s="190"/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</row>
    <row r="301" spans="1:23" x14ac:dyDescent="0.25">
      <c r="A301" s="190"/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</row>
    <row r="302" spans="1:23" x14ac:dyDescent="0.25">
      <c r="A302" s="190"/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</row>
    <row r="303" spans="1:23" x14ac:dyDescent="0.25">
      <c r="A303" s="190"/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</row>
    <row r="304" spans="1:23" x14ac:dyDescent="0.25">
      <c r="A304" s="190"/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</row>
    <row r="305" spans="1:23" x14ac:dyDescent="0.25">
      <c r="A305" s="190"/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</row>
    <row r="306" spans="1:23" x14ac:dyDescent="0.25">
      <c r="A306" s="190"/>
      <c r="B306" s="160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</row>
    <row r="307" spans="1:23" x14ac:dyDescent="0.25">
      <c r="A307" s="190"/>
      <c r="B307" s="160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</row>
    <row r="308" spans="1:23" x14ac:dyDescent="0.25">
      <c r="A308" s="190"/>
      <c r="B308" s="160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</row>
    <row r="309" spans="1:23" x14ac:dyDescent="0.25">
      <c r="A309" s="190"/>
      <c r="B309" s="160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</row>
    <row r="310" spans="1:23" x14ac:dyDescent="0.25">
      <c r="A310" s="190"/>
      <c r="B310" s="160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</row>
    <row r="311" spans="1:23" x14ac:dyDescent="0.25">
      <c r="A311" s="190"/>
      <c r="B311" s="160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</row>
    <row r="312" spans="1:23" x14ac:dyDescent="0.25">
      <c r="A312" s="190"/>
      <c r="B312" s="160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</row>
    <row r="313" spans="1:23" x14ac:dyDescent="0.25">
      <c r="A313" s="190"/>
      <c r="B313" s="16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</row>
    <row r="314" spans="1:23" x14ac:dyDescent="0.25">
      <c r="A314" s="190"/>
      <c r="B314" s="160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</row>
    <row r="315" spans="1:23" x14ac:dyDescent="0.25">
      <c r="A315" s="190"/>
      <c r="B315" s="160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</row>
    <row r="316" spans="1:23" x14ac:dyDescent="0.25">
      <c r="A316" s="190"/>
      <c r="B316" s="160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</row>
    <row r="317" spans="1:23" x14ac:dyDescent="0.25">
      <c r="A317" s="190"/>
      <c r="B317" s="160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</row>
    <row r="318" spans="1:23" x14ac:dyDescent="0.25">
      <c r="A318" s="190"/>
      <c r="B318" s="160"/>
      <c r="C318" s="160"/>
      <c r="D318" s="160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</row>
    <row r="319" spans="1:23" x14ac:dyDescent="0.25">
      <c r="A319" s="190"/>
      <c r="B319" s="160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</row>
    <row r="320" spans="1:23" x14ac:dyDescent="0.25">
      <c r="A320" s="190"/>
      <c r="B320" s="160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</row>
    <row r="321" spans="1:23" x14ac:dyDescent="0.25">
      <c r="A321" s="190"/>
      <c r="B321" s="160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</row>
    <row r="322" spans="1:23" x14ac:dyDescent="0.25">
      <c r="A322" s="190"/>
      <c r="B322" s="160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</row>
    <row r="323" spans="1:23" x14ac:dyDescent="0.25">
      <c r="A323" s="190"/>
      <c r="B323" s="160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</row>
    <row r="324" spans="1:23" x14ac:dyDescent="0.25">
      <c r="A324" s="190"/>
      <c r="B324" s="160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</row>
    <row r="325" spans="1:23" x14ac:dyDescent="0.25">
      <c r="A325" s="190"/>
      <c r="B325" s="160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</row>
    <row r="326" spans="1:23" x14ac:dyDescent="0.25">
      <c r="A326" s="190"/>
      <c r="B326" s="160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</row>
    <row r="327" spans="1:23" x14ac:dyDescent="0.25">
      <c r="A327" s="190"/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</row>
    <row r="328" spans="1:23" x14ac:dyDescent="0.25">
      <c r="A328" s="190"/>
      <c r="B328" s="160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</row>
    <row r="329" spans="1:23" x14ac:dyDescent="0.25">
      <c r="A329" s="190"/>
      <c r="B329" s="160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</row>
    <row r="330" spans="1:23" x14ac:dyDescent="0.25">
      <c r="A330" s="190"/>
      <c r="B330" s="160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</row>
    <row r="331" spans="1:23" x14ac:dyDescent="0.25">
      <c r="A331" s="190"/>
      <c r="B331" s="160"/>
      <c r="C331" s="160"/>
      <c r="D331" s="160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</row>
    <row r="332" spans="1:23" x14ac:dyDescent="0.25">
      <c r="A332" s="190"/>
      <c r="B332" s="160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</row>
    <row r="333" spans="1:23" x14ac:dyDescent="0.25">
      <c r="A333" s="190"/>
      <c r="B333" s="160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</row>
    <row r="334" spans="1:23" x14ac:dyDescent="0.25">
      <c r="A334" s="190"/>
      <c r="B334" s="160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</row>
    <row r="335" spans="1:23" x14ac:dyDescent="0.25">
      <c r="A335" s="190"/>
      <c r="B335" s="160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</row>
    <row r="336" spans="1:23" x14ac:dyDescent="0.25">
      <c r="A336" s="190"/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</row>
    <row r="337" spans="1:23" x14ac:dyDescent="0.25">
      <c r="A337" s="190"/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</row>
    <row r="338" spans="1:23" x14ac:dyDescent="0.25">
      <c r="A338" s="190"/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</row>
    <row r="339" spans="1:23" x14ac:dyDescent="0.25">
      <c r="A339" s="190"/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</row>
    <row r="340" spans="1:23" x14ac:dyDescent="0.25">
      <c r="A340" s="190"/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</row>
    <row r="341" spans="1:23" x14ac:dyDescent="0.25">
      <c r="A341" s="190"/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</row>
    <row r="342" spans="1:23" x14ac:dyDescent="0.25">
      <c r="A342" s="190"/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</row>
    <row r="343" spans="1:23" x14ac:dyDescent="0.25">
      <c r="A343" s="190"/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</row>
    <row r="344" spans="1:23" x14ac:dyDescent="0.25">
      <c r="A344" s="190"/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</row>
    <row r="345" spans="1:23" x14ac:dyDescent="0.25">
      <c r="A345" s="190"/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</row>
    <row r="346" spans="1:23" x14ac:dyDescent="0.25">
      <c r="A346" s="190"/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</row>
    <row r="347" spans="1:23" x14ac:dyDescent="0.25">
      <c r="A347" s="190"/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</row>
    <row r="348" spans="1:23" x14ac:dyDescent="0.25">
      <c r="A348" s="190"/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</row>
    <row r="349" spans="1:23" x14ac:dyDescent="0.25">
      <c r="A349" s="190"/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</row>
    <row r="350" spans="1:23" x14ac:dyDescent="0.25">
      <c r="A350" s="190"/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</row>
    <row r="351" spans="1:23" x14ac:dyDescent="0.25">
      <c r="A351" s="190"/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</row>
    <row r="352" spans="1:23" x14ac:dyDescent="0.25">
      <c r="A352" s="190"/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</row>
    <row r="353" spans="1:23" x14ac:dyDescent="0.25">
      <c r="A353" s="190"/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</row>
    <row r="354" spans="1:23" x14ac:dyDescent="0.25">
      <c r="A354" s="190"/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</row>
    <row r="355" spans="1:23" x14ac:dyDescent="0.25">
      <c r="A355" s="190"/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</row>
    <row r="356" spans="1:23" x14ac:dyDescent="0.25">
      <c r="A356" s="190"/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</row>
    <row r="357" spans="1:23" x14ac:dyDescent="0.25">
      <c r="A357" s="190"/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</row>
    <row r="358" spans="1:23" x14ac:dyDescent="0.25">
      <c r="A358" s="190"/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</row>
    <row r="359" spans="1:23" x14ac:dyDescent="0.25">
      <c r="A359" s="190"/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</row>
    <row r="360" spans="1:23" x14ac:dyDescent="0.25">
      <c r="A360" s="190"/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</row>
    <row r="361" spans="1:23" x14ac:dyDescent="0.25">
      <c r="A361" s="190"/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</row>
    <row r="362" spans="1:23" x14ac:dyDescent="0.25">
      <c r="A362" s="190"/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</row>
    <row r="363" spans="1:23" x14ac:dyDescent="0.25">
      <c r="A363" s="190"/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</row>
    <row r="364" spans="1:23" x14ac:dyDescent="0.25">
      <c r="A364" s="190"/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</row>
    <row r="365" spans="1:23" x14ac:dyDescent="0.25">
      <c r="A365" s="190"/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</row>
    <row r="366" spans="1:23" x14ac:dyDescent="0.25">
      <c r="A366" s="190"/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</row>
    <row r="367" spans="1:23" x14ac:dyDescent="0.25">
      <c r="A367" s="190"/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</row>
    <row r="368" spans="1:23" x14ac:dyDescent="0.25">
      <c r="A368" s="190"/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</row>
    <row r="369" spans="1:23" x14ac:dyDescent="0.25">
      <c r="A369" s="190"/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</row>
    <row r="370" spans="1:23" x14ac:dyDescent="0.25">
      <c r="A370" s="190"/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</row>
    <row r="371" spans="1:23" x14ac:dyDescent="0.25">
      <c r="A371" s="190"/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</row>
    <row r="372" spans="1:23" x14ac:dyDescent="0.25">
      <c r="A372" s="190"/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</row>
    <row r="373" spans="1:23" x14ac:dyDescent="0.25">
      <c r="A373" s="190"/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</row>
    <row r="374" spans="1:23" x14ac:dyDescent="0.25">
      <c r="A374" s="190"/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</row>
    <row r="375" spans="1:23" x14ac:dyDescent="0.25">
      <c r="A375" s="190"/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</row>
    <row r="376" spans="1:23" x14ac:dyDescent="0.25">
      <c r="A376" s="190"/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</row>
    <row r="377" spans="1:23" x14ac:dyDescent="0.25">
      <c r="A377" s="190"/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</row>
    <row r="378" spans="1:23" x14ac:dyDescent="0.25">
      <c r="A378" s="190"/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</row>
    <row r="379" spans="1:23" x14ac:dyDescent="0.25">
      <c r="A379" s="190"/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</row>
    <row r="380" spans="1:23" x14ac:dyDescent="0.25">
      <c r="A380" s="190"/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</row>
    <row r="381" spans="1:23" x14ac:dyDescent="0.25">
      <c r="A381" s="190"/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</row>
    <row r="382" spans="1:23" x14ac:dyDescent="0.25">
      <c r="A382" s="190"/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</row>
    <row r="383" spans="1:23" x14ac:dyDescent="0.25">
      <c r="A383" s="190"/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</row>
    <row r="384" spans="1:23" x14ac:dyDescent="0.25">
      <c r="A384" s="190"/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</row>
    <row r="385" spans="1:23" x14ac:dyDescent="0.25">
      <c r="A385" s="190"/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</row>
    <row r="386" spans="1:23" x14ac:dyDescent="0.25">
      <c r="A386" s="190"/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</row>
    <row r="387" spans="1:23" x14ac:dyDescent="0.25">
      <c r="A387" s="190"/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</row>
    <row r="388" spans="1:23" x14ac:dyDescent="0.25">
      <c r="A388" s="190"/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</row>
    <row r="389" spans="1:23" x14ac:dyDescent="0.25">
      <c r="A389" s="190"/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</row>
    <row r="390" spans="1:23" x14ac:dyDescent="0.25">
      <c r="A390" s="190"/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</row>
    <row r="391" spans="1:23" x14ac:dyDescent="0.25">
      <c r="A391" s="190"/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</row>
    <row r="392" spans="1:23" x14ac:dyDescent="0.25">
      <c r="A392" s="190"/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</row>
    <row r="393" spans="1:23" x14ac:dyDescent="0.25">
      <c r="A393" s="190"/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</row>
    <row r="394" spans="1:23" x14ac:dyDescent="0.25">
      <c r="A394" s="190"/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</row>
    <row r="395" spans="1:23" x14ac:dyDescent="0.25">
      <c r="A395" s="190"/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</row>
    <row r="396" spans="1:23" x14ac:dyDescent="0.25">
      <c r="A396" s="190"/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</row>
    <row r="397" spans="1:23" x14ac:dyDescent="0.25">
      <c r="A397" s="190"/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</row>
    <row r="398" spans="1:23" x14ac:dyDescent="0.25">
      <c r="A398" s="190"/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</row>
    <row r="399" spans="1:23" x14ac:dyDescent="0.25">
      <c r="A399" s="190"/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</row>
    <row r="400" spans="1:23" x14ac:dyDescent="0.25">
      <c r="A400" s="190"/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</row>
    <row r="401" spans="1:23" x14ac:dyDescent="0.25">
      <c r="A401" s="190"/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</row>
    <row r="402" spans="1:23" x14ac:dyDescent="0.25">
      <c r="A402" s="190"/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</row>
    <row r="403" spans="1:23" x14ac:dyDescent="0.25">
      <c r="A403" s="190"/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</row>
    <row r="404" spans="1:23" x14ac:dyDescent="0.25">
      <c r="A404" s="190"/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</row>
    <row r="405" spans="1:23" x14ac:dyDescent="0.25">
      <c r="A405" s="190"/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</row>
    <row r="406" spans="1:23" x14ac:dyDescent="0.25">
      <c r="A406" s="190"/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</row>
    <row r="407" spans="1:23" x14ac:dyDescent="0.25">
      <c r="A407" s="190"/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</row>
    <row r="408" spans="1:23" x14ac:dyDescent="0.25">
      <c r="A408" s="190"/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</row>
    <row r="409" spans="1:23" x14ac:dyDescent="0.25">
      <c r="A409" s="190"/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</row>
    <row r="410" spans="1:23" x14ac:dyDescent="0.25">
      <c r="A410" s="190"/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</row>
    <row r="411" spans="1:23" x14ac:dyDescent="0.25">
      <c r="A411" s="190"/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</row>
    <row r="412" spans="1:23" x14ac:dyDescent="0.25">
      <c r="A412" s="190"/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</row>
    <row r="413" spans="1:23" x14ac:dyDescent="0.25">
      <c r="A413" s="190"/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</row>
    <row r="414" spans="1:23" x14ac:dyDescent="0.25">
      <c r="A414" s="190"/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</row>
    <row r="415" spans="1:23" x14ac:dyDescent="0.25">
      <c r="A415" s="190"/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</row>
    <row r="416" spans="1:23" x14ac:dyDescent="0.25">
      <c r="A416" s="190"/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</row>
    <row r="417" spans="1:23" x14ac:dyDescent="0.25">
      <c r="A417" s="190"/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</row>
    <row r="418" spans="1:23" x14ac:dyDescent="0.25">
      <c r="A418" s="190"/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</row>
    <row r="419" spans="1:23" x14ac:dyDescent="0.25">
      <c r="A419" s="190"/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</row>
    <row r="420" spans="1:23" x14ac:dyDescent="0.25">
      <c r="A420" s="190"/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</row>
    <row r="421" spans="1:23" x14ac:dyDescent="0.25">
      <c r="A421" s="190"/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</row>
    <row r="422" spans="1:23" x14ac:dyDescent="0.25">
      <c r="A422" s="190"/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</row>
    <row r="423" spans="1:23" x14ac:dyDescent="0.25">
      <c r="A423" s="190"/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</row>
    <row r="424" spans="1:23" x14ac:dyDescent="0.25">
      <c r="A424" s="190"/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</row>
    <row r="425" spans="1:23" x14ac:dyDescent="0.25">
      <c r="A425" s="190"/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</row>
    <row r="426" spans="1:23" x14ac:dyDescent="0.25">
      <c r="A426" s="190"/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</row>
    <row r="427" spans="1:23" x14ac:dyDescent="0.25">
      <c r="A427" s="190"/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</row>
    <row r="428" spans="1:23" x14ac:dyDescent="0.25">
      <c r="A428" s="190"/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</row>
    <row r="429" spans="1:23" x14ac:dyDescent="0.25">
      <c r="A429" s="190"/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</row>
    <row r="430" spans="1:23" x14ac:dyDescent="0.25">
      <c r="A430" s="190"/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</row>
    <row r="431" spans="1:23" x14ac:dyDescent="0.25">
      <c r="A431" s="190"/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</row>
    <row r="432" spans="1:23" x14ac:dyDescent="0.25">
      <c r="A432" s="190"/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</row>
    <row r="433" spans="1:23" x14ac:dyDescent="0.25">
      <c r="A433" s="190"/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</row>
    <row r="434" spans="1:23" x14ac:dyDescent="0.25">
      <c r="A434" s="190"/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</row>
    <row r="435" spans="1:23" x14ac:dyDescent="0.25">
      <c r="A435" s="190"/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</row>
    <row r="436" spans="1:23" x14ac:dyDescent="0.25">
      <c r="A436" s="190"/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</row>
    <row r="437" spans="1:23" x14ac:dyDescent="0.25">
      <c r="A437" s="190"/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</row>
    <row r="438" spans="1:23" x14ac:dyDescent="0.25">
      <c r="A438" s="190"/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</row>
    <row r="439" spans="1:23" x14ac:dyDescent="0.25">
      <c r="A439" s="190"/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</row>
    <row r="440" spans="1:23" x14ac:dyDescent="0.25">
      <c r="A440" s="190"/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</row>
    <row r="441" spans="1:23" x14ac:dyDescent="0.25">
      <c r="A441" s="190"/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</row>
    <row r="442" spans="1:23" x14ac:dyDescent="0.25">
      <c r="A442" s="190"/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</row>
    <row r="443" spans="1:23" x14ac:dyDescent="0.25">
      <c r="A443" s="190"/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</row>
    <row r="444" spans="1:23" x14ac:dyDescent="0.25">
      <c r="A444" s="190"/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</row>
    <row r="445" spans="1:23" x14ac:dyDescent="0.25">
      <c r="A445" s="190"/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</row>
    <row r="446" spans="1:23" x14ac:dyDescent="0.25">
      <c r="A446" s="190"/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</row>
    <row r="447" spans="1:23" x14ac:dyDescent="0.25">
      <c r="A447" s="190"/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</row>
    <row r="448" spans="1:23" x14ac:dyDescent="0.25">
      <c r="A448" s="190"/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</row>
    <row r="449" spans="1:23" x14ac:dyDescent="0.25">
      <c r="A449" s="190"/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</row>
    <row r="450" spans="1:23" x14ac:dyDescent="0.25">
      <c r="A450" s="190"/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</row>
    <row r="451" spans="1:23" x14ac:dyDescent="0.25">
      <c r="A451" s="190"/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</row>
    <row r="452" spans="1:23" x14ac:dyDescent="0.25">
      <c r="A452" s="190"/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</row>
    <row r="453" spans="1:23" x14ac:dyDescent="0.25">
      <c r="A453" s="190"/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</row>
    <row r="454" spans="1:23" x14ac:dyDescent="0.25">
      <c r="A454" s="190"/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</row>
    <row r="455" spans="1:23" x14ac:dyDescent="0.25">
      <c r="A455" s="190"/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</row>
    <row r="456" spans="1:23" x14ac:dyDescent="0.25">
      <c r="A456" s="190"/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</row>
    <row r="457" spans="1:23" x14ac:dyDescent="0.25">
      <c r="A457" s="190"/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</row>
    <row r="458" spans="1:23" x14ac:dyDescent="0.25">
      <c r="A458" s="190"/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</row>
    <row r="459" spans="1:23" x14ac:dyDescent="0.25">
      <c r="A459" s="190"/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</row>
    <row r="460" spans="1:23" x14ac:dyDescent="0.25">
      <c r="A460" s="190"/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</row>
    <row r="461" spans="1:23" x14ac:dyDescent="0.25">
      <c r="A461" s="190"/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</row>
    <row r="462" spans="1:23" x14ac:dyDescent="0.25">
      <c r="A462" s="190"/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</row>
    <row r="463" spans="1:23" x14ac:dyDescent="0.25">
      <c r="A463" s="190"/>
      <c r="B463" s="160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</row>
    <row r="464" spans="1:23" x14ac:dyDescent="0.25">
      <c r="A464" s="190"/>
      <c r="B464" s="160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</row>
    <row r="465" spans="1:23" x14ac:dyDescent="0.25">
      <c r="A465" s="190"/>
      <c r="B465" s="160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</row>
    <row r="466" spans="1:23" x14ac:dyDescent="0.25">
      <c r="A466" s="190"/>
      <c r="B466" s="160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</row>
    <row r="467" spans="1:23" x14ac:dyDescent="0.25">
      <c r="A467" s="190"/>
      <c r="B467" s="160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</row>
    <row r="468" spans="1:23" x14ac:dyDescent="0.25">
      <c r="A468" s="190"/>
      <c r="B468" s="160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</row>
    <row r="469" spans="1:23" x14ac:dyDescent="0.25">
      <c r="A469" s="190"/>
      <c r="B469" s="160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</row>
    <row r="470" spans="1:23" x14ac:dyDescent="0.25">
      <c r="A470" s="190"/>
      <c r="B470" s="160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</row>
    <row r="471" spans="1:23" x14ac:dyDescent="0.25">
      <c r="A471" s="190"/>
      <c r="B471" s="160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</row>
    <row r="472" spans="1:23" x14ac:dyDescent="0.25">
      <c r="A472" s="190"/>
      <c r="B472" s="160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</row>
    <row r="473" spans="1:23" x14ac:dyDescent="0.25">
      <c r="A473" s="190"/>
      <c r="B473" s="160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</row>
    <row r="474" spans="1:23" x14ac:dyDescent="0.25">
      <c r="A474" s="190"/>
      <c r="B474" s="160"/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</row>
    <row r="475" spans="1:23" x14ac:dyDescent="0.25">
      <c r="A475" s="190"/>
      <c r="B475" s="160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</row>
    <row r="476" spans="1:23" x14ac:dyDescent="0.25">
      <c r="A476" s="190"/>
      <c r="B476" s="160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</row>
    <row r="477" spans="1:23" x14ac:dyDescent="0.25">
      <c r="A477" s="190"/>
      <c r="B477" s="160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</row>
    <row r="478" spans="1:23" x14ac:dyDescent="0.25">
      <c r="A478" s="190"/>
      <c r="B478" s="160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</row>
    <row r="479" spans="1:23" x14ac:dyDescent="0.25">
      <c r="A479" s="190"/>
      <c r="B479" s="160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</row>
    <row r="480" spans="1:23" x14ac:dyDescent="0.25">
      <c r="A480" s="190"/>
      <c r="B480" s="160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</row>
    <row r="481" spans="1:23" x14ac:dyDescent="0.25">
      <c r="A481" s="190"/>
      <c r="B481" s="160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</row>
    <row r="482" spans="1:23" x14ac:dyDescent="0.25">
      <c r="A482" s="190"/>
      <c r="B482" s="160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</row>
    <row r="483" spans="1:23" x14ac:dyDescent="0.25">
      <c r="A483" s="190"/>
      <c r="B483" s="160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</row>
    <row r="484" spans="1:23" x14ac:dyDescent="0.25">
      <c r="A484" s="190"/>
      <c r="B484" s="160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</row>
    <row r="485" spans="1:23" x14ac:dyDescent="0.25">
      <c r="A485" s="190"/>
      <c r="B485" s="160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</row>
    <row r="486" spans="1:23" x14ac:dyDescent="0.25">
      <c r="A486" s="190"/>
      <c r="B486" s="160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</row>
    <row r="487" spans="1:23" x14ac:dyDescent="0.25">
      <c r="A487" s="190"/>
      <c r="B487" s="160"/>
      <c r="C487" s="160"/>
      <c r="D487" s="160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</row>
    <row r="488" spans="1:23" x14ac:dyDescent="0.25">
      <c r="A488" s="190"/>
      <c r="B488" s="160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</row>
    <row r="489" spans="1:23" x14ac:dyDescent="0.25">
      <c r="A489" s="190"/>
      <c r="B489" s="160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</row>
    <row r="490" spans="1:23" x14ac:dyDescent="0.25">
      <c r="A490" s="190"/>
      <c r="B490" s="160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</row>
    <row r="491" spans="1:23" x14ac:dyDescent="0.25">
      <c r="A491" s="190"/>
      <c r="B491" s="160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</row>
    <row r="492" spans="1:23" x14ac:dyDescent="0.25">
      <c r="A492" s="190"/>
      <c r="B492" s="160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</row>
    <row r="493" spans="1:23" x14ac:dyDescent="0.25">
      <c r="A493" s="190"/>
      <c r="B493" s="160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</row>
    <row r="494" spans="1:23" x14ac:dyDescent="0.25">
      <c r="A494" s="190"/>
      <c r="B494" s="160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</row>
    <row r="495" spans="1:23" x14ac:dyDescent="0.25">
      <c r="A495" s="190"/>
      <c r="B495" s="160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</row>
    <row r="496" spans="1:23" x14ac:dyDescent="0.25">
      <c r="A496" s="190"/>
      <c r="B496" s="160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</row>
    <row r="497" spans="1:23" x14ac:dyDescent="0.25">
      <c r="A497" s="190"/>
      <c r="B497" s="160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</row>
    <row r="498" spans="1:23" x14ac:dyDescent="0.25">
      <c r="A498" s="190"/>
      <c r="B498" s="160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</row>
    <row r="499" spans="1:23" x14ac:dyDescent="0.25">
      <c r="A499" s="190"/>
      <c r="B499" s="160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</row>
    <row r="500" spans="1:23" x14ac:dyDescent="0.25">
      <c r="A500" s="190"/>
      <c r="B500" s="160"/>
      <c r="C500" s="160"/>
      <c r="D500" s="160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</row>
    <row r="501" spans="1:23" x14ac:dyDescent="0.25">
      <c r="A501" s="190"/>
      <c r="B501" s="160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</row>
    <row r="502" spans="1:23" x14ac:dyDescent="0.25">
      <c r="A502" s="190"/>
      <c r="B502" s="160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</row>
    <row r="503" spans="1:23" x14ac:dyDescent="0.25">
      <c r="A503" s="190"/>
      <c r="B503" s="160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</row>
    <row r="504" spans="1:23" x14ac:dyDescent="0.25">
      <c r="A504" s="190"/>
      <c r="B504" s="160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</row>
    <row r="505" spans="1:23" x14ac:dyDescent="0.25">
      <c r="A505" s="190"/>
      <c r="B505" s="160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</row>
    <row r="506" spans="1:23" x14ac:dyDescent="0.25">
      <c r="A506" s="190"/>
      <c r="B506" s="160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</row>
    <row r="507" spans="1:23" x14ac:dyDescent="0.25">
      <c r="A507" s="190"/>
      <c r="B507" s="160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</row>
    <row r="508" spans="1:23" x14ac:dyDescent="0.25">
      <c r="A508" s="190"/>
      <c r="B508" s="160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</row>
    <row r="509" spans="1:23" x14ac:dyDescent="0.25">
      <c r="A509" s="190"/>
      <c r="B509" s="160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</row>
    <row r="510" spans="1:23" x14ac:dyDescent="0.25">
      <c r="A510" s="190"/>
      <c r="B510" s="160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</row>
    <row r="511" spans="1:23" x14ac:dyDescent="0.25">
      <c r="A511" s="190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</row>
    <row r="512" spans="1:23" x14ac:dyDescent="0.25">
      <c r="A512" s="190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</row>
    <row r="513" spans="1:23" x14ac:dyDescent="0.25">
      <c r="A513" s="190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</row>
    <row r="514" spans="1:23" x14ac:dyDescent="0.25">
      <c r="A514" s="190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</row>
    <row r="515" spans="1:23" x14ac:dyDescent="0.25">
      <c r="A515" s="190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</row>
    <row r="516" spans="1:23" x14ac:dyDescent="0.25">
      <c r="A516" s="190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</row>
    <row r="517" spans="1:23" x14ac:dyDescent="0.25">
      <c r="A517" s="190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</row>
    <row r="518" spans="1:23" x14ac:dyDescent="0.25">
      <c r="A518" s="190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</row>
    <row r="519" spans="1:23" x14ac:dyDescent="0.25">
      <c r="A519" s="190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</row>
    <row r="520" spans="1:23" x14ac:dyDescent="0.25">
      <c r="A520" s="190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</row>
    <row r="521" spans="1:23" x14ac:dyDescent="0.25">
      <c r="A521" s="190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</row>
    <row r="522" spans="1:23" x14ac:dyDescent="0.25">
      <c r="A522" s="190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</row>
    <row r="523" spans="1:23" x14ac:dyDescent="0.25">
      <c r="A523" s="190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</row>
    <row r="524" spans="1:23" x14ac:dyDescent="0.25">
      <c r="A524" s="190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</row>
    <row r="525" spans="1:23" x14ac:dyDescent="0.25">
      <c r="A525" s="190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</row>
    <row r="526" spans="1:23" x14ac:dyDescent="0.25">
      <c r="A526" s="190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</row>
    <row r="527" spans="1:23" x14ac:dyDescent="0.25">
      <c r="A527" s="190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</row>
    <row r="528" spans="1:23" x14ac:dyDescent="0.25">
      <c r="A528" s="190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</row>
    <row r="529" spans="1:23" x14ac:dyDescent="0.25">
      <c r="A529" s="190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</row>
    <row r="530" spans="1:23" x14ac:dyDescent="0.25">
      <c r="A530" s="190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</row>
    <row r="531" spans="1:23" x14ac:dyDescent="0.25">
      <c r="A531" s="190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</row>
    <row r="532" spans="1:23" x14ac:dyDescent="0.25">
      <c r="A532" s="190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</row>
    <row r="533" spans="1:23" x14ac:dyDescent="0.25">
      <c r="A533" s="190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</row>
    <row r="534" spans="1:23" x14ac:dyDescent="0.25">
      <c r="A534" s="190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</row>
    <row r="535" spans="1:23" x14ac:dyDescent="0.25">
      <c r="A535" s="190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</row>
    <row r="536" spans="1:23" x14ac:dyDescent="0.25">
      <c r="A536" s="190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</row>
    <row r="537" spans="1:23" x14ac:dyDescent="0.25">
      <c r="A537" s="190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</row>
    <row r="538" spans="1:23" x14ac:dyDescent="0.25">
      <c r="A538" s="190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</row>
    <row r="539" spans="1:23" x14ac:dyDescent="0.25">
      <c r="A539" s="190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</row>
    <row r="540" spans="1:23" x14ac:dyDescent="0.25">
      <c r="A540" s="190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</row>
    <row r="541" spans="1:23" x14ac:dyDescent="0.25">
      <c r="A541" s="190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</row>
    <row r="542" spans="1:23" x14ac:dyDescent="0.25">
      <c r="A542" s="190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</row>
    <row r="543" spans="1:23" x14ac:dyDescent="0.25">
      <c r="A543" s="190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</row>
    <row r="544" spans="1:23" x14ac:dyDescent="0.25">
      <c r="A544" s="190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</row>
    <row r="545" spans="1:23" x14ac:dyDescent="0.25">
      <c r="A545" s="190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</row>
    <row r="546" spans="1:23" x14ac:dyDescent="0.25">
      <c r="A546" s="190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</row>
    <row r="547" spans="1:23" x14ac:dyDescent="0.25">
      <c r="A547" s="190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</row>
    <row r="548" spans="1:23" x14ac:dyDescent="0.25">
      <c r="A548" s="190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</row>
    <row r="549" spans="1:23" x14ac:dyDescent="0.25">
      <c r="A549" s="190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</row>
    <row r="550" spans="1:23" x14ac:dyDescent="0.25">
      <c r="A550" s="190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</row>
    <row r="551" spans="1:23" x14ac:dyDescent="0.25">
      <c r="A551" s="190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</row>
    <row r="552" spans="1:23" x14ac:dyDescent="0.25">
      <c r="A552" s="190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</row>
    <row r="553" spans="1:23" x14ac:dyDescent="0.25">
      <c r="A553" s="190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</row>
    <row r="554" spans="1:23" x14ac:dyDescent="0.25">
      <c r="A554" s="190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</row>
    <row r="555" spans="1:23" x14ac:dyDescent="0.25">
      <c r="A555" s="190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</row>
    <row r="556" spans="1:23" x14ac:dyDescent="0.25">
      <c r="A556" s="190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</row>
    <row r="557" spans="1:23" x14ac:dyDescent="0.25">
      <c r="A557" s="190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</row>
    <row r="558" spans="1:23" x14ac:dyDescent="0.25">
      <c r="A558" s="190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</row>
    <row r="559" spans="1:23" x14ac:dyDescent="0.25">
      <c r="A559" s="190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</row>
    <row r="560" spans="1:23" x14ac:dyDescent="0.25">
      <c r="A560" s="190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</row>
    <row r="561" spans="1:23" x14ac:dyDescent="0.25">
      <c r="A561" s="190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</row>
    <row r="562" spans="1:23" x14ac:dyDescent="0.25">
      <c r="A562" s="190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</row>
    <row r="563" spans="1:23" x14ac:dyDescent="0.25">
      <c r="A563" s="190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</row>
    <row r="564" spans="1:23" x14ac:dyDescent="0.25">
      <c r="A564" s="190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</row>
    <row r="565" spans="1:23" x14ac:dyDescent="0.25">
      <c r="A565" s="190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</row>
    <row r="566" spans="1:23" x14ac:dyDescent="0.25">
      <c r="A566" s="190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</row>
    <row r="567" spans="1:23" x14ac:dyDescent="0.25">
      <c r="A567" s="190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</row>
    <row r="568" spans="1:23" x14ac:dyDescent="0.25">
      <c r="A568" s="190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</row>
    <row r="569" spans="1:23" x14ac:dyDescent="0.25">
      <c r="A569" s="190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</row>
    <row r="570" spans="1:23" x14ac:dyDescent="0.25">
      <c r="A570" s="190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</row>
    <row r="571" spans="1:23" x14ac:dyDescent="0.25">
      <c r="A571" s="190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</row>
    <row r="572" spans="1:23" x14ac:dyDescent="0.25">
      <c r="A572" s="190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</row>
    <row r="573" spans="1:23" x14ac:dyDescent="0.25">
      <c r="A573" s="190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</row>
    <row r="574" spans="1:23" x14ac:dyDescent="0.25">
      <c r="A574" s="190"/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</row>
    <row r="575" spans="1:23" x14ac:dyDescent="0.25">
      <c r="A575" s="190"/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</row>
    <row r="576" spans="1:23" x14ac:dyDescent="0.25">
      <c r="A576" s="190"/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</row>
    <row r="577" spans="1:23" x14ac:dyDescent="0.25">
      <c r="A577" s="190"/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</row>
    <row r="578" spans="1:23" x14ac:dyDescent="0.25">
      <c r="A578" s="190"/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</row>
    <row r="579" spans="1:23" x14ac:dyDescent="0.25">
      <c r="A579" s="190"/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</row>
    <row r="580" spans="1:23" x14ac:dyDescent="0.25">
      <c r="A580" s="190"/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</row>
    <row r="581" spans="1:23" x14ac:dyDescent="0.25">
      <c r="A581" s="190"/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</row>
    <row r="582" spans="1:23" x14ac:dyDescent="0.25">
      <c r="A582" s="190"/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</row>
    <row r="583" spans="1:23" x14ac:dyDescent="0.25">
      <c r="A583" s="190"/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</row>
    <row r="584" spans="1:23" x14ac:dyDescent="0.25">
      <c r="A584" s="190"/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</row>
    <row r="585" spans="1:23" x14ac:dyDescent="0.25">
      <c r="A585" s="190"/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</row>
    <row r="586" spans="1:23" x14ac:dyDescent="0.25">
      <c r="A586" s="190"/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</row>
    <row r="587" spans="1:23" x14ac:dyDescent="0.25">
      <c r="A587" s="190"/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</row>
    <row r="588" spans="1:23" x14ac:dyDescent="0.25">
      <c r="A588" s="190"/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</row>
    <row r="589" spans="1:23" x14ac:dyDescent="0.25">
      <c r="A589" s="190"/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</row>
    <row r="590" spans="1:23" x14ac:dyDescent="0.25">
      <c r="A590" s="190"/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</row>
    <row r="591" spans="1:23" x14ac:dyDescent="0.25">
      <c r="A591" s="190"/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</row>
    <row r="592" spans="1:23" x14ac:dyDescent="0.25">
      <c r="A592" s="190"/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</row>
    <row r="593" spans="1:23" x14ac:dyDescent="0.25">
      <c r="A593" s="190"/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</row>
    <row r="594" spans="1:23" x14ac:dyDescent="0.25">
      <c r="A594" s="190"/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</row>
    <row r="595" spans="1:23" x14ac:dyDescent="0.25">
      <c r="A595" s="190"/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</row>
    <row r="596" spans="1:23" x14ac:dyDescent="0.25">
      <c r="A596" s="190"/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</row>
    <row r="597" spans="1:23" x14ac:dyDescent="0.25">
      <c r="A597" s="190"/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</row>
    <row r="598" spans="1:23" x14ac:dyDescent="0.25">
      <c r="A598" s="190"/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</row>
    <row r="599" spans="1:23" x14ac:dyDescent="0.25">
      <c r="A599" s="190"/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</row>
    <row r="600" spans="1:23" x14ac:dyDescent="0.25">
      <c r="A600" s="190"/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</row>
    <row r="601" spans="1:23" x14ac:dyDescent="0.25">
      <c r="A601" s="190"/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</row>
    <row r="602" spans="1:23" x14ac:dyDescent="0.25">
      <c r="A602" s="190"/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</row>
    <row r="603" spans="1:23" x14ac:dyDescent="0.25">
      <c r="A603" s="190"/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</row>
    <row r="604" spans="1:23" x14ac:dyDescent="0.25">
      <c r="A604" s="190"/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</row>
    <row r="605" spans="1:23" x14ac:dyDescent="0.25">
      <c r="A605" s="190"/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</row>
    <row r="606" spans="1:23" x14ac:dyDescent="0.25">
      <c r="A606" s="190"/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</row>
    <row r="607" spans="1:23" x14ac:dyDescent="0.25">
      <c r="A607" s="190"/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</row>
    <row r="608" spans="1:23" x14ac:dyDescent="0.25">
      <c r="A608" s="190"/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</row>
    <row r="609" spans="1:23" x14ac:dyDescent="0.25">
      <c r="A609" s="190"/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</row>
    <row r="610" spans="1:23" x14ac:dyDescent="0.25">
      <c r="A610" s="190"/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</row>
    <row r="611" spans="1:23" x14ac:dyDescent="0.25">
      <c r="A611" s="190"/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</row>
    <row r="612" spans="1:23" x14ac:dyDescent="0.25">
      <c r="A612" s="190"/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</row>
    <row r="613" spans="1:23" x14ac:dyDescent="0.25">
      <c r="A613" s="190"/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</row>
    <row r="614" spans="1:23" x14ac:dyDescent="0.25">
      <c r="A614" s="190"/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</row>
    <row r="615" spans="1:23" x14ac:dyDescent="0.25">
      <c r="A615" s="190"/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</row>
    <row r="616" spans="1:23" x14ac:dyDescent="0.25">
      <c r="A616" s="190"/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</row>
    <row r="617" spans="1:23" x14ac:dyDescent="0.25">
      <c r="A617" s="190"/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</row>
    <row r="618" spans="1:23" x14ac:dyDescent="0.25">
      <c r="A618" s="190"/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</row>
    <row r="619" spans="1:23" x14ac:dyDescent="0.25">
      <c r="A619" s="190"/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</row>
    <row r="620" spans="1:23" x14ac:dyDescent="0.25">
      <c r="A620" s="190"/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</row>
    <row r="621" spans="1:23" x14ac:dyDescent="0.25">
      <c r="A621" s="190"/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</row>
    <row r="622" spans="1:23" x14ac:dyDescent="0.25">
      <c r="A622" s="190"/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</row>
    <row r="623" spans="1:23" x14ac:dyDescent="0.25">
      <c r="A623" s="190"/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</row>
    <row r="624" spans="1:23" x14ac:dyDescent="0.25">
      <c r="A624" s="190"/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</row>
    <row r="625" spans="1:23" x14ac:dyDescent="0.25">
      <c r="A625" s="190"/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</row>
    <row r="626" spans="1:23" x14ac:dyDescent="0.25">
      <c r="A626" s="190"/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</row>
    <row r="627" spans="1:23" x14ac:dyDescent="0.25">
      <c r="A627" s="190"/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</row>
    <row r="628" spans="1:23" x14ac:dyDescent="0.25">
      <c r="A628" s="190"/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</row>
    <row r="629" spans="1:23" x14ac:dyDescent="0.25">
      <c r="A629" s="190"/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</row>
    <row r="630" spans="1:23" x14ac:dyDescent="0.25">
      <c r="A630" s="190"/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</row>
    <row r="631" spans="1:23" x14ac:dyDescent="0.25">
      <c r="A631" s="190"/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</row>
    <row r="632" spans="1:23" x14ac:dyDescent="0.25">
      <c r="A632" s="190"/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</row>
    <row r="633" spans="1:23" x14ac:dyDescent="0.25">
      <c r="A633" s="190"/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</row>
    <row r="634" spans="1:23" x14ac:dyDescent="0.25">
      <c r="A634" s="190"/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</row>
    <row r="635" spans="1:23" x14ac:dyDescent="0.25">
      <c r="A635" s="190"/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</row>
    <row r="636" spans="1:23" x14ac:dyDescent="0.25">
      <c r="A636" s="190"/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</row>
    <row r="637" spans="1:23" x14ac:dyDescent="0.25">
      <c r="A637" s="190"/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</row>
    <row r="638" spans="1:23" x14ac:dyDescent="0.25">
      <c r="A638" s="190"/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</row>
    <row r="639" spans="1:23" x14ac:dyDescent="0.25">
      <c r="A639" s="190"/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</row>
    <row r="640" spans="1:23" x14ac:dyDescent="0.25">
      <c r="A640" s="190"/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</row>
    <row r="641" spans="1:23" x14ac:dyDescent="0.25">
      <c r="A641" s="190"/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</row>
    <row r="642" spans="1:23" x14ac:dyDescent="0.25">
      <c r="A642" s="190"/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</row>
    <row r="643" spans="1:23" x14ac:dyDescent="0.25">
      <c r="A643" s="190"/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</row>
    <row r="644" spans="1:23" x14ac:dyDescent="0.25">
      <c r="A644" s="190"/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</row>
    <row r="645" spans="1:23" x14ac:dyDescent="0.25">
      <c r="A645" s="190"/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</row>
    <row r="646" spans="1:23" x14ac:dyDescent="0.25">
      <c r="A646" s="190"/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</row>
    <row r="647" spans="1:23" x14ac:dyDescent="0.25">
      <c r="A647" s="190"/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</row>
    <row r="648" spans="1:23" x14ac:dyDescent="0.25">
      <c r="A648" s="190"/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</row>
    <row r="649" spans="1:23" x14ac:dyDescent="0.25">
      <c r="A649" s="190"/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</row>
    <row r="650" spans="1:23" x14ac:dyDescent="0.25">
      <c r="A650" s="190"/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</row>
    <row r="651" spans="1:23" x14ac:dyDescent="0.25">
      <c r="A651" s="190"/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</row>
    <row r="652" spans="1:23" x14ac:dyDescent="0.25">
      <c r="A652" s="190"/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</row>
    <row r="653" spans="1:23" x14ac:dyDescent="0.25">
      <c r="A653" s="190"/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</row>
    <row r="654" spans="1:23" x14ac:dyDescent="0.25">
      <c r="A654" s="190"/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</row>
    <row r="655" spans="1:23" x14ac:dyDescent="0.25">
      <c r="A655" s="190"/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</row>
    <row r="656" spans="1:23" x14ac:dyDescent="0.25">
      <c r="A656" s="190"/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</row>
    <row r="657" spans="1:23" x14ac:dyDescent="0.25">
      <c r="A657" s="190"/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</row>
    <row r="658" spans="1:23" x14ac:dyDescent="0.25">
      <c r="A658" s="190"/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</row>
    <row r="659" spans="1:23" x14ac:dyDescent="0.25">
      <c r="A659" s="190"/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</row>
    <row r="660" spans="1:23" x14ac:dyDescent="0.25">
      <c r="A660" s="190"/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</row>
    <row r="661" spans="1:23" x14ac:dyDescent="0.25">
      <c r="A661" s="190"/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</row>
    <row r="662" spans="1:23" x14ac:dyDescent="0.25">
      <c r="A662" s="190"/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</row>
    <row r="663" spans="1:23" x14ac:dyDescent="0.25">
      <c r="A663" s="190"/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</row>
    <row r="664" spans="1:23" x14ac:dyDescent="0.25">
      <c r="A664" s="190"/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</row>
    <row r="665" spans="1:23" x14ac:dyDescent="0.25">
      <c r="A665" s="190"/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</row>
    <row r="666" spans="1:23" x14ac:dyDescent="0.25">
      <c r="A666" s="190"/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</row>
    <row r="667" spans="1:23" x14ac:dyDescent="0.25">
      <c r="A667" s="190"/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</row>
    <row r="668" spans="1:23" x14ac:dyDescent="0.25">
      <c r="A668" s="190"/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</row>
    <row r="669" spans="1:23" x14ac:dyDescent="0.25">
      <c r="A669" s="190"/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</row>
    <row r="670" spans="1:23" x14ac:dyDescent="0.25">
      <c r="A670" s="190"/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</row>
    <row r="671" spans="1:23" x14ac:dyDescent="0.25">
      <c r="A671" s="190"/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</row>
    <row r="672" spans="1:23" x14ac:dyDescent="0.25">
      <c r="A672" s="190"/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</row>
    <row r="673" spans="1:23" x14ac:dyDescent="0.25">
      <c r="A673" s="190"/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</row>
    <row r="674" spans="1:23" x14ac:dyDescent="0.25">
      <c r="A674" s="190"/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</row>
    <row r="675" spans="1:23" x14ac:dyDescent="0.25">
      <c r="A675" s="190"/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</row>
    <row r="676" spans="1:23" x14ac:dyDescent="0.25">
      <c r="A676" s="190"/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</row>
    <row r="677" spans="1:23" x14ac:dyDescent="0.25">
      <c r="A677" s="190"/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</row>
    <row r="678" spans="1:23" x14ac:dyDescent="0.25">
      <c r="A678" s="190"/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</row>
    <row r="679" spans="1:23" x14ac:dyDescent="0.25">
      <c r="A679" s="190"/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</row>
    <row r="680" spans="1:23" x14ac:dyDescent="0.25">
      <c r="A680" s="190"/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</row>
    <row r="681" spans="1:23" x14ac:dyDescent="0.25">
      <c r="A681" s="190"/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</row>
    <row r="682" spans="1:23" x14ac:dyDescent="0.25">
      <c r="A682" s="190"/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</row>
    <row r="683" spans="1:23" x14ac:dyDescent="0.25">
      <c r="A683" s="190"/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</row>
    <row r="684" spans="1:23" x14ac:dyDescent="0.25">
      <c r="A684" s="190"/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</row>
    <row r="685" spans="1:23" x14ac:dyDescent="0.25">
      <c r="A685" s="190"/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</row>
    <row r="686" spans="1:23" x14ac:dyDescent="0.25">
      <c r="A686" s="190"/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</row>
    <row r="687" spans="1:23" x14ac:dyDescent="0.25">
      <c r="A687" s="190"/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</row>
    <row r="688" spans="1:23" x14ac:dyDescent="0.25">
      <c r="A688" s="190"/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</row>
    <row r="689" spans="1:23" x14ac:dyDescent="0.25">
      <c r="A689" s="190"/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</row>
    <row r="690" spans="1:23" x14ac:dyDescent="0.25">
      <c r="A690" s="190"/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</row>
    <row r="691" spans="1:23" x14ac:dyDescent="0.25">
      <c r="A691" s="190"/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</row>
    <row r="692" spans="1:23" x14ac:dyDescent="0.25">
      <c r="A692" s="190"/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</row>
    <row r="693" spans="1:23" x14ac:dyDescent="0.25">
      <c r="A693" s="190"/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</row>
    <row r="694" spans="1:23" x14ac:dyDescent="0.25">
      <c r="A694" s="190"/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</row>
    <row r="695" spans="1:23" x14ac:dyDescent="0.25">
      <c r="A695" s="190"/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</row>
    <row r="696" spans="1:23" x14ac:dyDescent="0.25">
      <c r="A696" s="190"/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</row>
    <row r="697" spans="1:23" x14ac:dyDescent="0.25">
      <c r="A697" s="190"/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</row>
    <row r="698" spans="1:23" x14ac:dyDescent="0.25">
      <c r="A698" s="190"/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</row>
    <row r="699" spans="1:23" x14ac:dyDescent="0.25">
      <c r="A699" s="190"/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</row>
    <row r="700" spans="1:23" x14ac:dyDescent="0.25">
      <c r="A700" s="190"/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</row>
    <row r="701" spans="1:23" x14ac:dyDescent="0.25">
      <c r="A701" s="190"/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</row>
    <row r="702" spans="1:23" x14ac:dyDescent="0.25">
      <c r="A702" s="190"/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</row>
    <row r="703" spans="1:23" x14ac:dyDescent="0.25">
      <c r="A703" s="190"/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</row>
    <row r="704" spans="1:23" x14ac:dyDescent="0.25">
      <c r="A704" s="190"/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</row>
    <row r="705" spans="1:23" x14ac:dyDescent="0.25">
      <c r="A705" s="190"/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</row>
    <row r="706" spans="1:23" x14ac:dyDescent="0.25">
      <c r="A706" s="190"/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</row>
    <row r="707" spans="1:23" x14ac:dyDescent="0.25">
      <c r="A707" s="190"/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</row>
    <row r="708" spans="1:23" x14ac:dyDescent="0.25">
      <c r="A708" s="190"/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</row>
    <row r="709" spans="1:23" x14ac:dyDescent="0.25">
      <c r="A709" s="190"/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</row>
    <row r="710" spans="1:23" x14ac:dyDescent="0.25">
      <c r="A710" s="190"/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</row>
    <row r="711" spans="1:23" x14ac:dyDescent="0.25">
      <c r="A711" s="190"/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</row>
    <row r="712" spans="1:23" x14ac:dyDescent="0.25">
      <c r="A712" s="190"/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</row>
    <row r="713" spans="1:23" x14ac:dyDescent="0.25">
      <c r="A713" s="190"/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</row>
    <row r="714" spans="1:23" x14ac:dyDescent="0.25">
      <c r="A714" s="190"/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</row>
    <row r="715" spans="1:23" x14ac:dyDescent="0.25">
      <c r="A715" s="190"/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</row>
    <row r="716" spans="1:23" x14ac:dyDescent="0.25">
      <c r="A716" s="190"/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</row>
    <row r="717" spans="1:23" x14ac:dyDescent="0.25">
      <c r="A717" s="190"/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</row>
    <row r="718" spans="1:23" x14ac:dyDescent="0.25">
      <c r="A718" s="190"/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</row>
    <row r="719" spans="1:23" x14ac:dyDescent="0.25">
      <c r="A719" s="190"/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</row>
    <row r="720" spans="1:23" x14ac:dyDescent="0.25">
      <c r="A720" s="190"/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</row>
    <row r="721" spans="1:23" x14ac:dyDescent="0.25">
      <c r="A721" s="190"/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</row>
    <row r="722" spans="1:23" x14ac:dyDescent="0.25">
      <c r="A722" s="190"/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</row>
    <row r="723" spans="1:23" x14ac:dyDescent="0.25">
      <c r="A723" s="190"/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</row>
    <row r="724" spans="1:23" x14ac:dyDescent="0.25">
      <c r="A724" s="190"/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</row>
    <row r="725" spans="1:23" x14ac:dyDescent="0.25">
      <c r="A725" s="190"/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</row>
    <row r="726" spans="1:23" x14ac:dyDescent="0.25">
      <c r="A726" s="190"/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</row>
    <row r="727" spans="1:23" x14ac:dyDescent="0.25">
      <c r="A727" s="190"/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</row>
    <row r="728" spans="1:23" x14ac:dyDescent="0.25">
      <c r="A728" s="190"/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</row>
    <row r="729" spans="1:23" x14ac:dyDescent="0.25">
      <c r="A729" s="190"/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</row>
    <row r="730" spans="1:23" x14ac:dyDescent="0.25">
      <c r="A730" s="190"/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</row>
    <row r="731" spans="1:23" x14ac:dyDescent="0.25">
      <c r="A731" s="190"/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</row>
    <row r="732" spans="1:23" x14ac:dyDescent="0.25">
      <c r="A732" s="190"/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</row>
    <row r="733" spans="1:23" x14ac:dyDescent="0.25">
      <c r="A733" s="190"/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</row>
    <row r="734" spans="1:23" x14ac:dyDescent="0.25">
      <c r="A734" s="190"/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</row>
    <row r="735" spans="1:23" x14ac:dyDescent="0.25">
      <c r="A735" s="190"/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</row>
    <row r="736" spans="1:23" x14ac:dyDescent="0.25">
      <c r="A736" s="190"/>
      <c r="B736" s="160"/>
      <c r="C736" s="160"/>
      <c r="D736" s="160"/>
      <c r="E736" s="160"/>
      <c r="F736" s="160"/>
      <c r="G736" s="160"/>
      <c r="H736" s="160"/>
      <c r="I736" s="160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  <c r="T736" s="160"/>
      <c r="U736" s="160"/>
      <c r="V736" s="160"/>
      <c r="W736" s="160"/>
    </row>
    <row r="737" spans="1:23" x14ac:dyDescent="0.25">
      <c r="A737" s="190"/>
      <c r="B737" s="160"/>
      <c r="C737" s="160"/>
      <c r="D737" s="160"/>
      <c r="E737" s="160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</row>
    <row r="738" spans="1:23" x14ac:dyDescent="0.25">
      <c r="A738" s="190"/>
      <c r="B738" s="160"/>
      <c r="C738" s="160"/>
      <c r="D738" s="160"/>
      <c r="E738" s="160"/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</row>
    <row r="739" spans="1:23" x14ac:dyDescent="0.25">
      <c r="A739" s="190"/>
      <c r="B739" s="160"/>
      <c r="C739" s="160"/>
      <c r="D739" s="160"/>
      <c r="E739" s="160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</row>
    <row r="740" spans="1:23" x14ac:dyDescent="0.25">
      <c r="A740" s="190"/>
      <c r="B740" s="160"/>
      <c r="C740" s="160"/>
      <c r="D740" s="160"/>
      <c r="E740" s="160"/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</row>
    <row r="741" spans="1:23" x14ac:dyDescent="0.25">
      <c r="A741" s="190"/>
      <c r="B741" s="160"/>
      <c r="C741" s="160"/>
      <c r="D741" s="160"/>
      <c r="E741" s="160"/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</row>
    <row r="742" spans="1:23" x14ac:dyDescent="0.25">
      <c r="A742" s="190"/>
      <c r="B742" s="160"/>
      <c r="C742" s="160"/>
      <c r="D742" s="160"/>
      <c r="E742" s="160"/>
      <c r="F742" s="160"/>
      <c r="G742" s="160"/>
      <c r="H742" s="160"/>
      <c r="I742" s="160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  <c r="T742" s="160"/>
      <c r="U742" s="160"/>
      <c r="V742" s="160"/>
      <c r="W742" s="160"/>
    </row>
    <row r="743" spans="1:23" x14ac:dyDescent="0.25">
      <c r="A743" s="190"/>
      <c r="B743" s="160"/>
      <c r="C743" s="160"/>
      <c r="D743" s="160"/>
      <c r="E743" s="160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</row>
    <row r="744" spans="1:23" x14ac:dyDescent="0.25">
      <c r="A744" s="190"/>
      <c r="B744" s="160"/>
      <c r="C744" s="160"/>
      <c r="D744" s="160"/>
      <c r="E744" s="160"/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</row>
    <row r="745" spans="1:23" x14ac:dyDescent="0.25">
      <c r="A745" s="190"/>
      <c r="B745" s="160"/>
      <c r="C745" s="160"/>
      <c r="D745" s="160"/>
      <c r="E745" s="160"/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</row>
    <row r="746" spans="1:23" x14ac:dyDescent="0.25">
      <c r="A746" s="190"/>
      <c r="B746" s="160"/>
      <c r="C746" s="160"/>
      <c r="D746" s="160"/>
      <c r="E746" s="160"/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</row>
    <row r="747" spans="1:23" x14ac:dyDescent="0.25">
      <c r="A747" s="190"/>
      <c r="B747" s="160"/>
      <c r="C747" s="160"/>
      <c r="D747" s="160"/>
      <c r="E747" s="160"/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</row>
    <row r="748" spans="1:23" x14ac:dyDescent="0.25">
      <c r="A748" s="190"/>
      <c r="B748" s="160"/>
      <c r="C748" s="160"/>
      <c r="D748" s="160"/>
      <c r="E748" s="160"/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</row>
    <row r="749" spans="1:23" x14ac:dyDescent="0.25">
      <c r="A749" s="190"/>
      <c r="B749" s="160"/>
      <c r="C749" s="160"/>
      <c r="D749" s="160"/>
      <c r="E749" s="160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</row>
    <row r="750" spans="1:23" x14ac:dyDescent="0.25">
      <c r="A750" s="190"/>
      <c r="B750" s="160"/>
      <c r="C750" s="160"/>
      <c r="D750" s="160"/>
      <c r="E750" s="160"/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</row>
    <row r="751" spans="1:23" x14ac:dyDescent="0.25">
      <c r="A751" s="190"/>
      <c r="B751" s="160"/>
      <c r="C751" s="160"/>
      <c r="D751" s="160"/>
      <c r="E751" s="160"/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</row>
    <row r="752" spans="1:23" x14ac:dyDescent="0.25">
      <c r="A752" s="190"/>
      <c r="B752" s="160"/>
      <c r="C752" s="160"/>
      <c r="D752" s="160"/>
      <c r="E752" s="160"/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</row>
    <row r="753" spans="1:23" x14ac:dyDescent="0.25">
      <c r="A753" s="190"/>
      <c r="B753" s="160"/>
      <c r="C753" s="160"/>
      <c r="D753" s="160"/>
      <c r="E753" s="160"/>
      <c r="F753" s="160"/>
      <c r="G753" s="160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</row>
    <row r="754" spans="1:23" x14ac:dyDescent="0.25">
      <c r="A754" s="190"/>
      <c r="B754" s="160"/>
      <c r="C754" s="160"/>
      <c r="D754" s="160"/>
      <c r="E754" s="160"/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</row>
    <row r="755" spans="1:23" x14ac:dyDescent="0.25">
      <c r="A755" s="190"/>
      <c r="B755" s="160"/>
      <c r="C755" s="160"/>
      <c r="D755" s="160"/>
      <c r="E755" s="160"/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</row>
    <row r="756" spans="1:23" x14ac:dyDescent="0.25">
      <c r="A756" s="190"/>
      <c r="B756" s="160"/>
      <c r="C756" s="160"/>
      <c r="D756" s="160"/>
      <c r="E756" s="160"/>
      <c r="F756" s="160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</row>
    <row r="757" spans="1:23" x14ac:dyDescent="0.25">
      <c r="A757" s="190"/>
      <c r="B757" s="160"/>
      <c r="C757" s="160"/>
      <c r="D757" s="160"/>
      <c r="E757" s="160"/>
      <c r="F757" s="160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  <c r="W757" s="160"/>
    </row>
    <row r="758" spans="1:23" x14ac:dyDescent="0.25">
      <c r="A758" s="190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  <c r="W758" s="160"/>
    </row>
    <row r="759" spans="1:23" x14ac:dyDescent="0.25">
      <c r="A759" s="190"/>
      <c r="B759" s="160"/>
      <c r="C759" s="160"/>
      <c r="D759" s="160"/>
      <c r="E759" s="160"/>
      <c r="F759" s="160"/>
      <c r="G759" s="160"/>
      <c r="H759" s="160"/>
      <c r="I759" s="160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  <c r="T759" s="160"/>
      <c r="U759" s="160"/>
      <c r="V759" s="160"/>
      <c r="W759" s="160"/>
    </row>
    <row r="760" spans="1:23" x14ac:dyDescent="0.25">
      <c r="A760" s="190"/>
      <c r="B760" s="160"/>
      <c r="C760" s="160"/>
      <c r="D760" s="160"/>
      <c r="E760" s="160"/>
      <c r="F760" s="160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  <c r="W760" s="160"/>
    </row>
    <row r="761" spans="1:23" x14ac:dyDescent="0.25">
      <c r="A761" s="190"/>
      <c r="B761" s="160"/>
      <c r="C761" s="160"/>
      <c r="D761" s="160"/>
      <c r="E761" s="160"/>
      <c r="F761" s="160"/>
      <c r="G761" s="160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  <c r="W761" s="160"/>
    </row>
    <row r="762" spans="1:23" x14ac:dyDescent="0.25">
      <c r="A762" s="190"/>
      <c r="B762" s="160"/>
      <c r="C762" s="160"/>
      <c r="D762" s="160"/>
      <c r="E762" s="160"/>
      <c r="F762" s="160"/>
      <c r="G762" s="160"/>
      <c r="H762" s="160"/>
      <c r="I762" s="160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  <c r="T762" s="160"/>
      <c r="U762" s="160"/>
      <c r="V762" s="160"/>
      <c r="W762" s="160"/>
    </row>
    <row r="763" spans="1:23" x14ac:dyDescent="0.25">
      <c r="A763" s="190"/>
      <c r="B763" s="160"/>
      <c r="C763" s="160"/>
      <c r="D763" s="160"/>
      <c r="E763" s="160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</row>
    <row r="764" spans="1:23" x14ac:dyDescent="0.25">
      <c r="A764" s="190"/>
      <c r="B764" s="160"/>
      <c r="C764" s="160"/>
      <c r="D764" s="160"/>
      <c r="E764" s="160"/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</row>
    <row r="765" spans="1:23" x14ac:dyDescent="0.25">
      <c r="A765" s="190"/>
      <c r="B765" s="160"/>
      <c r="C765" s="160"/>
      <c r="D765" s="160"/>
      <c r="E765" s="160"/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</row>
    <row r="766" spans="1:23" x14ac:dyDescent="0.25">
      <c r="A766" s="190"/>
      <c r="B766" s="160"/>
      <c r="C766" s="160"/>
      <c r="D766" s="160"/>
      <c r="E766" s="160"/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</row>
    <row r="767" spans="1:23" x14ac:dyDescent="0.25">
      <c r="A767" s="190"/>
      <c r="B767" s="160"/>
      <c r="C767" s="160"/>
      <c r="D767" s="160"/>
      <c r="E767" s="160"/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</row>
    <row r="768" spans="1:23" x14ac:dyDescent="0.25">
      <c r="A768" s="190"/>
      <c r="B768" s="160"/>
      <c r="C768" s="160"/>
      <c r="D768" s="160"/>
      <c r="E768" s="160"/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</row>
    <row r="769" spans="1:23" x14ac:dyDescent="0.25">
      <c r="A769" s="190"/>
      <c r="B769" s="160"/>
      <c r="C769" s="160"/>
      <c r="D769" s="160"/>
      <c r="E769" s="160"/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</row>
    <row r="770" spans="1:23" x14ac:dyDescent="0.25">
      <c r="A770" s="190"/>
      <c r="B770" s="160"/>
      <c r="C770" s="160"/>
      <c r="D770" s="160"/>
      <c r="E770" s="160"/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</row>
    <row r="771" spans="1:23" x14ac:dyDescent="0.25">
      <c r="A771" s="190"/>
      <c r="B771" s="160"/>
      <c r="C771" s="160"/>
      <c r="D771" s="160"/>
      <c r="E771" s="160"/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</row>
    <row r="772" spans="1:23" x14ac:dyDescent="0.25">
      <c r="A772" s="190"/>
      <c r="B772" s="160"/>
      <c r="C772" s="160"/>
      <c r="D772" s="160"/>
      <c r="E772" s="160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</row>
    <row r="773" spans="1:23" x14ac:dyDescent="0.25">
      <c r="A773" s="190"/>
      <c r="B773" s="160"/>
      <c r="C773" s="160"/>
      <c r="D773" s="160"/>
      <c r="E773" s="160"/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</row>
    <row r="774" spans="1:23" x14ac:dyDescent="0.25">
      <c r="A774" s="190"/>
      <c r="B774" s="160"/>
      <c r="C774" s="160"/>
      <c r="D774" s="160"/>
      <c r="E774" s="160"/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</row>
    <row r="775" spans="1:23" x14ac:dyDescent="0.25">
      <c r="A775" s="190"/>
      <c r="B775" s="160"/>
      <c r="C775" s="160"/>
      <c r="D775" s="160"/>
      <c r="E775" s="160"/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</row>
    <row r="776" spans="1:23" x14ac:dyDescent="0.25">
      <c r="A776" s="190"/>
      <c r="B776" s="160"/>
      <c r="C776" s="160"/>
      <c r="D776" s="160"/>
      <c r="E776" s="160"/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</row>
    <row r="777" spans="1:23" x14ac:dyDescent="0.25">
      <c r="A777" s="190"/>
      <c r="B777" s="160"/>
      <c r="C777" s="160"/>
      <c r="D777" s="160"/>
      <c r="E777" s="160"/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</row>
    <row r="778" spans="1:23" x14ac:dyDescent="0.25">
      <c r="A778" s="190"/>
      <c r="B778" s="160"/>
      <c r="C778" s="160"/>
      <c r="D778" s="160"/>
      <c r="E778" s="160"/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</row>
    <row r="779" spans="1:23" x14ac:dyDescent="0.25">
      <c r="A779" s="190"/>
      <c r="B779" s="160"/>
      <c r="C779" s="160"/>
      <c r="D779" s="160"/>
      <c r="E779" s="160"/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</row>
    <row r="780" spans="1:23" x14ac:dyDescent="0.25">
      <c r="A780" s="190"/>
      <c r="B780" s="160"/>
      <c r="C780" s="160"/>
      <c r="D780" s="160"/>
      <c r="E780" s="160"/>
      <c r="F780" s="160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</row>
    <row r="781" spans="1:23" x14ac:dyDescent="0.25">
      <c r="A781" s="190"/>
      <c r="B781" s="160"/>
      <c r="C781" s="160"/>
      <c r="D781" s="160"/>
      <c r="E781" s="160"/>
      <c r="F781" s="160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</row>
    <row r="782" spans="1:23" x14ac:dyDescent="0.25">
      <c r="A782" s="190"/>
      <c r="B782" s="160"/>
      <c r="C782" s="160"/>
      <c r="D782" s="160"/>
      <c r="E782" s="160"/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  <c r="W782" s="160"/>
    </row>
    <row r="783" spans="1:23" x14ac:dyDescent="0.25">
      <c r="A783" s="190"/>
      <c r="B783" s="160"/>
      <c r="C783" s="160"/>
      <c r="D783" s="160"/>
      <c r="E783" s="160"/>
      <c r="F783" s="160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</row>
    <row r="784" spans="1:23" x14ac:dyDescent="0.25">
      <c r="A784" s="190"/>
      <c r="B784" s="160"/>
      <c r="C784" s="160"/>
      <c r="D784" s="160"/>
      <c r="E784" s="160"/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</row>
    <row r="785" spans="1:23" x14ac:dyDescent="0.25">
      <c r="A785" s="190"/>
      <c r="B785" s="160"/>
      <c r="C785" s="160"/>
      <c r="D785" s="160"/>
      <c r="E785" s="160"/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</row>
    <row r="786" spans="1:23" x14ac:dyDescent="0.25">
      <c r="A786" s="190"/>
      <c r="B786" s="160"/>
      <c r="C786" s="160"/>
      <c r="D786" s="160"/>
      <c r="E786" s="160"/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</row>
    <row r="787" spans="1:23" x14ac:dyDescent="0.25">
      <c r="A787" s="190"/>
      <c r="B787" s="160"/>
      <c r="C787" s="160"/>
      <c r="D787" s="160"/>
      <c r="E787" s="160"/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</row>
    <row r="788" spans="1:23" x14ac:dyDescent="0.25">
      <c r="A788" s="190"/>
      <c r="B788" s="160"/>
      <c r="C788" s="160"/>
      <c r="D788" s="160"/>
      <c r="E788" s="160"/>
      <c r="F788" s="160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</row>
    <row r="789" spans="1:23" x14ac:dyDescent="0.25">
      <c r="A789" s="190"/>
      <c r="B789" s="160"/>
      <c r="C789" s="160"/>
      <c r="D789" s="160"/>
      <c r="E789" s="160"/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</row>
    <row r="790" spans="1:23" x14ac:dyDescent="0.25">
      <c r="A790" s="190"/>
      <c r="B790" s="160"/>
      <c r="C790" s="160"/>
      <c r="D790" s="160"/>
      <c r="E790" s="160"/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</row>
    <row r="791" spans="1:23" x14ac:dyDescent="0.25">
      <c r="A791" s="190"/>
      <c r="B791" s="160"/>
      <c r="C791" s="160"/>
      <c r="D791" s="160"/>
      <c r="E791" s="160"/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</row>
    <row r="792" spans="1:23" x14ac:dyDescent="0.25">
      <c r="A792" s="190"/>
      <c r="B792" s="160"/>
      <c r="C792" s="160"/>
      <c r="D792" s="160"/>
      <c r="E792" s="160"/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</row>
    <row r="793" spans="1:23" x14ac:dyDescent="0.25">
      <c r="A793" s="190"/>
      <c r="B793" s="160"/>
      <c r="C793" s="160"/>
      <c r="D793" s="160"/>
      <c r="E793" s="160"/>
      <c r="F793" s="160"/>
      <c r="G793" s="160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  <c r="W793" s="160"/>
    </row>
    <row r="794" spans="1:23" x14ac:dyDescent="0.25">
      <c r="A794" s="190"/>
      <c r="B794" s="160"/>
      <c r="C794" s="160"/>
      <c r="D794" s="160"/>
      <c r="E794" s="160"/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</row>
    <row r="795" spans="1:23" x14ac:dyDescent="0.25">
      <c r="A795" s="190"/>
      <c r="B795" s="160"/>
      <c r="C795" s="160"/>
      <c r="D795" s="160"/>
      <c r="E795" s="160"/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</row>
    <row r="796" spans="1:23" x14ac:dyDescent="0.25">
      <c r="A796" s="190"/>
      <c r="B796" s="160"/>
      <c r="C796" s="160"/>
      <c r="D796" s="160"/>
      <c r="E796" s="160"/>
      <c r="F796" s="160"/>
      <c r="G796" s="160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  <c r="W796" s="160"/>
    </row>
    <row r="797" spans="1:23" x14ac:dyDescent="0.25">
      <c r="A797" s="190"/>
      <c r="B797" s="160"/>
      <c r="C797" s="160"/>
      <c r="D797" s="160"/>
      <c r="E797" s="160"/>
      <c r="F797" s="160"/>
      <c r="G797" s="160"/>
      <c r="H797" s="160"/>
      <c r="I797" s="160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  <c r="T797" s="160"/>
      <c r="U797" s="160"/>
      <c r="V797" s="160"/>
      <c r="W797" s="160"/>
    </row>
    <row r="798" spans="1:23" x14ac:dyDescent="0.25">
      <c r="A798" s="190"/>
      <c r="B798" s="160"/>
      <c r="C798" s="160"/>
      <c r="D798" s="160"/>
      <c r="E798" s="160"/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</row>
    <row r="799" spans="1:23" x14ac:dyDescent="0.25">
      <c r="A799" s="190"/>
      <c r="B799" s="160"/>
      <c r="C799" s="160"/>
      <c r="D799" s="160"/>
      <c r="E799" s="160"/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</row>
    <row r="800" spans="1:23" x14ac:dyDescent="0.25">
      <c r="A800" s="190"/>
      <c r="B800" s="160"/>
      <c r="C800" s="160"/>
      <c r="D800" s="160"/>
      <c r="E800" s="160"/>
      <c r="F800" s="160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  <c r="W800" s="160"/>
    </row>
    <row r="801" spans="1:23" x14ac:dyDescent="0.25">
      <c r="A801" s="190"/>
      <c r="B801" s="160"/>
      <c r="C801" s="160"/>
      <c r="D801" s="160"/>
      <c r="E801" s="160"/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</row>
    <row r="802" spans="1:23" x14ac:dyDescent="0.25">
      <c r="A802" s="190"/>
      <c r="B802" s="160"/>
      <c r="C802" s="160"/>
      <c r="D802" s="160"/>
      <c r="E802" s="160"/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</row>
    <row r="803" spans="1:23" x14ac:dyDescent="0.25">
      <c r="A803" s="190"/>
      <c r="B803" s="160"/>
      <c r="C803" s="160"/>
      <c r="D803" s="160"/>
      <c r="E803" s="160"/>
      <c r="F803" s="160"/>
      <c r="G803" s="1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</row>
    <row r="804" spans="1:23" x14ac:dyDescent="0.25">
      <c r="A804" s="190"/>
      <c r="B804" s="160"/>
      <c r="C804" s="160"/>
      <c r="D804" s="160"/>
      <c r="E804" s="160"/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</row>
    <row r="805" spans="1:23" x14ac:dyDescent="0.25">
      <c r="A805" s="190"/>
      <c r="B805" s="160"/>
      <c r="C805" s="160"/>
      <c r="D805" s="160"/>
      <c r="E805" s="160"/>
      <c r="F805" s="160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</row>
    <row r="806" spans="1:23" x14ac:dyDescent="0.25">
      <c r="A806" s="190"/>
      <c r="B806" s="160"/>
      <c r="C806" s="160"/>
      <c r="D806" s="160"/>
      <c r="E806" s="160"/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</row>
    <row r="807" spans="1:23" x14ac:dyDescent="0.25">
      <c r="A807" s="190"/>
      <c r="B807" s="160"/>
      <c r="C807" s="160"/>
      <c r="D807" s="160"/>
      <c r="E807" s="160"/>
      <c r="F807" s="160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</row>
    <row r="808" spans="1:23" x14ac:dyDescent="0.25">
      <c r="A808" s="190"/>
      <c r="B808" s="160"/>
      <c r="C808" s="160"/>
      <c r="D808" s="160"/>
      <c r="E808" s="160"/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</row>
    <row r="809" spans="1:23" x14ac:dyDescent="0.25">
      <c r="A809" s="190"/>
      <c r="B809" s="160"/>
      <c r="C809" s="160"/>
      <c r="D809" s="160"/>
      <c r="E809" s="160"/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</row>
    <row r="810" spans="1:23" x14ac:dyDescent="0.25">
      <c r="A810" s="190"/>
      <c r="B810" s="160"/>
      <c r="C810" s="160"/>
      <c r="D810" s="160"/>
      <c r="E810" s="160"/>
      <c r="F810" s="160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  <c r="W810" s="160"/>
    </row>
    <row r="811" spans="1:23" x14ac:dyDescent="0.25">
      <c r="A811" s="190"/>
      <c r="B811" s="160"/>
      <c r="C811" s="160"/>
      <c r="D811" s="160"/>
      <c r="E811" s="160"/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</row>
    <row r="812" spans="1:23" x14ac:dyDescent="0.25">
      <c r="A812" s="190"/>
      <c r="B812" s="160"/>
      <c r="C812" s="160"/>
      <c r="D812" s="160"/>
      <c r="E812" s="160"/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</row>
    <row r="813" spans="1:23" x14ac:dyDescent="0.25">
      <c r="A813" s="190"/>
      <c r="B813" s="160"/>
      <c r="C813" s="160"/>
      <c r="D813" s="160"/>
      <c r="E813" s="160"/>
      <c r="F813" s="160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  <c r="W813" s="160"/>
    </row>
    <row r="814" spans="1:23" x14ac:dyDescent="0.25">
      <c r="A814" s="190"/>
      <c r="B814" s="160"/>
      <c r="C814" s="160"/>
      <c r="D814" s="160"/>
      <c r="E814" s="160"/>
      <c r="F814" s="160"/>
      <c r="G814" s="160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  <c r="W814" s="160"/>
    </row>
    <row r="815" spans="1:23" x14ac:dyDescent="0.25">
      <c r="A815" s="190"/>
      <c r="B815" s="160"/>
      <c r="C815" s="160"/>
      <c r="D815" s="160"/>
      <c r="E815" s="160"/>
      <c r="F815" s="160"/>
      <c r="G815" s="160"/>
      <c r="H815" s="160"/>
      <c r="I815" s="160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  <c r="T815" s="160"/>
      <c r="U815" s="160"/>
      <c r="V815" s="160"/>
      <c r="W815" s="160"/>
    </row>
    <row r="816" spans="1:23" x14ac:dyDescent="0.25">
      <c r="A816" s="190"/>
      <c r="B816" s="160"/>
      <c r="C816" s="160"/>
      <c r="D816" s="160"/>
      <c r="E816" s="160"/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</row>
    <row r="817" spans="1:23" x14ac:dyDescent="0.25">
      <c r="A817" s="190"/>
      <c r="B817" s="160"/>
      <c r="C817" s="160"/>
      <c r="D817" s="160"/>
      <c r="E817" s="160"/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</row>
    <row r="818" spans="1:23" x14ac:dyDescent="0.25">
      <c r="A818" s="190"/>
      <c r="B818" s="160"/>
      <c r="C818" s="160"/>
      <c r="D818" s="160"/>
      <c r="E818" s="160"/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</row>
    <row r="819" spans="1:23" x14ac:dyDescent="0.25">
      <c r="A819" s="190"/>
      <c r="B819" s="160"/>
      <c r="C819" s="160"/>
      <c r="D819" s="160"/>
      <c r="E819" s="160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</row>
    <row r="820" spans="1:23" x14ac:dyDescent="0.25">
      <c r="A820" s="190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  <c r="W820" s="160"/>
    </row>
    <row r="821" spans="1:23" x14ac:dyDescent="0.25">
      <c r="A821" s="190"/>
      <c r="B821" s="160"/>
      <c r="C821" s="160"/>
      <c r="D821" s="160"/>
      <c r="E821" s="160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</row>
    <row r="822" spans="1:23" x14ac:dyDescent="0.25">
      <c r="A822" s="190"/>
      <c r="B822" s="160"/>
      <c r="C822" s="160"/>
      <c r="D822" s="160"/>
      <c r="E822" s="160"/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</row>
    <row r="823" spans="1:23" x14ac:dyDescent="0.25">
      <c r="A823" s="190"/>
      <c r="B823" s="160"/>
      <c r="C823" s="160"/>
      <c r="D823" s="160"/>
      <c r="E823" s="160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</row>
    <row r="824" spans="1:23" x14ac:dyDescent="0.25">
      <c r="A824" s="190"/>
      <c r="B824" s="160"/>
      <c r="C824" s="160"/>
      <c r="D824" s="160"/>
      <c r="E824" s="160"/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</row>
    <row r="825" spans="1:23" x14ac:dyDescent="0.25">
      <c r="A825" s="190"/>
      <c r="B825" s="160"/>
      <c r="C825" s="160"/>
      <c r="D825" s="160"/>
      <c r="E825" s="160"/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</row>
    <row r="826" spans="1:23" x14ac:dyDescent="0.25">
      <c r="A826" s="190"/>
      <c r="B826" s="160"/>
      <c r="C826" s="160"/>
      <c r="D826" s="160"/>
      <c r="E826" s="160"/>
      <c r="F826" s="160"/>
      <c r="G826" s="160"/>
      <c r="H826" s="160"/>
      <c r="I826" s="160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  <c r="T826" s="160"/>
      <c r="U826" s="160"/>
      <c r="V826" s="160"/>
      <c r="W826" s="160"/>
    </row>
    <row r="827" spans="1:23" x14ac:dyDescent="0.25">
      <c r="A827" s="190"/>
      <c r="B827" s="160"/>
      <c r="C827" s="160"/>
      <c r="D827" s="160"/>
      <c r="E827" s="160"/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</row>
    <row r="828" spans="1:23" x14ac:dyDescent="0.25">
      <c r="A828" s="190"/>
      <c r="B828" s="160"/>
      <c r="C828" s="160"/>
      <c r="D828" s="160"/>
      <c r="E828" s="160"/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</row>
    <row r="829" spans="1:23" x14ac:dyDescent="0.25">
      <c r="A829" s="190"/>
      <c r="B829" s="160"/>
      <c r="C829" s="160"/>
      <c r="D829" s="160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</row>
    <row r="830" spans="1:23" x14ac:dyDescent="0.25">
      <c r="A830" s="190"/>
      <c r="B830" s="160"/>
      <c r="C830" s="160"/>
      <c r="D830" s="160"/>
      <c r="E830" s="160"/>
      <c r="F830" s="160"/>
      <c r="G830" s="160"/>
      <c r="H830" s="160"/>
      <c r="I830" s="160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  <c r="T830" s="160"/>
      <c r="U830" s="160"/>
      <c r="V830" s="160"/>
      <c r="W830" s="160"/>
    </row>
    <row r="831" spans="1:23" x14ac:dyDescent="0.25">
      <c r="A831" s="190"/>
      <c r="B831" s="160"/>
      <c r="C831" s="160"/>
      <c r="D831" s="160"/>
      <c r="E831" s="160"/>
      <c r="F831" s="160"/>
      <c r="G831" s="160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  <c r="W831" s="160"/>
    </row>
    <row r="832" spans="1:23" x14ac:dyDescent="0.25">
      <c r="A832" s="190"/>
      <c r="B832" s="160"/>
      <c r="C832" s="160"/>
      <c r="D832" s="160"/>
      <c r="E832" s="160"/>
      <c r="F832" s="160"/>
      <c r="G832" s="160"/>
      <c r="H832" s="160"/>
      <c r="I832" s="160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  <c r="T832" s="160"/>
      <c r="U832" s="160"/>
      <c r="V832" s="160"/>
      <c r="W832" s="160"/>
    </row>
    <row r="833" spans="1:23" x14ac:dyDescent="0.25">
      <c r="A833" s="190"/>
      <c r="B833" s="160"/>
      <c r="C833" s="160"/>
      <c r="D833" s="160"/>
      <c r="E833" s="160"/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</row>
    <row r="834" spans="1:23" x14ac:dyDescent="0.25">
      <c r="A834" s="190"/>
      <c r="B834" s="160"/>
      <c r="C834" s="160"/>
      <c r="D834" s="160"/>
      <c r="E834" s="160"/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</row>
    <row r="835" spans="1:23" x14ac:dyDescent="0.25">
      <c r="A835" s="190"/>
      <c r="B835" s="160"/>
      <c r="C835" s="160"/>
      <c r="D835" s="160"/>
      <c r="E835" s="160"/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</row>
    <row r="836" spans="1:23" x14ac:dyDescent="0.25">
      <c r="A836" s="190"/>
      <c r="B836" s="160"/>
      <c r="C836" s="160"/>
      <c r="D836" s="160"/>
      <c r="E836" s="160"/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</row>
    <row r="837" spans="1:23" x14ac:dyDescent="0.25">
      <c r="A837" s="190"/>
      <c r="B837" s="160"/>
      <c r="C837" s="160"/>
      <c r="D837" s="160"/>
      <c r="E837" s="160"/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</row>
    <row r="838" spans="1:23" x14ac:dyDescent="0.25">
      <c r="A838" s="190"/>
      <c r="B838" s="160"/>
      <c r="C838" s="160"/>
      <c r="D838" s="160"/>
      <c r="E838" s="160"/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</row>
    <row r="839" spans="1:23" x14ac:dyDescent="0.25">
      <c r="A839" s="190"/>
      <c r="B839" s="160"/>
      <c r="C839" s="160"/>
      <c r="D839" s="160"/>
      <c r="E839" s="160"/>
      <c r="F839" s="160"/>
      <c r="G839" s="160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  <c r="W839" s="160"/>
    </row>
    <row r="840" spans="1:23" x14ac:dyDescent="0.25">
      <c r="A840" s="190"/>
      <c r="B840" s="160"/>
      <c r="C840" s="160"/>
      <c r="D840" s="160"/>
      <c r="E840" s="160"/>
      <c r="F840" s="160"/>
      <c r="G840" s="160"/>
      <c r="H840" s="160"/>
      <c r="I840" s="160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  <c r="T840" s="160"/>
      <c r="U840" s="160"/>
      <c r="V840" s="160"/>
      <c r="W840" s="160"/>
    </row>
    <row r="841" spans="1:23" x14ac:dyDescent="0.25">
      <c r="A841" s="190"/>
      <c r="B841" s="160"/>
      <c r="C841" s="160"/>
      <c r="D841" s="160"/>
      <c r="E841" s="160"/>
      <c r="F841" s="160"/>
      <c r="G841" s="160"/>
      <c r="H841" s="160"/>
      <c r="I841" s="160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  <c r="W841" s="160"/>
    </row>
    <row r="842" spans="1:23" x14ac:dyDescent="0.25">
      <c r="A842" s="190"/>
      <c r="B842" s="160"/>
      <c r="C842" s="160"/>
      <c r="D842" s="160"/>
      <c r="E842" s="160"/>
      <c r="F842" s="160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</row>
    <row r="843" spans="1:23" x14ac:dyDescent="0.25">
      <c r="A843" s="190"/>
      <c r="B843" s="160"/>
      <c r="C843" s="160"/>
      <c r="D843" s="160"/>
      <c r="E843" s="160"/>
      <c r="F843" s="160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</row>
    <row r="844" spans="1:23" x14ac:dyDescent="0.25">
      <c r="A844" s="190"/>
      <c r="B844" s="160"/>
      <c r="C844" s="160"/>
      <c r="D844" s="160"/>
      <c r="E844" s="160"/>
      <c r="F844" s="160"/>
      <c r="G844" s="160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</row>
    <row r="845" spans="1:23" x14ac:dyDescent="0.25">
      <c r="A845" s="190"/>
      <c r="B845" s="160"/>
      <c r="C845" s="160"/>
      <c r="D845" s="160"/>
      <c r="E845" s="160"/>
      <c r="F845" s="160"/>
      <c r="G845" s="160"/>
      <c r="H845" s="160"/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</row>
    <row r="846" spans="1:23" x14ac:dyDescent="0.25">
      <c r="A846" s="190"/>
      <c r="B846" s="160"/>
      <c r="C846" s="160"/>
      <c r="D846" s="160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</row>
    <row r="847" spans="1:23" x14ac:dyDescent="0.25">
      <c r="A847" s="190"/>
      <c r="B847" s="160"/>
      <c r="C847" s="160"/>
      <c r="D847" s="160"/>
      <c r="E847" s="160"/>
      <c r="F847" s="160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</row>
    <row r="848" spans="1:23" x14ac:dyDescent="0.25">
      <c r="A848" s="190"/>
      <c r="B848" s="160"/>
      <c r="C848" s="160"/>
      <c r="D848" s="160"/>
      <c r="E848" s="160"/>
      <c r="F848" s="160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</row>
    <row r="849" spans="1:23" x14ac:dyDescent="0.25">
      <c r="A849" s="190"/>
      <c r="B849" s="160"/>
      <c r="C849" s="160"/>
      <c r="D849" s="160"/>
      <c r="E849" s="160"/>
      <c r="F849" s="160"/>
      <c r="G849" s="160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</row>
    <row r="850" spans="1:23" x14ac:dyDescent="0.25">
      <c r="A850" s="190"/>
      <c r="B850" s="160"/>
      <c r="C850" s="160"/>
      <c r="D850" s="160"/>
      <c r="E850" s="160"/>
      <c r="F850" s="160"/>
      <c r="G850" s="160"/>
      <c r="H850" s="160"/>
      <c r="I850" s="160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</row>
    <row r="851" spans="1:23" x14ac:dyDescent="0.25">
      <c r="A851" s="190"/>
      <c r="B851" s="160"/>
      <c r="C851" s="160"/>
      <c r="D851" s="160"/>
      <c r="E851" s="160"/>
      <c r="F851" s="160"/>
      <c r="G851" s="1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</row>
    <row r="852" spans="1:23" x14ac:dyDescent="0.25">
      <c r="A852" s="190"/>
      <c r="B852" s="160"/>
      <c r="C852" s="160"/>
      <c r="D852" s="160"/>
      <c r="E852" s="160"/>
      <c r="F852" s="160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</row>
    <row r="853" spans="1:23" x14ac:dyDescent="0.25">
      <c r="A853" s="190"/>
      <c r="B853" s="160"/>
      <c r="C853" s="160"/>
      <c r="D853" s="160"/>
      <c r="E853" s="160"/>
      <c r="F853" s="160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</row>
    <row r="854" spans="1:23" x14ac:dyDescent="0.25">
      <c r="A854" s="190"/>
      <c r="B854" s="160"/>
      <c r="C854" s="160"/>
      <c r="D854" s="160"/>
      <c r="E854" s="160"/>
      <c r="F854" s="160"/>
      <c r="G854" s="160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</row>
    <row r="855" spans="1:23" x14ac:dyDescent="0.25">
      <c r="A855" s="190"/>
      <c r="B855" s="160"/>
      <c r="C855" s="160"/>
      <c r="D855" s="160"/>
      <c r="E855" s="160"/>
      <c r="F855" s="160"/>
      <c r="G855" s="160"/>
      <c r="H855" s="160"/>
      <c r="I855" s="160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  <c r="T855" s="160"/>
      <c r="U855" s="160"/>
      <c r="V855" s="160"/>
      <c r="W855" s="160"/>
    </row>
    <row r="856" spans="1:23" x14ac:dyDescent="0.25">
      <c r="A856" s="190"/>
      <c r="B856" s="160"/>
      <c r="C856" s="160"/>
      <c r="D856" s="160"/>
      <c r="E856" s="160"/>
      <c r="F856" s="160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  <c r="W856" s="160"/>
    </row>
    <row r="857" spans="1:23" x14ac:dyDescent="0.25">
      <c r="A857" s="190"/>
      <c r="B857" s="160"/>
      <c r="C857" s="160"/>
      <c r="D857" s="160"/>
      <c r="E857" s="160"/>
      <c r="F857" s="160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</row>
    <row r="858" spans="1:23" x14ac:dyDescent="0.25">
      <c r="A858" s="190"/>
      <c r="B858" s="160"/>
      <c r="C858" s="160"/>
      <c r="D858" s="160"/>
      <c r="E858" s="160"/>
      <c r="F858" s="160"/>
      <c r="G858" s="160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</row>
    <row r="859" spans="1:23" x14ac:dyDescent="0.25">
      <c r="A859" s="190"/>
      <c r="B859" s="160"/>
      <c r="C859" s="160"/>
      <c r="D859" s="160"/>
      <c r="E859" s="160"/>
      <c r="F859" s="160"/>
      <c r="G859" s="160"/>
      <c r="H859" s="160"/>
      <c r="I859" s="160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  <c r="T859" s="160"/>
      <c r="U859" s="160"/>
      <c r="V859" s="160"/>
      <c r="W859" s="160"/>
    </row>
    <row r="860" spans="1:23" x14ac:dyDescent="0.25">
      <c r="A860" s="190"/>
      <c r="B860" s="160"/>
      <c r="C860" s="160"/>
      <c r="D860" s="160"/>
      <c r="E860" s="160"/>
      <c r="F860" s="160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</row>
    <row r="861" spans="1:23" x14ac:dyDescent="0.25">
      <c r="A861" s="190"/>
      <c r="B861" s="160"/>
      <c r="C861" s="160"/>
      <c r="D861" s="160"/>
      <c r="E861" s="160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</row>
    <row r="862" spans="1:23" x14ac:dyDescent="0.25">
      <c r="A862" s="190"/>
      <c r="B862" s="160"/>
      <c r="C862" s="160"/>
      <c r="D862" s="160"/>
      <c r="E862" s="160"/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</row>
    <row r="863" spans="1:23" x14ac:dyDescent="0.25">
      <c r="A863" s="190"/>
      <c r="B863" s="160"/>
      <c r="C863" s="160"/>
      <c r="D863" s="160"/>
      <c r="E863" s="160"/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</row>
    <row r="864" spans="1:23" x14ac:dyDescent="0.25">
      <c r="A864" s="190"/>
      <c r="B864" s="160"/>
      <c r="C864" s="160"/>
      <c r="D864" s="160"/>
      <c r="E864" s="160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</row>
    <row r="865" spans="1:23" x14ac:dyDescent="0.25">
      <c r="A865" s="190"/>
      <c r="B865" s="160"/>
      <c r="C865" s="160"/>
      <c r="D865" s="160"/>
      <c r="E865" s="160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</row>
    <row r="866" spans="1:23" x14ac:dyDescent="0.25">
      <c r="A866" s="190"/>
      <c r="B866" s="160"/>
      <c r="C866" s="160"/>
      <c r="D866" s="160"/>
      <c r="E866" s="160"/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</row>
    <row r="867" spans="1:23" x14ac:dyDescent="0.25">
      <c r="A867" s="190"/>
      <c r="B867" s="160"/>
      <c r="C867" s="160"/>
      <c r="D867" s="160"/>
      <c r="E867" s="160"/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</row>
    <row r="868" spans="1:23" x14ac:dyDescent="0.25">
      <c r="A868" s="190"/>
      <c r="B868" s="160"/>
      <c r="C868" s="160"/>
      <c r="D868" s="160"/>
      <c r="E868" s="160"/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</row>
    <row r="869" spans="1:23" x14ac:dyDescent="0.25">
      <c r="A869" s="190"/>
      <c r="B869" s="160"/>
      <c r="C869" s="160"/>
      <c r="D869" s="160"/>
      <c r="E869" s="160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</row>
    <row r="870" spans="1:23" x14ac:dyDescent="0.25">
      <c r="A870" s="190"/>
      <c r="B870" s="160"/>
      <c r="C870" s="160"/>
      <c r="D870" s="160"/>
      <c r="E870" s="160"/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</row>
    <row r="871" spans="1:23" x14ac:dyDescent="0.25">
      <c r="A871" s="190"/>
      <c r="B871" s="160"/>
      <c r="C871" s="160"/>
      <c r="D871" s="160"/>
      <c r="E871" s="160"/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</row>
    <row r="872" spans="1:23" x14ac:dyDescent="0.25">
      <c r="A872" s="190"/>
      <c r="B872" s="160"/>
      <c r="C872" s="160"/>
      <c r="D872" s="160"/>
      <c r="E872" s="160"/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</row>
    <row r="873" spans="1:23" x14ac:dyDescent="0.25">
      <c r="A873" s="190"/>
      <c r="B873" s="160"/>
      <c r="C873" s="160"/>
      <c r="D873" s="160"/>
      <c r="E873" s="160"/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</row>
    <row r="874" spans="1:23" x14ac:dyDescent="0.25">
      <c r="A874" s="190"/>
      <c r="B874" s="160"/>
      <c r="C874" s="160"/>
      <c r="D874" s="160"/>
      <c r="E874" s="160"/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</row>
    <row r="875" spans="1:23" x14ac:dyDescent="0.25">
      <c r="A875" s="190"/>
      <c r="B875" s="160"/>
      <c r="C875" s="160"/>
      <c r="D875" s="160"/>
      <c r="E875" s="160"/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</row>
    <row r="876" spans="1:23" x14ac:dyDescent="0.25">
      <c r="A876" s="190"/>
      <c r="B876" s="160"/>
      <c r="C876" s="160"/>
      <c r="D876" s="160"/>
      <c r="E876" s="160"/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</row>
    <row r="877" spans="1:23" x14ac:dyDescent="0.25">
      <c r="A877" s="190"/>
      <c r="B877" s="160"/>
      <c r="C877" s="160"/>
      <c r="D877" s="160"/>
      <c r="E877" s="160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</row>
    <row r="878" spans="1:23" x14ac:dyDescent="0.25">
      <c r="A878" s="190"/>
      <c r="B878" s="160"/>
      <c r="C878" s="160"/>
      <c r="D878" s="160"/>
      <c r="E878" s="160"/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</row>
    <row r="879" spans="1:23" x14ac:dyDescent="0.25">
      <c r="A879" s="190"/>
      <c r="B879" s="160"/>
      <c r="C879" s="160"/>
      <c r="D879" s="160"/>
      <c r="E879" s="160"/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</row>
    <row r="880" spans="1:23" x14ac:dyDescent="0.25">
      <c r="A880" s="190"/>
      <c r="B880" s="160"/>
      <c r="C880" s="160"/>
      <c r="D880" s="160"/>
      <c r="E880" s="160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  <c r="W880" s="160"/>
    </row>
    <row r="881" spans="1:23" x14ac:dyDescent="0.25">
      <c r="A881" s="190"/>
      <c r="B881" s="160"/>
      <c r="C881" s="160"/>
      <c r="D881" s="160"/>
      <c r="E881" s="160"/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</row>
    <row r="882" spans="1:23" x14ac:dyDescent="0.25">
      <c r="A882" s="190"/>
      <c r="B882" s="160"/>
      <c r="C882" s="160"/>
      <c r="D882" s="160"/>
      <c r="E882" s="160"/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</row>
    <row r="883" spans="1:23" x14ac:dyDescent="0.25">
      <c r="A883" s="190"/>
      <c r="B883" s="160"/>
      <c r="C883" s="160"/>
      <c r="D883" s="160"/>
      <c r="E883" s="160"/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</row>
    <row r="884" spans="1:23" x14ac:dyDescent="0.25">
      <c r="A884" s="190"/>
      <c r="B884" s="160"/>
      <c r="C884" s="160"/>
      <c r="D884" s="160"/>
      <c r="E884" s="160"/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</row>
    <row r="885" spans="1:23" x14ac:dyDescent="0.25">
      <c r="A885" s="190"/>
      <c r="B885" s="160"/>
      <c r="C885" s="160"/>
      <c r="D885" s="160"/>
      <c r="E885" s="160"/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</row>
    <row r="886" spans="1:23" x14ac:dyDescent="0.25">
      <c r="A886" s="190"/>
      <c r="B886" s="160"/>
      <c r="C886" s="160"/>
      <c r="D886" s="160"/>
      <c r="E886" s="160"/>
      <c r="F886" s="160"/>
      <c r="G886" s="160"/>
      <c r="H886" s="160"/>
      <c r="I886" s="160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  <c r="T886" s="160"/>
      <c r="U886" s="160"/>
      <c r="V886" s="160"/>
      <c r="W886" s="160"/>
    </row>
    <row r="887" spans="1:23" x14ac:dyDescent="0.25">
      <c r="A887" s="190"/>
      <c r="B887" s="160"/>
      <c r="C887" s="160"/>
      <c r="D887" s="160"/>
      <c r="E887" s="160"/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</row>
    <row r="888" spans="1:23" x14ac:dyDescent="0.25">
      <c r="A888" s="190"/>
      <c r="B888" s="160"/>
      <c r="C888" s="160"/>
      <c r="D888" s="160"/>
      <c r="E888" s="160"/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</row>
    <row r="889" spans="1:23" x14ac:dyDescent="0.25">
      <c r="A889" s="190"/>
      <c r="B889" s="160"/>
      <c r="C889" s="160"/>
      <c r="D889" s="160"/>
      <c r="E889" s="160"/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</row>
    <row r="890" spans="1:23" x14ac:dyDescent="0.25">
      <c r="A890" s="190"/>
      <c r="B890" s="160"/>
      <c r="C890" s="160"/>
      <c r="D890" s="160"/>
      <c r="E890" s="160"/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</row>
    <row r="891" spans="1:23" x14ac:dyDescent="0.25">
      <c r="A891" s="190"/>
      <c r="B891" s="160"/>
      <c r="C891" s="160"/>
      <c r="D891" s="160"/>
      <c r="E891" s="160"/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</row>
    <row r="892" spans="1:23" x14ac:dyDescent="0.25">
      <c r="A892" s="190"/>
      <c r="B892" s="160"/>
      <c r="C892" s="160"/>
      <c r="D892" s="160"/>
      <c r="E892" s="160"/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</row>
    <row r="893" spans="1:23" x14ac:dyDescent="0.25">
      <c r="A893" s="190"/>
      <c r="B893" s="160"/>
      <c r="C893" s="160"/>
      <c r="D893" s="160"/>
      <c r="E893" s="160"/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</row>
    <row r="894" spans="1:23" x14ac:dyDescent="0.25">
      <c r="A894" s="190"/>
      <c r="B894" s="160"/>
      <c r="C894" s="160"/>
      <c r="D894" s="160"/>
      <c r="E894" s="160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</row>
    <row r="895" spans="1:23" x14ac:dyDescent="0.25">
      <c r="A895" s="190"/>
      <c r="B895" s="160"/>
      <c r="C895" s="160"/>
      <c r="D895" s="160"/>
      <c r="E895" s="160"/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</row>
    <row r="896" spans="1:23" x14ac:dyDescent="0.25">
      <c r="A896" s="190"/>
      <c r="B896" s="160"/>
      <c r="C896" s="160"/>
      <c r="D896" s="160"/>
      <c r="E896" s="160"/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</row>
    <row r="897" spans="1:23" x14ac:dyDescent="0.25">
      <c r="A897" s="190"/>
      <c r="B897" s="160"/>
      <c r="C897" s="160"/>
      <c r="D897" s="160"/>
      <c r="E897" s="160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</row>
    <row r="898" spans="1:23" x14ac:dyDescent="0.25">
      <c r="A898" s="190"/>
      <c r="B898" s="160"/>
      <c r="C898" s="160"/>
      <c r="D898" s="160"/>
      <c r="E898" s="160"/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</row>
    <row r="899" spans="1:23" x14ac:dyDescent="0.25">
      <c r="A899" s="190"/>
      <c r="B899" s="160"/>
      <c r="C899" s="160"/>
      <c r="D899" s="160"/>
      <c r="E899" s="160"/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</row>
    <row r="900" spans="1:23" x14ac:dyDescent="0.25">
      <c r="A900" s="190"/>
      <c r="B900" s="160"/>
      <c r="C900" s="160"/>
      <c r="D900" s="160"/>
      <c r="E900" s="160"/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</row>
    <row r="901" spans="1:23" x14ac:dyDescent="0.25">
      <c r="A901" s="190"/>
      <c r="B901" s="160"/>
      <c r="C901" s="160"/>
      <c r="D901" s="160"/>
      <c r="E901" s="160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</row>
    <row r="902" spans="1:23" x14ac:dyDescent="0.25">
      <c r="A902" s="190"/>
      <c r="B902" s="160"/>
      <c r="C902" s="160"/>
      <c r="D902" s="160"/>
      <c r="E902" s="160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</row>
    <row r="903" spans="1:23" x14ac:dyDescent="0.25">
      <c r="A903" s="190"/>
      <c r="B903" s="160"/>
      <c r="C903" s="160"/>
      <c r="D903" s="160"/>
      <c r="E903" s="160"/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</row>
    <row r="904" spans="1:23" x14ac:dyDescent="0.25">
      <c r="A904" s="190"/>
      <c r="B904" s="160"/>
      <c r="C904" s="160"/>
      <c r="D904" s="160"/>
      <c r="E904" s="160"/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</row>
    <row r="905" spans="1:23" x14ac:dyDescent="0.25">
      <c r="A905" s="190"/>
      <c r="B905" s="160"/>
      <c r="C905" s="160"/>
      <c r="D905" s="160"/>
      <c r="E905" s="160"/>
      <c r="F905" s="160"/>
      <c r="G905" s="160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  <c r="W905" s="160"/>
    </row>
    <row r="906" spans="1:23" x14ac:dyDescent="0.25">
      <c r="A906" s="190"/>
      <c r="B906" s="160"/>
      <c r="C906" s="160"/>
      <c r="D906" s="160"/>
      <c r="E906" s="160"/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</row>
    <row r="907" spans="1:23" x14ac:dyDescent="0.25">
      <c r="A907" s="190"/>
      <c r="B907" s="160"/>
      <c r="C907" s="160"/>
      <c r="D907" s="160"/>
      <c r="E907" s="160"/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</row>
    <row r="908" spans="1:23" x14ac:dyDescent="0.25">
      <c r="A908" s="190"/>
      <c r="B908" s="160"/>
      <c r="C908" s="160"/>
      <c r="D908" s="160"/>
      <c r="E908" s="160"/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</row>
    <row r="909" spans="1:23" x14ac:dyDescent="0.25">
      <c r="A909" s="190"/>
      <c r="B909" s="160"/>
      <c r="C909" s="160"/>
      <c r="D909" s="160"/>
      <c r="E909" s="160"/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</row>
    <row r="910" spans="1:23" x14ac:dyDescent="0.25">
      <c r="A910" s="190"/>
      <c r="B910" s="160"/>
      <c r="C910" s="160"/>
      <c r="D910" s="160"/>
      <c r="E910" s="160"/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</row>
    <row r="911" spans="1:23" x14ac:dyDescent="0.25">
      <c r="A911" s="190"/>
      <c r="B911" s="160"/>
      <c r="C911" s="160"/>
      <c r="D911" s="160"/>
      <c r="E911" s="160"/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</row>
    <row r="912" spans="1:23" x14ac:dyDescent="0.25">
      <c r="A912" s="190"/>
      <c r="B912" s="160"/>
      <c r="C912" s="160"/>
      <c r="D912" s="160"/>
      <c r="E912" s="160"/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</row>
    <row r="913" spans="1:23" x14ac:dyDescent="0.25">
      <c r="A913" s="190"/>
      <c r="B913" s="160"/>
      <c r="C913" s="160"/>
      <c r="D913" s="160"/>
      <c r="E913" s="160"/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</row>
    <row r="914" spans="1:23" x14ac:dyDescent="0.25">
      <c r="A914" s="190"/>
      <c r="B914" s="160"/>
      <c r="C914" s="160"/>
      <c r="D914" s="160"/>
      <c r="E914" s="160"/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</row>
    <row r="915" spans="1:23" x14ac:dyDescent="0.25">
      <c r="A915" s="190"/>
      <c r="B915" s="160"/>
      <c r="C915" s="160"/>
      <c r="D915" s="160"/>
      <c r="E915" s="160"/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</row>
    <row r="916" spans="1:23" x14ac:dyDescent="0.25">
      <c r="A916" s="190"/>
      <c r="B916" s="160"/>
      <c r="C916" s="160"/>
      <c r="D916" s="160"/>
      <c r="E916" s="160"/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</row>
    <row r="917" spans="1:23" x14ac:dyDescent="0.25">
      <c r="A917" s="190"/>
      <c r="B917" s="160"/>
      <c r="C917" s="160"/>
      <c r="D917" s="160"/>
      <c r="E917" s="160"/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</row>
    <row r="918" spans="1:23" x14ac:dyDescent="0.25">
      <c r="A918" s="190"/>
      <c r="B918" s="160"/>
      <c r="C918" s="160"/>
      <c r="D918" s="160"/>
      <c r="E918" s="160"/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</row>
    <row r="919" spans="1:23" x14ac:dyDescent="0.25">
      <c r="A919" s="190"/>
      <c r="B919" s="160"/>
      <c r="C919" s="160"/>
      <c r="D919" s="160"/>
      <c r="E919" s="160"/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</row>
    <row r="920" spans="1:23" x14ac:dyDescent="0.25">
      <c r="A920" s="190"/>
      <c r="B920" s="160"/>
      <c r="C920" s="160"/>
      <c r="D920" s="160"/>
      <c r="E920" s="160"/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</row>
    <row r="921" spans="1:23" x14ac:dyDescent="0.25">
      <c r="A921" s="190"/>
      <c r="B921" s="160"/>
      <c r="C921" s="160"/>
      <c r="D921" s="160"/>
      <c r="E921" s="160"/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</row>
    <row r="922" spans="1:23" x14ac:dyDescent="0.25">
      <c r="A922" s="190"/>
      <c r="B922" s="160"/>
      <c r="C922" s="160"/>
      <c r="D922" s="160"/>
      <c r="E922" s="160"/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</row>
    <row r="923" spans="1:23" x14ac:dyDescent="0.25">
      <c r="A923" s="190"/>
      <c r="B923" s="160"/>
      <c r="C923" s="160"/>
      <c r="D923" s="160"/>
      <c r="E923" s="160"/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</row>
    <row r="924" spans="1:23" x14ac:dyDescent="0.25">
      <c r="A924" s="190"/>
      <c r="B924" s="160"/>
      <c r="C924" s="160"/>
      <c r="D924" s="160"/>
      <c r="E924" s="160"/>
      <c r="F924" s="160"/>
      <c r="G924" s="160"/>
      <c r="H924" s="160"/>
      <c r="I924" s="160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  <c r="T924" s="160"/>
      <c r="U924" s="160"/>
      <c r="V924" s="160"/>
      <c r="W924" s="160"/>
    </row>
    <row r="925" spans="1:23" x14ac:dyDescent="0.25">
      <c r="A925" s="190"/>
      <c r="B925" s="160"/>
      <c r="C925" s="160"/>
      <c r="D925" s="160"/>
      <c r="E925" s="160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</row>
    <row r="926" spans="1:23" x14ac:dyDescent="0.25">
      <c r="A926" s="190"/>
      <c r="B926" s="160"/>
      <c r="C926" s="160"/>
      <c r="D926" s="160"/>
      <c r="E926" s="160"/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</row>
    <row r="927" spans="1:23" x14ac:dyDescent="0.25">
      <c r="A927" s="190"/>
      <c r="B927" s="160"/>
      <c r="C927" s="160"/>
      <c r="D927" s="160"/>
      <c r="E927" s="160"/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</row>
    <row r="928" spans="1:23" x14ac:dyDescent="0.25">
      <c r="A928" s="190"/>
      <c r="B928" s="160"/>
      <c r="C928" s="160"/>
      <c r="D928" s="160"/>
      <c r="E928" s="160"/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</row>
    <row r="929" spans="1:23" x14ac:dyDescent="0.25">
      <c r="A929" s="190"/>
      <c r="B929" s="160"/>
      <c r="C929" s="160"/>
      <c r="D929" s="160"/>
      <c r="E929" s="160"/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</row>
    <row r="930" spans="1:23" x14ac:dyDescent="0.25">
      <c r="A930" s="190"/>
      <c r="B930" s="160"/>
      <c r="C930" s="160"/>
      <c r="D930" s="160"/>
      <c r="E930" s="160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</row>
    <row r="931" spans="1:23" x14ac:dyDescent="0.25">
      <c r="A931" s="190"/>
      <c r="B931" s="160"/>
      <c r="C931" s="160"/>
      <c r="D931" s="160"/>
      <c r="E931" s="160"/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</row>
    <row r="932" spans="1:23" x14ac:dyDescent="0.25">
      <c r="A932" s="190"/>
      <c r="B932" s="160"/>
      <c r="C932" s="160"/>
      <c r="D932" s="160"/>
      <c r="E932" s="160"/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</row>
    <row r="933" spans="1:23" x14ac:dyDescent="0.25">
      <c r="A933" s="190"/>
      <c r="B933" s="160"/>
      <c r="C933" s="160"/>
      <c r="D933" s="160"/>
      <c r="E933" s="160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</row>
    <row r="934" spans="1:23" x14ac:dyDescent="0.25">
      <c r="A934" s="190"/>
      <c r="B934" s="160"/>
      <c r="C934" s="160"/>
      <c r="D934" s="160"/>
      <c r="E934" s="160"/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</row>
    <row r="935" spans="1:23" x14ac:dyDescent="0.25">
      <c r="A935" s="190"/>
      <c r="B935" s="160"/>
      <c r="C935" s="160"/>
      <c r="D935" s="160"/>
      <c r="E935" s="160"/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</row>
    <row r="936" spans="1:23" x14ac:dyDescent="0.25">
      <c r="A936" s="190"/>
      <c r="B936" s="160"/>
      <c r="C936" s="160"/>
      <c r="D936" s="160"/>
      <c r="E936" s="160"/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</row>
    <row r="937" spans="1:23" x14ac:dyDescent="0.25">
      <c r="A937" s="190"/>
      <c r="B937" s="160"/>
      <c r="C937" s="160"/>
      <c r="D937" s="160"/>
      <c r="E937" s="160"/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</row>
    <row r="938" spans="1:23" x14ac:dyDescent="0.25">
      <c r="A938" s="190"/>
      <c r="B938" s="160"/>
      <c r="C938" s="160"/>
      <c r="D938" s="160"/>
      <c r="E938" s="160"/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</row>
    <row r="939" spans="1:23" x14ac:dyDescent="0.25">
      <c r="A939" s="190"/>
      <c r="B939" s="160"/>
      <c r="C939" s="160"/>
      <c r="D939" s="160"/>
      <c r="E939" s="160"/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</row>
    <row r="940" spans="1:23" x14ac:dyDescent="0.25">
      <c r="A940" s="190"/>
      <c r="B940" s="160"/>
      <c r="C940" s="160"/>
      <c r="D940" s="160"/>
      <c r="E940" s="160"/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</row>
    <row r="941" spans="1:23" x14ac:dyDescent="0.25">
      <c r="A941" s="190"/>
      <c r="B941" s="160"/>
      <c r="C941" s="160"/>
      <c r="D941" s="160"/>
      <c r="E941" s="160"/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</row>
    <row r="942" spans="1:23" x14ac:dyDescent="0.25">
      <c r="A942" s="190"/>
      <c r="B942" s="160"/>
      <c r="C942" s="160"/>
      <c r="D942" s="160"/>
      <c r="E942" s="160"/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</row>
    <row r="943" spans="1:23" x14ac:dyDescent="0.25">
      <c r="A943" s="190"/>
      <c r="B943" s="160"/>
      <c r="C943" s="160"/>
      <c r="D943" s="160"/>
      <c r="E943" s="160"/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</row>
    <row r="944" spans="1:23" x14ac:dyDescent="0.25">
      <c r="A944" s="190"/>
      <c r="B944" s="160"/>
      <c r="C944" s="160"/>
      <c r="D944" s="160"/>
      <c r="E944" s="160"/>
      <c r="F944" s="160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  <c r="W944" s="160"/>
    </row>
    <row r="945" spans="1:23" x14ac:dyDescent="0.25">
      <c r="A945" s="190"/>
      <c r="B945" s="160"/>
      <c r="C945" s="160"/>
      <c r="D945" s="160"/>
      <c r="E945" s="160"/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</row>
    <row r="946" spans="1:23" x14ac:dyDescent="0.25">
      <c r="A946" s="190"/>
      <c r="B946" s="160"/>
      <c r="C946" s="160"/>
      <c r="D946" s="160"/>
      <c r="E946" s="160"/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</row>
    <row r="947" spans="1:23" x14ac:dyDescent="0.25">
      <c r="A947" s="190"/>
      <c r="B947" s="160"/>
      <c r="C947" s="160"/>
      <c r="D947" s="160"/>
      <c r="E947" s="160"/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</row>
    <row r="948" spans="1:23" x14ac:dyDescent="0.25">
      <c r="A948" s="190"/>
      <c r="B948" s="160"/>
      <c r="C948" s="160"/>
      <c r="D948" s="160"/>
      <c r="E948" s="160"/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</row>
    <row r="949" spans="1:23" x14ac:dyDescent="0.25">
      <c r="A949" s="190"/>
      <c r="B949" s="160"/>
      <c r="C949" s="160"/>
      <c r="D949" s="160"/>
      <c r="E949" s="160"/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</row>
    <row r="950" spans="1:23" x14ac:dyDescent="0.25">
      <c r="A950" s="190"/>
      <c r="B950" s="160"/>
      <c r="C950" s="160"/>
      <c r="D950" s="160"/>
      <c r="E950" s="160"/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</row>
    <row r="951" spans="1:23" x14ac:dyDescent="0.25">
      <c r="A951" s="190"/>
      <c r="B951" s="160"/>
      <c r="C951" s="160"/>
      <c r="D951" s="160"/>
      <c r="E951" s="160"/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</row>
    <row r="952" spans="1:23" x14ac:dyDescent="0.25">
      <c r="A952" s="190"/>
      <c r="B952" s="160"/>
      <c r="C952" s="160"/>
      <c r="D952" s="160"/>
      <c r="E952" s="160"/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</row>
    <row r="953" spans="1:23" x14ac:dyDescent="0.25">
      <c r="A953" s="190"/>
      <c r="B953" s="160"/>
      <c r="C953" s="160"/>
      <c r="D953" s="160"/>
      <c r="E953" s="160"/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</row>
    <row r="954" spans="1:23" x14ac:dyDescent="0.25">
      <c r="A954" s="190"/>
      <c r="B954" s="160"/>
      <c r="C954" s="160"/>
      <c r="D954" s="160"/>
      <c r="E954" s="160"/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</row>
    <row r="955" spans="1:23" x14ac:dyDescent="0.25">
      <c r="A955" s="190"/>
      <c r="B955" s="160"/>
      <c r="C955" s="160"/>
      <c r="D955" s="160"/>
      <c r="E955" s="160"/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</row>
    <row r="956" spans="1:23" x14ac:dyDescent="0.25">
      <c r="A956" s="190"/>
      <c r="B956" s="160"/>
      <c r="C956" s="160"/>
      <c r="D956" s="160"/>
      <c r="E956" s="160"/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</row>
    <row r="957" spans="1:23" x14ac:dyDescent="0.25">
      <c r="A957" s="190"/>
      <c r="B957" s="160"/>
      <c r="C957" s="160"/>
      <c r="D957" s="160"/>
      <c r="E957" s="160"/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</row>
    <row r="958" spans="1:23" x14ac:dyDescent="0.25">
      <c r="A958" s="190"/>
      <c r="B958" s="160"/>
      <c r="C958" s="160"/>
      <c r="D958" s="160"/>
      <c r="E958" s="160"/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</row>
    <row r="959" spans="1:23" x14ac:dyDescent="0.25">
      <c r="A959" s="190"/>
      <c r="B959" s="160"/>
      <c r="C959" s="160"/>
      <c r="D959" s="160"/>
      <c r="E959" s="160"/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</row>
    <row r="960" spans="1:23" x14ac:dyDescent="0.25">
      <c r="A960" s="190"/>
      <c r="B960" s="160"/>
      <c r="C960" s="160"/>
      <c r="D960" s="160"/>
      <c r="E960" s="160"/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</row>
    <row r="961" spans="1:23" x14ac:dyDescent="0.25">
      <c r="A961" s="190"/>
      <c r="B961" s="160"/>
      <c r="C961" s="160"/>
      <c r="D961" s="160"/>
      <c r="E961" s="160"/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</row>
    <row r="962" spans="1:23" x14ac:dyDescent="0.25">
      <c r="A962" s="190"/>
      <c r="B962" s="160"/>
      <c r="C962" s="160"/>
      <c r="D962" s="160"/>
      <c r="E962" s="160"/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</row>
    <row r="963" spans="1:23" x14ac:dyDescent="0.25">
      <c r="A963" s="190"/>
      <c r="B963" s="160"/>
      <c r="C963" s="160"/>
      <c r="D963" s="160"/>
      <c r="E963" s="160"/>
      <c r="F963" s="160"/>
      <c r="G963" s="160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  <c r="W963" s="160"/>
    </row>
    <row r="964" spans="1:23" x14ac:dyDescent="0.25">
      <c r="A964" s="190"/>
      <c r="B964" s="160"/>
      <c r="C964" s="160"/>
      <c r="D964" s="160"/>
      <c r="E964" s="160"/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</row>
    <row r="965" spans="1:23" x14ac:dyDescent="0.25">
      <c r="A965" s="190"/>
      <c r="B965" s="160"/>
      <c r="C965" s="160"/>
      <c r="D965" s="160"/>
      <c r="E965" s="160"/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</row>
    <row r="966" spans="1:23" x14ac:dyDescent="0.25">
      <c r="A966" s="190"/>
      <c r="B966" s="160"/>
      <c r="C966" s="160"/>
      <c r="D966" s="160"/>
      <c r="E966" s="160"/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</row>
    <row r="967" spans="1:23" x14ac:dyDescent="0.25">
      <c r="A967" s="190"/>
      <c r="B967" s="160"/>
      <c r="C967" s="160"/>
      <c r="D967" s="160"/>
      <c r="E967" s="160"/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</row>
    <row r="968" spans="1:23" x14ac:dyDescent="0.25">
      <c r="A968" s="190"/>
      <c r="B968" s="160"/>
      <c r="C968" s="160"/>
      <c r="D968" s="160"/>
      <c r="E968" s="160"/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</row>
    <row r="969" spans="1:23" x14ac:dyDescent="0.25">
      <c r="A969" s="190"/>
      <c r="B969" s="160"/>
      <c r="C969" s="160"/>
      <c r="D969" s="160"/>
      <c r="E969" s="160"/>
      <c r="F969" s="160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  <c r="W969" s="160"/>
    </row>
    <row r="970" spans="1:23" x14ac:dyDescent="0.25">
      <c r="A970" s="190"/>
      <c r="B970" s="160"/>
      <c r="C970" s="160"/>
      <c r="D970" s="160"/>
      <c r="E970" s="160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  <c r="W970" s="160"/>
    </row>
    <row r="971" spans="1:23" x14ac:dyDescent="0.25">
      <c r="A971" s="190"/>
      <c r="B971" s="160"/>
      <c r="C971" s="160"/>
      <c r="D971" s="160"/>
      <c r="E971" s="160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</row>
    <row r="972" spans="1:23" x14ac:dyDescent="0.25">
      <c r="A972" s="190"/>
      <c r="B972" s="160"/>
      <c r="C972" s="160"/>
      <c r="D972" s="160"/>
      <c r="E972" s="160"/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</row>
    <row r="973" spans="1:23" x14ac:dyDescent="0.25">
      <c r="A973" s="190"/>
      <c r="B973" s="160"/>
      <c r="C973" s="160"/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  <c r="W973" s="160"/>
    </row>
    <row r="974" spans="1:23" x14ac:dyDescent="0.25">
      <c r="A974" s="190"/>
      <c r="B974" s="160"/>
      <c r="C974" s="160"/>
      <c r="D974" s="160"/>
      <c r="E974" s="160"/>
      <c r="F974" s="160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  <c r="W974" s="160"/>
    </row>
    <row r="975" spans="1:23" x14ac:dyDescent="0.25">
      <c r="A975" s="190"/>
      <c r="B975" s="160"/>
      <c r="C975" s="160"/>
      <c r="D975" s="160"/>
      <c r="E975" s="160"/>
      <c r="F975" s="160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  <c r="W975" s="160"/>
    </row>
    <row r="976" spans="1:23" x14ac:dyDescent="0.25">
      <c r="A976" s="190"/>
      <c r="B976" s="160"/>
      <c r="C976" s="160"/>
      <c r="D976" s="160"/>
      <c r="E976" s="160"/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</row>
    <row r="977" spans="1:23" x14ac:dyDescent="0.25">
      <c r="A977" s="190"/>
      <c r="B977" s="160"/>
      <c r="C977" s="160"/>
      <c r="D977" s="160"/>
      <c r="E977" s="160"/>
      <c r="F977" s="160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  <c r="W977" s="160"/>
    </row>
    <row r="978" spans="1:23" x14ac:dyDescent="0.25">
      <c r="A978" s="190"/>
      <c r="B978" s="160"/>
      <c r="C978" s="160"/>
      <c r="D978" s="160"/>
      <c r="E978" s="160"/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</row>
    <row r="979" spans="1:23" x14ac:dyDescent="0.25">
      <c r="A979" s="190"/>
      <c r="B979" s="160"/>
      <c r="C979" s="160"/>
      <c r="D979" s="160"/>
      <c r="E979" s="160"/>
      <c r="F979" s="160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</row>
    <row r="980" spans="1:23" x14ac:dyDescent="0.25">
      <c r="A980" s="190"/>
      <c r="B980" s="160"/>
      <c r="C980" s="160"/>
      <c r="D980" s="160"/>
      <c r="E980" s="160"/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</row>
    <row r="981" spans="1:23" x14ac:dyDescent="0.25">
      <c r="A981" s="190"/>
      <c r="B981" s="160"/>
      <c r="C981" s="160"/>
      <c r="D981" s="160"/>
      <c r="E981" s="160"/>
      <c r="F981" s="160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</row>
    <row r="982" spans="1:23" x14ac:dyDescent="0.25">
      <c r="A982" s="190"/>
      <c r="B982" s="160"/>
      <c r="C982" s="160"/>
      <c r="D982" s="160"/>
      <c r="E982" s="160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</row>
    <row r="983" spans="1:23" x14ac:dyDescent="0.25">
      <c r="A983" s="190"/>
      <c r="B983" s="160"/>
      <c r="C983" s="160"/>
      <c r="D983" s="160"/>
      <c r="E983" s="160"/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</row>
    <row r="984" spans="1:23" x14ac:dyDescent="0.25">
      <c r="A984" s="190"/>
      <c r="B984" s="160"/>
      <c r="C984" s="160"/>
      <c r="D984" s="160"/>
      <c r="E984" s="160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</row>
    <row r="985" spans="1:23" x14ac:dyDescent="0.25">
      <c r="A985" s="190"/>
      <c r="B985" s="160"/>
      <c r="C985" s="160"/>
      <c r="D985" s="160"/>
      <c r="E985" s="160"/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</row>
    <row r="986" spans="1:23" x14ac:dyDescent="0.25">
      <c r="A986" s="190"/>
      <c r="B986" s="160"/>
      <c r="C986" s="160"/>
      <c r="D986" s="160"/>
      <c r="E986" s="160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</row>
    <row r="987" spans="1:23" x14ac:dyDescent="0.25">
      <c r="A987" s="190"/>
      <c r="B987" s="160"/>
      <c r="C987" s="160"/>
      <c r="D987" s="160"/>
      <c r="E987" s="160"/>
      <c r="F987" s="160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</row>
    <row r="988" spans="1:23" x14ac:dyDescent="0.25">
      <c r="A988" s="190"/>
      <c r="B988" s="160"/>
      <c r="C988" s="160"/>
      <c r="D988" s="160"/>
      <c r="E988" s="160"/>
      <c r="F988" s="160"/>
      <c r="G988" s="160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</row>
    <row r="989" spans="1:23" x14ac:dyDescent="0.25">
      <c r="A989" s="190"/>
      <c r="B989" s="160"/>
      <c r="C989" s="160"/>
      <c r="D989" s="160"/>
      <c r="E989" s="160"/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</row>
    <row r="990" spans="1:23" x14ac:dyDescent="0.25">
      <c r="A990" s="190"/>
      <c r="B990" s="160"/>
      <c r="C990" s="160"/>
      <c r="D990" s="160"/>
      <c r="E990" s="160"/>
      <c r="F990" s="160"/>
      <c r="G990" s="160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</row>
    <row r="991" spans="1:23" x14ac:dyDescent="0.25">
      <c r="A991" s="190"/>
      <c r="B991" s="160"/>
      <c r="C991" s="160"/>
      <c r="D991" s="160"/>
      <c r="E991" s="160"/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</row>
    <row r="992" spans="1:23" x14ac:dyDescent="0.25">
      <c r="A992" s="190"/>
      <c r="B992" s="160"/>
      <c r="C992" s="160"/>
      <c r="D992" s="160"/>
      <c r="E992" s="160"/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</row>
    <row r="993" spans="1:23" x14ac:dyDescent="0.25">
      <c r="A993" s="190"/>
      <c r="B993" s="160"/>
      <c r="C993" s="160"/>
      <c r="D993" s="160"/>
      <c r="E993" s="160"/>
      <c r="F993" s="160"/>
      <c r="G993" s="160"/>
      <c r="H993" s="160"/>
      <c r="I993" s="160"/>
      <c r="J993" s="160"/>
      <c r="K993" s="160"/>
      <c r="L993" s="160"/>
      <c r="M993" s="160"/>
      <c r="N993" s="160"/>
      <c r="O993" s="160"/>
      <c r="P993" s="160"/>
      <c r="Q993" s="160"/>
      <c r="R993" s="160"/>
      <c r="S993" s="160"/>
      <c r="T993" s="160"/>
      <c r="U993" s="160"/>
      <c r="V993" s="160"/>
      <c r="W993" s="160"/>
    </row>
    <row r="994" spans="1:23" x14ac:dyDescent="0.25">
      <c r="A994" s="190"/>
      <c r="B994" s="160"/>
      <c r="C994" s="160"/>
      <c r="D994" s="160"/>
      <c r="E994" s="160"/>
      <c r="F994" s="160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</row>
  </sheetData>
  <mergeCells count="2">
    <mergeCell ref="A1:E1"/>
    <mergeCell ref="B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37F2-00A1-904F-B9C4-498F4F5BC8B8}">
  <dimension ref="A1:I952"/>
  <sheetViews>
    <sheetView zoomScale="160" zoomScaleNormal="160" workbookViewId="0">
      <selection activeCell="A10" sqref="A10"/>
    </sheetView>
  </sheetViews>
  <sheetFormatPr defaultColWidth="12.625" defaultRowHeight="13.5" x14ac:dyDescent="0.25"/>
  <cols>
    <col min="1" max="1" width="13" style="9" bestFit="1" customWidth="1"/>
    <col min="2" max="2" width="12.875" style="9" customWidth="1"/>
    <col min="3" max="3" width="11.875" style="9" customWidth="1"/>
    <col min="4" max="4" width="12.125" style="9" customWidth="1"/>
    <col min="5" max="17" width="8.625" style="9" customWidth="1"/>
    <col min="18" max="16384" width="12.625" style="9"/>
  </cols>
  <sheetData>
    <row r="1" spans="1:9" x14ac:dyDescent="0.25">
      <c r="A1" s="264" t="s">
        <v>212</v>
      </c>
      <c r="B1" s="265"/>
      <c r="C1" s="265"/>
      <c r="D1" s="265"/>
    </row>
    <row r="2" spans="1:9" ht="27" x14ac:dyDescent="0.25">
      <c r="A2" s="18" t="s">
        <v>201</v>
      </c>
      <c r="B2" s="19" t="s">
        <v>203</v>
      </c>
      <c r="C2" s="19" t="s">
        <v>204</v>
      </c>
      <c r="D2" s="19" t="s">
        <v>205</v>
      </c>
    </row>
    <row r="3" spans="1:9" x14ac:dyDescent="0.25">
      <c r="A3" s="213" t="s">
        <v>330</v>
      </c>
      <c r="B3" s="213"/>
      <c r="C3" s="199"/>
      <c r="D3" s="206">
        <v>23068</v>
      </c>
    </row>
    <row r="4" spans="1:9" x14ac:dyDescent="0.25">
      <c r="A4" s="210">
        <v>1</v>
      </c>
      <c r="B4" s="211">
        <v>46050</v>
      </c>
      <c r="C4" s="81">
        <v>12801</v>
      </c>
      <c r="D4" s="269">
        <v>247.38</v>
      </c>
    </row>
    <row r="5" spans="1:9" x14ac:dyDescent="0.25">
      <c r="A5" s="210">
        <v>2</v>
      </c>
      <c r="B5" s="211">
        <v>46050</v>
      </c>
      <c r="C5" s="81">
        <v>12802</v>
      </c>
      <c r="D5" s="269">
        <v>513.33000000000004</v>
      </c>
    </row>
    <row r="6" spans="1:9" x14ac:dyDescent="0.25">
      <c r="A6" s="210">
        <v>3</v>
      </c>
      <c r="B6" s="211">
        <v>46050</v>
      </c>
      <c r="C6" s="81">
        <v>12803</v>
      </c>
      <c r="D6" s="269">
        <v>628.92999999999995</v>
      </c>
    </row>
    <row r="7" spans="1:9" x14ac:dyDescent="0.25">
      <c r="A7" s="210">
        <v>4</v>
      </c>
      <c r="B7" s="211">
        <v>46050</v>
      </c>
      <c r="C7" s="81">
        <v>12804</v>
      </c>
      <c r="D7" s="269">
        <v>480.17</v>
      </c>
    </row>
    <row r="8" spans="1:9" x14ac:dyDescent="0.25">
      <c r="A8" s="71">
        <v>5</v>
      </c>
      <c r="B8" s="212">
        <v>46077</v>
      </c>
      <c r="C8" s="81">
        <v>22401</v>
      </c>
      <c r="D8" s="108">
        <v>2551.7600000000002</v>
      </c>
      <c r="E8" s="21"/>
      <c r="F8" s="21"/>
      <c r="G8" s="21"/>
      <c r="H8" s="21"/>
      <c r="I8" s="20"/>
    </row>
    <row r="9" spans="1:9" x14ac:dyDescent="0.25">
      <c r="A9" s="210">
        <v>6</v>
      </c>
      <c r="B9" s="211">
        <v>46101</v>
      </c>
      <c r="C9" s="81">
        <v>32001</v>
      </c>
      <c r="D9" s="269">
        <v>676.52</v>
      </c>
      <c r="E9" s="21"/>
      <c r="F9" s="21"/>
      <c r="G9" s="21"/>
      <c r="H9" s="21"/>
      <c r="I9" s="22"/>
    </row>
    <row r="10" spans="1:9" x14ac:dyDescent="0.25">
      <c r="A10" s="208" t="s">
        <v>351</v>
      </c>
      <c r="B10" s="68"/>
      <c r="C10" s="68"/>
      <c r="D10" s="214">
        <f>SUM(D4:D9)</f>
        <v>5098.09</v>
      </c>
      <c r="E10" s="21"/>
      <c r="F10" s="21"/>
      <c r="G10" s="21"/>
      <c r="H10" s="21"/>
      <c r="I10" s="22"/>
    </row>
    <row r="11" spans="1:9" ht="12" customHeight="1" x14ac:dyDescent="0.25">
      <c r="A11" s="208" t="s">
        <v>352</v>
      </c>
      <c r="B11" s="68"/>
      <c r="C11" s="213"/>
      <c r="D11" s="213">
        <f>D3+D10</f>
        <v>28166.09</v>
      </c>
    </row>
    <row r="12" spans="1:9" ht="12" customHeight="1" x14ac:dyDescent="0.25">
      <c r="D12" s="11"/>
    </row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5" customHeight="1" x14ac:dyDescent="0.25"/>
    <row r="952" ht="15" customHeight="1" x14ac:dyDescent="0.25"/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7D36-96CF-6545-9B40-706050A79A88}">
  <dimension ref="A2:L125"/>
  <sheetViews>
    <sheetView topLeftCell="H113" zoomScale="203" zoomScaleNormal="202" workbookViewId="0">
      <selection activeCell="L125" sqref="L125:L127"/>
    </sheetView>
  </sheetViews>
  <sheetFormatPr defaultColWidth="10.875" defaultRowHeight="11.25" x14ac:dyDescent="0.2"/>
  <cols>
    <col min="1" max="1" width="6.625" style="2" customWidth="1"/>
    <col min="2" max="2" width="43.875" style="1" bestFit="1" customWidth="1"/>
    <col min="3" max="3" width="15.875" style="28" bestFit="1" customWidth="1"/>
    <col min="4" max="4" width="9.125" style="2" bestFit="1" customWidth="1"/>
    <col min="5" max="5" width="10.875" style="2"/>
    <col min="6" max="6" width="10" style="2" bestFit="1" customWidth="1"/>
    <col min="7" max="7" width="32.625" style="2" bestFit="1" customWidth="1"/>
    <col min="8" max="8" width="71.375" style="2" bestFit="1" customWidth="1"/>
    <col min="9" max="9" width="29.625" style="2" bestFit="1" customWidth="1"/>
    <col min="10" max="10" width="32.375" style="2" bestFit="1" customWidth="1"/>
    <col min="11" max="11" width="18.625" style="3" bestFit="1" customWidth="1"/>
    <col min="12" max="12" width="11" style="1" bestFit="1" customWidth="1"/>
    <col min="13" max="16384" width="10.875" style="1"/>
  </cols>
  <sheetData>
    <row r="2" spans="1:12" s="4" customFormat="1" x14ac:dyDescent="0.2">
      <c r="A2" s="26" t="s">
        <v>0</v>
      </c>
      <c r="B2" s="5" t="s">
        <v>1</v>
      </c>
      <c r="C2" s="2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77</v>
      </c>
      <c r="J2" s="6" t="s">
        <v>42</v>
      </c>
      <c r="K2" s="7" t="s">
        <v>44</v>
      </c>
      <c r="L2" s="8" t="s">
        <v>72</v>
      </c>
    </row>
    <row r="3" spans="1:12" s="9" customFormat="1" ht="13.5" x14ac:dyDescent="0.25">
      <c r="A3" s="79">
        <v>1</v>
      </c>
      <c r="B3" s="80" t="s">
        <v>23</v>
      </c>
      <c r="C3" s="81">
        <v>10901</v>
      </c>
      <c r="D3" s="82">
        <v>9</v>
      </c>
      <c r="E3" s="82" t="s">
        <v>20</v>
      </c>
      <c r="F3" s="151">
        <v>2026</v>
      </c>
      <c r="G3" s="82" t="s">
        <v>22</v>
      </c>
      <c r="H3" s="82" t="s">
        <v>12</v>
      </c>
      <c r="I3" s="83" t="s">
        <v>51</v>
      </c>
      <c r="J3" s="82" t="s">
        <v>52</v>
      </c>
      <c r="K3" s="109" t="s">
        <v>332</v>
      </c>
      <c r="L3" s="84">
        <v>-225</v>
      </c>
    </row>
    <row r="4" spans="1:12" s="9" customFormat="1" ht="13.5" x14ac:dyDescent="0.25">
      <c r="A4" s="79">
        <v>2</v>
      </c>
      <c r="B4" s="80" t="s">
        <v>29</v>
      </c>
      <c r="C4" s="121">
        <v>870121102908399</v>
      </c>
      <c r="D4" s="82">
        <v>12</v>
      </c>
      <c r="E4" s="82" t="s">
        <v>20</v>
      </c>
      <c r="F4" s="82">
        <v>2026</v>
      </c>
      <c r="G4" s="82" t="s">
        <v>8</v>
      </c>
      <c r="H4" s="82" t="s">
        <v>28</v>
      </c>
      <c r="I4" s="82" t="s">
        <v>56</v>
      </c>
      <c r="J4" s="82" t="s">
        <v>35</v>
      </c>
      <c r="K4" s="109"/>
      <c r="L4" s="89">
        <v>-61.05</v>
      </c>
    </row>
    <row r="5" spans="1:12" s="9" customFormat="1" ht="13.5" x14ac:dyDescent="0.25">
      <c r="A5" s="79">
        <v>3</v>
      </c>
      <c r="B5" s="80" t="s">
        <v>241</v>
      </c>
      <c r="C5" s="81">
        <v>552925000131863</v>
      </c>
      <c r="D5" s="82">
        <v>14</v>
      </c>
      <c r="E5" s="82" t="s">
        <v>20</v>
      </c>
      <c r="F5" s="82">
        <v>2026</v>
      </c>
      <c r="G5" s="82" t="s">
        <v>10</v>
      </c>
      <c r="H5" s="93" t="s">
        <v>40</v>
      </c>
      <c r="I5" s="82" t="s">
        <v>41</v>
      </c>
      <c r="J5" s="82" t="s">
        <v>43</v>
      </c>
      <c r="K5" s="109"/>
      <c r="L5" s="95">
        <v>-420</v>
      </c>
    </row>
    <row r="6" spans="1:12" s="9" customFormat="1" ht="13.5" x14ac:dyDescent="0.25">
      <c r="A6" s="79">
        <v>4</v>
      </c>
      <c r="B6" s="80" t="s">
        <v>241</v>
      </c>
      <c r="C6" s="81">
        <v>554439000025572</v>
      </c>
      <c r="D6" s="82">
        <v>14</v>
      </c>
      <c r="E6" s="82" t="s">
        <v>20</v>
      </c>
      <c r="F6" s="82">
        <v>2026</v>
      </c>
      <c r="G6" s="82" t="s">
        <v>10</v>
      </c>
      <c r="H6" s="94" t="s">
        <v>242</v>
      </c>
      <c r="I6" s="82" t="s">
        <v>39</v>
      </c>
      <c r="J6" s="82" t="s">
        <v>43</v>
      </c>
      <c r="K6" s="109"/>
      <c r="L6" s="95">
        <v>-420</v>
      </c>
    </row>
    <row r="7" spans="1:12" s="9" customFormat="1" ht="13.5" x14ac:dyDescent="0.25">
      <c r="A7" s="79">
        <v>5</v>
      </c>
      <c r="B7" s="80" t="s">
        <v>46</v>
      </c>
      <c r="C7" s="81">
        <v>554732000141920</v>
      </c>
      <c r="D7" s="82">
        <v>14</v>
      </c>
      <c r="E7" s="82" t="s">
        <v>20</v>
      </c>
      <c r="F7" s="82">
        <v>2026</v>
      </c>
      <c r="G7" s="82" t="s">
        <v>10</v>
      </c>
      <c r="H7" s="94" t="s">
        <v>240</v>
      </c>
      <c r="I7" s="82" t="s">
        <v>48</v>
      </c>
      <c r="J7" s="82" t="s">
        <v>53</v>
      </c>
      <c r="K7" s="109"/>
      <c r="L7" s="87">
        <v>-3115</v>
      </c>
    </row>
    <row r="8" spans="1:12" s="9" customFormat="1" ht="13.5" x14ac:dyDescent="0.25">
      <c r="A8" s="79">
        <v>6</v>
      </c>
      <c r="B8" s="80" t="s">
        <v>46</v>
      </c>
      <c r="C8" s="81">
        <v>555110000023966</v>
      </c>
      <c r="D8" s="82">
        <v>14</v>
      </c>
      <c r="E8" s="82" t="s">
        <v>20</v>
      </c>
      <c r="F8" s="82">
        <v>2026</v>
      </c>
      <c r="G8" s="82" t="s">
        <v>10</v>
      </c>
      <c r="H8" s="94" t="s">
        <v>239</v>
      </c>
      <c r="I8" s="82" t="s">
        <v>47</v>
      </c>
      <c r="J8" s="82" t="s">
        <v>53</v>
      </c>
      <c r="K8" s="109"/>
      <c r="L8" s="87">
        <v>-2940</v>
      </c>
    </row>
    <row r="9" spans="1:12" s="9" customFormat="1" ht="13.5" x14ac:dyDescent="0.25">
      <c r="A9" s="79">
        <v>12</v>
      </c>
      <c r="B9" s="80" t="s">
        <v>241</v>
      </c>
      <c r="C9" s="81">
        <v>11501</v>
      </c>
      <c r="D9" s="82">
        <v>15</v>
      </c>
      <c r="E9" s="82" t="s">
        <v>20</v>
      </c>
      <c r="F9" s="82">
        <v>2026</v>
      </c>
      <c r="G9" s="82" t="s">
        <v>15</v>
      </c>
      <c r="H9" s="94" t="s">
        <v>243</v>
      </c>
      <c r="I9" s="83" t="s">
        <v>75</v>
      </c>
      <c r="J9" s="82" t="s">
        <v>244</v>
      </c>
      <c r="K9" s="109"/>
      <c r="L9" s="89">
        <v>-99.96</v>
      </c>
    </row>
    <row r="10" spans="1:12" s="9" customFormat="1" ht="13.5" x14ac:dyDescent="0.25">
      <c r="A10" s="79">
        <v>14</v>
      </c>
      <c r="B10" s="80" t="s">
        <v>59</v>
      </c>
      <c r="C10" s="81">
        <v>554439000039504</v>
      </c>
      <c r="D10" s="82">
        <v>20</v>
      </c>
      <c r="E10" s="82" t="s">
        <v>20</v>
      </c>
      <c r="F10" s="82">
        <v>2026</v>
      </c>
      <c r="G10" s="82" t="s">
        <v>60</v>
      </c>
      <c r="H10" s="82" t="s">
        <v>38</v>
      </c>
      <c r="I10" s="122" t="s">
        <v>69</v>
      </c>
      <c r="J10" s="82" t="s">
        <v>52</v>
      </c>
      <c r="K10" s="109" t="s">
        <v>332</v>
      </c>
      <c r="L10" s="89">
        <v>-966.45</v>
      </c>
    </row>
    <row r="11" spans="1:12" s="9" customFormat="1" ht="13.5" x14ac:dyDescent="0.25">
      <c r="A11" s="79">
        <v>15</v>
      </c>
      <c r="B11" s="80" t="s">
        <v>37</v>
      </c>
      <c r="C11" s="81">
        <v>554439000039504</v>
      </c>
      <c r="D11" s="82">
        <v>20</v>
      </c>
      <c r="E11" s="82" t="s">
        <v>20</v>
      </c>
      <c r="F11" s="82">
        <v>2026</v>
      </c>
      <c r="G11" s="82" t="s">
        <v>60</v>
      </c>
      <c r="H11" s="82" t="s">
        <v>38</v>
      </c>
      <c r="I11" s="122" t="s">
        <v>69</v>
      </c>
      <c r="J11" s="82" t="s">
        <v>52</v>
      </c>
      <c r="K11" s="109" t="s">
        <v>332</v>
      </c>
      <c r="L11" s="87">
        <v>-1757.18</v>
      </c>
    </row>
    <row r="12" spans="1:12" s="9" customFormat="1" ht="13.5" x14ac:dyDescent="0.25">
      <c r="A12" s="79">
        <v>16</v>
      </c>
      <c r="B12" s="80" t="s">
        <v>61</v>
      </c>
      <c r="C12" s="81">
        <v>554439000039504</v>
      </c>
      <c r="D12" s="82">
        <v>20</v>
      </c>
      <c r="E12" s="82" t="s">
        <v>20</v>
      </c>
      <c r="F12" s="82">
        <v>2026</v>
      </c>
      <c r="G12" s="82" t="s">
        <v>60</v>
      </c>
      <c r="H12" s="82" t="s">
        <v>38</v>
      </c>
      <c r="I12" s="122" t="s">
        <v>69</v>
      </c>
      <c r="J12" s="82" t="s">
        <v>52</v>
      </c>
      <c r="K12" s="109" t="s">
        <v>332</v>
      </c>
      <c r="L12" s="89">
        <v>-79.52</v>
      </c>
    </row>
    <row r="13" spans="1:12" s="9" customFormat="1" ht="13.5" x14ac:dyDescent="0.25">
      <c r="A13" s="79">
        <v>17</v>
      </c>
      <c r="B13" s="80" t="s">
        <v>34</v>
      </c>
      <c r="C13" s="81">
        <v>554439000039504</v>
      </c>
      <c r="D13" s="82">
        <v>20</v>
      </c>
      <c r="E13" s="82" t="s">
        <v>20</v>
      </c>
      <c r="F13" s="82">
        <v>2026</v>
      </c>
      <c r="G13" s="82" t="s">
        <v>10</v>
      </c>
      <c r="H13" s="82" t="s">
        <v>236</v>
      </c>
      <c r="I13" s="120" t="s">
        <v>49</v>
      </c>
      <c r="J13" s="82" t="s">
        <v>33</v>
      </c>
      <c r="K13" s="109"/>
      <c r="L13" s="87">
        <v>-3224.29</v>
      </c>
    </row>
    <row r="14" spans="1:12" s="9" customFormat="1" ht="13.5" x14ac:dyDescent="0.25">
      <c r="A14" s="79">
        <v>18</v>
      </c>
      <c r="B14" s="80" t="s">
        <v>54</v>
      </c>
      <c r="C14" s="81">
        <v>554732000129468</v>
      </c>
      <c r="D14" s="82">
        <v>20</v>
      </c>
      <c r="E14" s="82" t="s">
        <v>20</v>
      </c>
      <c r="F14" s="82">
        <v>2026</v>
      </c>
      <c r="G14" s="82" t="s">
        <v>10</v>
      </c>
      <c r="H14" s="94" t="s">
        <v>247</v>
      </c>
      <c r="I14" s="82" t="s">
        <v>248</v>
      </c>
      <c r="J14" s="82" t="s">
        <v>338</v>
      </c>
      <c r="K14" s="109"/>
      <c r="L14" s="87">
        <v>-2520</v>
      </c>
    </row>
    <row r="15" spans="1:12" s="9" customFormat="1" ht="13.5" x14ac:dyDescent="0.25">
      <c r="A15" s="79">
        <v>19</v>
      </c>
      <c r="B15" s="80" t="s">
        <v>66</v>
      </c>
      <c r="C15" s="81">
        <v>555110000023966</v>
      </c>
      <c r="D15" s="82">
        <v>20</v>
      </c>
      <c r="E15" s="82" t="s">
        <v>20</v>
      </c>
      <c r="F15" s="82">
        <v>2026</v>
      </c>
      <c r="G15" s="82" t="s">
        <v>10</v>
      </c>
      <c r="H15" s="94" t="s">
        <v>239</v>
      </c>
      <c r="I15" s="82" t="s">
        <v>47</v>
      </c>
      <c r="J15" s="82" t="s">
        <v>339</v>
      </c>
      <c r="K15" s="109"/>
      <c r="L15" s="95">
        <v>-420</v>
      </c>
    </row>
    <row r="16" spans="1:12" s="9" customFormat="1" ht="13.5" x14ac:dyDescent="0.25">
      <c r="A16" s="79">
        <v>20</v>
      </c>
      <c r="B16" s="80" t="s">
        <v>271</v>
      </c>
      <c r="C16" s="81">
        <v>12601</v>
      </c>
      <c r="D16" s="82">
        <v>26</v>
      </c>
      <c r="E16" s="82" t="s">
        <v>20</v>
      </c>
      <c r="F16" s="82">
        <v>2026</v>
      </c>
      <c r="G16" s="82" t="s">
        <v>14</v>
      </c>
      <c r="H16" s="93" t="s">
        <v>249</v>
      </c>
      <c r="I16" s="82" t="s">
        <v>87</v>
      </c>
      <c r="J16" s="82" t="s">
        <v>50</v>
      </c>
      <c r="K16" s="109" t="s">
        <v>250</v>
      </c>
      <c r="L16" s="89">
        <v>-86.24</v>
      </c>
    </row>
    <row r="17" spans="1:12" s="9" customFormat="1" ht="13.5" x14ac:dyDescent="0.25">
      <c r="A17" s="79">
        <v>21</v>
      </c>
      <c r="B17" s="80" t="s">
        <v>66</v>
      </c>
      <c r="C17" s="81">
        <v>12602</v>
      </c>
      <c r="D17" s="82">
        <v>26</v>
      </c>
      <c r="E17" s="82" t="s">
        <v>20</v>
      </c>
      <c r="F17" s="82">
        <v>2026</v>
      </c>
      <c r="G17" s="82" t="s">
        <v>14</v>
      </c>
      <c r="H17" s="94" t="s">
        <v>251</v>
      </c>
      <c r="I17" s="82" t="s">
        <v>252</v>
      </c>
      <c r="J17" s="82" t="s">
        <v>339</v>
      </c>
      <c r="K17" s="109"/>
      <c r="L17" s="95">
        <v>-420</v>
      </c>
    </row>
    <row r="18" spans="1:12" s="9" customFormat="1" ht="13.5" x14ac:dyDescent="0.25">
      <c r="A18" s="79">
        <v>22</v>
      </c>
      <c r="B18" s="80" t="s">
        <v>27</v>
      </c>
      <c r="C18" s="81">
        <v>12801</v>
      </c>
      <c r="D18" s="82">
        <v>28</v>
      </c>
      <c r="E18" s="82" t="s">
        <v>20</v>
      </c>
      <c r="F18" s="82">
        <v>2026</v>
      </c>
      <c r="G18" s="82" t="s">
        <v>25</v>
      </c>
      <c r="H18" s="82" t="s">
        <v>24</v>
      </c>
      <c r="I18" s="83" t="s">
        <v>79</v>
      </c>
      <c r="J18" s="82" t="s">
        <v>26</v>
      </c>
      <c r="K18" s="109"/>
      <c r="L18" s="89">
        <v>-247.38</v>
      </c>
    </row>
    <row r="19" spans="1:12" s="9" customFormat="1" ht="13.5" x14ac:dyDescent="0.25">
      <c r="A19" s="79">
        <v>23</v>
      </c>
      <c r="B19" s="80" t="s">
        <v>27</v>
      </c>
      <c r="C19" s="81">
        <v>12802</v>
      </c>
      <c r="D19" s="82">
        <v>28</v>
      </c>
      <c r="E19" s="82" t="s">
        <v>20</v>
      </c>
      <c r="F19" s="82">
        <v>2026</v>
      </c>
      <c r="G19" s="82" t="s">
        <v>25</v>
      </c>
      <c r="H19" s="82" t="s">
        <v>24</v>
      </c>
      <c r="I19" s="83" t="s">
        <v>79</v>
      </c>
      <c r="J19" s="82" t="s">
        <v>26</v>
      </c>
      <c r="K19" s="109"/>
      <c r="L19" s="89">
        <v>-513.33000000000004</v>
      </c>
    </row>
    <row r="20" spans="1:12" s="9" customFormat="1" ht="13.5" x14ac:dyDescent="0.25">
      <c r="A20" s="79">
        <v>24</v>
      </c>
      <c r="B20" s="80" t="s">
        <v>27</v>
      </c>
      <c r="C20" s="81">
        <v>12803</v>
      </c>
      <c r="D20" s="82">
        <v>28</v>
      </c>
      <c r="E20" s="82" t="s">
        <v>20</v>
      </c>
      <c r="F20" s="82">
        <v>2026</v>
      </c>
      <c r="G20" s="82" t="s">
        <v>25</v>
      </c>
      <c r="H20" s="82" t="s">
        <v>24</v>
      </c>
      <c r="I20" s="83" t="s">
        <v>79</v>
      </c>
      <c r="J20" s="82" t="s">
        <v>26</v>
      </c>
      <c r="K20" s="109"/>
      <c r="L20" s="89">
        <v>-628.92999999999995</v>
      </c>
    </row>
    <row r="21" spans="1:12" s="9" customFormat="1" ht="13.5" x14ac:dyDescent="0.25">
      <c r="A21" s="79">
        <v>25</v>
      </c>
      <c r="B21" s="80" t="s">
        <v>27</v>
      </c>
      <c r="C21" s="81">
        <v>12804</v>
      </c>
      <c r="D21" s="82">
        <v>28</v>
      </c>
      <c r="E21" s="82" t="s">
        <v>20</v>
      </c>
      <c r="F21" s="82">
        <v>2026</v>
      </c>
      <c r="G21" s="82" t="s">
        <v>25</v>
      </c>
      <c r="H21" s="82" t="s">
        <v>24</v>
      </c>
      <c r="I21" s="83" t="s">
        <v>79</v>
      </c>
      <c r="J21" s="82" t="s">
        <v>26</v>
      </c>
      <c r="K21" s="109"/>
      <c r="L21" s="89">
        <v>-480.17</v>
      </c>
    </row>
    <row r="22" spans="1:12" s="9" customFormat="1" ht="13.5" x14ac:dyDescent="0.25">
      <c r="A22" s="79">
        <v>26</v>
      </c>
      <c r="B22" s="80" t="s">
        <v>241</v>
      </c>
      <c r="C22" s="81">
        <v>552925000131863</v>
      </c>
      <c r="D22" s="82">
        <v>4</v>
      </c>
      <c r="E22" s="82" t="s">
        <v>21</v>
      </c>
      <c r="F22" s="82">
        <v>2026</v>
      </c>
      <c r="G22" s="82" t="s">
        <v>10</v>
      </c>
      <c r="H22" s="96" t="s">
        <v>40</v>
      </c>
      <c r="I22" s="82" t="s">
        <v>41</v>
      </c>
      <c r="J22" s="82" t="s">
        <v>43</v>
      </c>
      <c r="K22" s="110"/>
      <c r="L22" s="95">
        <v>-420</v>
      </c>
    </row>
    <row r="23" spans="1:12" s="9" customFormat="1" ht="13.5" x14ac:dyDescent="0.25">
      <c r="A23" s="79">
        <v>27</v>
      </c>
      <c r="B23" s="80" t="s">
        <v>241</v>
      </c>
      <c r="C23" s="81">
        <v>554439000025572</v>
      </c>
      <c r="D23" s="82">
        <v>4</v>
      </c>
      <c r="E23" s="82" t="s">
        <v>21</v>
      </c>
      <c r="F23" s="82">
        <v>2026</v>
      </c>
      <c r="G23" s="82" t="s">
        <v>10</v>
      </c>
      <c r="H23" s="94" t="s">
        <v>242</v>
      </c>
      <c r="I23" s="82" t="s">
        <v>39</v>
      </c>
      <c r="J23" s="82" t="s">
        <v>43</v>
      </c>
      <c r="K23" s="109"/>
      <c r="L23" s="95">
        <v>-420</v>
      </c>
    </row>
    <row r="24" spans="1:12" s="9" customFormat="1" ht="13.5" x14ac:dyDescent="0.25">
      <c r="A24" s="79">
        <v>28</v>
      </c>
      <c r="B24" s="80" t="s">
        <v>46</v>
      </c>
      <c r="C24" s="81">
        <v>554732000141920</v>
      </c>
      <c r="D24" s="82">
        <v>4</v>
      </c>
      <c r="E24" s="82" t="s">
        <v>21</v>
      </c>
      <c r="F24" s="82">
        <v>2026</v>
      </c>
      <c r="G24" s="82" t="s">
        <v>10</v>
      </c>
      <c r="H24" s="97" t="s">
        <v>240</v>
      </c>
      <c r="I24" s="82" t="s">
        <v>48</v>
      </c>
      <c r="J24" s="82" t="s">
        <v>53</v>
      </c>
      <c r="K24" s="109"/>
      <c r="L24" s="87">
        <v>-3115</v>
      </c>
    </row>
    <row r="25" spans="1:12" s="9" customFormat="1" ht="13.5" x14ac:dyDescent="0.25">
      <c r="A25" s="79">
        <v>29</v>
      </c>
      <c r="B25" s="80" t="s">
        <v>46</v>
      </c>
      <c r="C25" s="81">
        <v>555110000023966</v>
      </c>
      <c r="D25" s="82">
        <v>4</v>
      </c>
      <c r="E25" s="82" t="s">
        <v>21</v>
      </c>
      <c r="F25" s="82">
        <v>2026</v>
      </c>
      <c r="G25" s="82" t="s">
        <v>10</v>
      </c>
      <c r="H25" s="94" t="s">
        <v>239</v>
      </c>
      <c r="I25" s="82" t="s">
        <v>47</v>
      </c>
      <c r="J25" s="82" t="s">
        <v>53</v>
      </c>
      <c r="K25" s="109"/>
      <c r="L25" s="87">
        <v>-2940</v>
      </c>
    </row>
    <row r="26" spans="1:12" s="9" customFormat="1" ht="13.5" x14ac:dyDescent="0.25">
      <c r="A26" s="79">
        <v>30</v>
      </c>
      <c r="B26" s="80" t="s">
        <v>66</v>
      </c>
      <c r="C26" s="81">
        <v>551668000220302</v>
      </c>
      <c r="D26" s="82">
        <v>6</v>
      </c>
      <c r="E26" s="82" t="s">
        <v>21</v>
      </c>
      <c r="F26" s="82">
        <v>2026</v>
      </c>
      <c r="G26" s="82" t="s">
        <v>10</v>
      </c>
      <c r="H26" s="94" t="s">
        <v>263</v>
      </c>
      <c r="I26" s="82" t="s">
        <v>269</v>
      </c>
      <c r="J26" s="82" t="s">
        <v>339</v>
      </c>
      <c r="K26" s="109"/>
      <c r="L26" s="95">
        <v>-420</v>
      </c>
    </row>
    <row r="27" spans="1:12" s="9" customFormat="1" ht="13.5" x14ac:dyDescent="0.25">
      <c r="A27" s="79">
        <v>31</v>
      </c>
      <c r="B27" s="80" t="s">
        <v>54</v>
      </c>
      <c r="C27" s="81">
        <v>553653000024135</v>
      </c>
      <c r="D27" s="82">
        <v>6</v>
      </c>
      <c r="E27" s="82" t="s">
        <v>21</v>
      </c>
      <c r="F27" s="82">
        <v>2026</v>
      </c>
      <c r="G27" s="82" t="s">
        <v>10</v>
      </c>
      <c r="H27" s="82" t="s">
        <v>264</v>
      </c>
      <c r="I27" s="82" t="s">
        <v>57</v>
      </c>
      <c r="J27" s="82" t="s">
        <v>338</v>
      </c>
      <c r="K27" s="109"/>
      <c r="L27" s="87">
        <v>-2670</v>
      </c>
    </row>
    <row r="28" spans="1:12" s="9" customFormat="1" ht="13.5" x14ac:dyDescent="0.25">
      <c r="A28" s="79">
        <v>32</v>
      </c>
      <c r="B28" s="80" t="s">
        <v>54</v>
      </c>
      <c r="C28" s="81">
        <v>553653000030553</v>
      </c>
      <c r="D28" s="82">
        <v>6</v>
      </c>
      <c r="E28" s="82" t="s">
        <v>21</v>
      </c>
      <c r="F28" s="82">
        <v>2026</v>
      </c>
      <c r="G28" s="82" t="s">
        <v>10</v>
      </c>
      <c r="H28" s="94" t="s">
        <v>265</v>
      </c>
      <c r="I28" s="82" t="s">
        <v>68</v>
      </c>
      <c r="J28" s="82" t="s">
        <v>338</v>
      </c>
      <c r="K28" s="109"/>
      <c r="L28" s="87">
        <v>-2670</v>
      </c>
    </row>
    <row r="29" spans="1:12" s="9" customFormat="1" ht="13.5" x14ac:dyDescent="0.25">
      <c r="A29" s="79">
        <v>33</v>
      </c>
      <c r="B29" s="80" t="s">
        <v>66</v>
      </c>
      <c r="C29" s="81">
        <v>554436000006943</v>
      </c>
      <c r="D29" s="82">
        <v>6</v>
      </c>
      <c r="E29" s="82" t="s">
        <v>21</v>
      </c>
      <c r="F29" s="82">
        <v>2026</v>
      </c>
      <c r="G29" s="82" t="s">
        <v>10</v>
      </c>
      <c r="H29" s="94" t="s">
        <v>32</v>
      </c>
      <c r="I29" s="82" t="s">
        <v>86</v>
      </c>
      <c r="J29" s="82" t="s">
        <v>339</v>
      </c>
      <c r="K29" s="109"/>
      <c r="L29" s="95">
        <v>-420</v>
      </c>
    </row>
    <row r="30" spans="1:12" s="9" customFormat="1" ht="13.5" x14ac:dyDescent="0.25">
      <c r="A30" s="79">
        <v>34</v>
      </c>
      <c r="B30" s="80" t="s">
        <v>54</v>
      </c>
      <c r="C30" s="81">
        <v>554436000006943</v>
      </c>
      <c r="D30" s="82">
        <v>6</v>
      </c>
      <c r="E30" s="82" t="s">
        <v>21</v>
      </c>
      <c r="F30" s="82">
        <v>2026</v>
      </c>
      <c r="G30" s="82" t="s">
        <v>10</v>
      </c>
      <c r="H30" s="94" t="s">
        <v>266</v>
      </c>
      <c r="I30" s="82" t="s">
        <v>86</v>
      </c>
      <c r="J30" s="82" t="s">
        <v>338</v>
      </c>
      <c r="K30" s="109"/>
      <c r="L30" s="87">
        <v>-2520</v>
      </c>
    </row>
    <row r="31" spans="1:12" s="9" customFormat="1" ht="13.5" x14ac:dyDescent="0.25">
      <c r="A31" s="79">
        <v>35</v>
      </c>
      <c r="B31" s="80" t="s">
        <v>66</v>
      </c>
      <c r="C31" s="81">
        <v>554732000008888</v>
      </c>
      <c r="D31" s="82">
        <v>6</v>
      </c>
      <c r="E31" s="82" t="s">
        <v>21</v>
      </c>
      <c r="F31" s="82">
        <v>2026</v>
      </c>
      <c r="G31" s="82" t="s">
        <v>10</v>
      </c>
      <c r="H31" s="94" t="s">
        <v>267</v>
      </c>
      <c r="I31" s="82" t="s">
        <v>80</v>
      </c>
      <c r="J31" s="82" t="s">
        <v>339</v>
      </c>
      <c r="K31" s="109"/>
      <c r="L31" s="87">
        <v>-2670</v>
      </c>
    </row>
    <row r="32" spans="1:12" s="9" customFormat="1" ht="13.5" x14ac:dyDescent="0.25">
      <c r="A32" s="79">
        <v>36</v>
      </c>
      <c r="B32" s="80" t="s">
        <v>66</v>
      </c>
      <c r="C32" s="81">
        <v>554732000025120</v>
      </c>
      <c r="D32" s="82">
        <v>6</v>
      </c>
      <c r="E32" s="82" t="s">
        <v>21</v>
      </c>
      <c r="F32" s="82">
        <v>2026</v>
      </c>
      <c r="G32" s="82" t="s">
        <v>10</v>
      </c>
      <c r="H32" s="94" t="s">
        <v>268</v>
      </c>
      <c r="I32" s="82" t="s">
        <v>270</v>
      </c>
      <c r="J32" s="82" t="s">
        <v>339</v>
      </c>
      <c r="K32" s="109"/>
      <c r="L32" s="95">
        <v>-420</v>
      </c>
    </row>
    <row r="33" spans="1:12" s="9" customFormat="1" ht="13.5" x14ac:dyDescent="0.25">
      <c r="A33" s="79">
        <v>37</v>
      </c>
      <c r="B33" s="80" t="s">
        <v>54</v>
      </c>
      <c r="C33" s="81">
        <v>554732000026538</v>
      </c>
      <c r="D33" s="82">
        <v>6</v>
      </c>
      <c r="E33" s="82" t="s">
        <v>21</v>
      </c>
      <c r="F33" s="82">
        <v>2026</v>
      </c>
      <c r="G33" s="82" t="s">
        <v>10</v>
      </c>
      <c r="H33" s="94" t="s">
        <v>65</v>
      </c>
      <c r="I33" s="82" t="s">
        <v>81</v>
      </c>
      <c r="J33" s="82" t="s">
        <v>338</v>
      </c>
      <c r="K33" s="109"/>
      <c r="L33" s="154">
        <v>-2940</v>
      </c>
    </row>
    <row r="34" spans="1:12" s="9" customFormat="1" ht="13.5" x14ac:dyDescent="0.25">
      <c r="A34" s="79">
        <v>38</v>
      </c>
      <c r="B34" s="80" t="s">
        <v>54</v>
      </c>
      <c r="C34" s="81">
        <v>554732000129468</v>
      </c>
      <c r="D34" s="82">
        <v>6</v>
      </c>
      <c r="E34" s="82" t="s">
        <v>21</v>
      </c>
      <c r="F34" s="82">
        <v>2026</v>
      </c>
      <c r="G34" s="82" t="s">
        <v>10</v>
      </c>
      <c r="H34" s="82" t="s">
        <v>247</v>
      </c>
      <c r="I34" s="82" t="s">
        <v>248</v>
      </c>
      <c r="J34" s="82" t="s">
        <v>338</v>
      </c>
      <c r="K34" s="109"/>
      <c r="L34" s="154">
        <v>-2520</v>
      </c>
    </row>
    <row r="35" spans="1:12" s="9" customFormat="1" ht="13.5" x14ac:dyDescent="0.25">
      <c r="A35" s="79">
        <v>39</v>
      </c>
      <c r="B35" s="80" t="s">
        <v>66</v>
      </c>
      <c r="C35" s="81">
        <v>554732000141920</v>
      </c>
      <c r="D35" s="82">
        <v>6</v>
      </c>
      <c r="E35" s="82" t="s">
        <v>21</v>
      </c>
      <c r="F35" s="82">
        <v>2026</v>
      </c>
      <c r="G35" s="82" t="s">
        <v>10</v>
      </c>
      <c r="H35" s="94" t="s">
        <v>240</v>
      </c>
      <c r="I35" s="82" t="s">
        <v>48</v>
      </c>
      <c r="J35" s="82" t="s">
        <v>339</v>
      </c>
      <c r="K35" s="109"/>
      <c r="L35" s="95">
        <v>-445</v>
      </c>
    </row>
    <row r="36" spans="1:12" s="9" customFormat="1" ht="13.5" x14ac:dyDescent="0.25">
      <c r="A36" s="79">
        <v>40</v>
      </c>
      <c r="B36" s="80" t="s">
        <v>54</v>
      </c>
      <c r="C36" s="81">
        <v>555110000023966</v>
      </c>
      <c r="D36" s="82">
        <v>6</v>
      </c>
      <c r="E36" s="82" t="s">
        <v>21</v>
      </c>
      <c r="F36" s="82">
        <v>2026</v>
      </c>
      <c r="G36" s="82" t="s">
        <v>10</v>
      </c>
      <c r="H36" s="94" t="s">
        <v>239</v>
      </c>
      <c r="I36" s="82" t="s">
        <v>47</v>
      </c>
      <c r="J36" s="82" t="s">
        <v>338</v>
      </c>
      <c r="K36" s="109"/>
      <c r="L36" s="87">
        <v>-1260</v>
      </c>
    </row>
    <row r="37" spans="1:12" s="9" customFormat="1" ht="13.5" x14ac:dyDescent="0.25">
      <c r="A37" s="79">
        <v>41</v>
      </c>
      <c r="B37" s="80" t="s">
        <v>54</v>
      </c>
      <c r="C37" s="81">
        <v>555110000023966</v>
      </c>
      <c r="D37" s="82">
        <v>6</v>
      </c>
      <c r="E37" s="82" t="s">
        <v>21</v>
      </c>
      <c r="F37" s="82">
        <v>2026</v>
      </c>
      <c r="G37" s="82" t="s">
        <v>10</v>
      </c>
      <c r="H37" s="94" t="s">
        <v>239</v>
      </c>
      <c r="I37" s="82" t="s">
        <v>47</v>
      </c>
      <c r="J37" s="82" t="s">
        <v>338</v>
      </c>
      <c r="K37" s="109"/>
      <c r="L37" s="87">
        <v>-1470.73</v>
      </c>
    </row>
    <row r="38" spans="1:12" s="9" customFormat="1" ht="13.5" x14ac:dyDescent="0.25">
      <c r="A38" s="79">
        <v>42</v>
      </c>
      <c r="B38" s="80" t="s">
        <v>66</v>
      </c>
      <c r="C38" s="81">
        <v>558636000005909</v>
      </c>
      <c r="D38" s="82">
        <v>6</v>
      </c>
      <c r="E38" s="82" t="s">
        <v>21</v>
      </c>
      <c r="F38" s="82">
        <v>2026</v>
      </c>
      <c r="G38" s="82" t="s">
        <v>10</v>
      </c>
      <c r="H38" s="94" t="s">
        <v>280</v>
      </c>
      <c r="I38" s="82" t="s">
        <v>281</v>
      </c>
      <c r="J38" s="82" t="s">
        <v>339</v>
      </c>
      <c r="K38" s="109"/>
      <c r="L38" s="95">
        <v>-840</v>
      </c>
    </row>
    <row r="39" spans="1:12" s="9" customFormat="1" ht="13.5" x14ac:dyDescent="0.25">
      <c r="A39" s="79">
        <v>43</v>
      </c>
      <c r="B39" s="80" t="s">
        <v>66</v>
      </c>
      <c r="C39" s="81">
        <v>20601</v>
      </c>
      <c r="D39" s="82">
        <v>6</v>
      </c>
      <c r="E39" s="82" t="s">
        <v>21</v>
      </c>
      <c r="F39" s="82">
        <v>2026</v>
      </c>
      <c r="G39" s="82" t="s">
        <v>15</v>
      </c>
      <c r="H39" s="94" t="s">
        <v>282</v>
      </c>
      <c r="I39" s="82" t="s">
        <v>283</v>
      </c>
      <c r="J39" s="82" t="s">
        <v>339</v>
      </c>
      <c r="K39" s="109"/>
      <c r="L39" s="95">
        <v>-420</v>
      </c>
    </row>
    <row r="40" spans="1:12" s="9" customFormat="1" ht="13.5" x14ac:dyDescent="0.25">
      <c r="A40" s="79">
        <v>44</v>
      </c>
      <c r="B40" s="80" t="s">
        <v>66</v>
      </c>
      <c r="C40" s="81">
        <v>20602</v>
      </c>
      <c r="D40" s="82">
        <v>6</v>
      </c>
      <c r="E40" s="82" t="s">
        <v>21</v>
      </c>
      <c r="F40" s="82">
        <v>2026</v>
      </c>
      <c r="G40" s="82" t="s">
        <v>14</v>
      </c>
      <c r="H40" s="82" t="s">
        <v>251</v>
      </c>
      <c r="I40" s="82" t="s">
        <v>252</v>
      </c>
      <c r="J40" s="82" t="s">
        <v>339</v>
      </c>
      <c r="K40" s="109"/>
      <c r="L40" s="95">
        <v>-420</v>
      </c>
    </row>
    <row r="41" spans="1:12" s="9" customFormat="1" ht="13.5" x14ac:dyDescent="0.25">
      <c r="A41" s="79">
        <v>49</v>
      </c>
      <c r="B41" s="80" t="s">
        <v>23</v>
      </c>
      <c r="C41" s="81">
        <v>21001</v>
      </c>
      <c r="D41" s="82">
        <v>10</v>
      </c>
      <c r="E41" s="82" t="s">
        <v>21</v>
      </c>
      <c r="F41" s="82">
        <v>2026</v>
      </c>
      <c r="G41" s="82" t="s">
        <v>22</v>
      </c>
      <c r="H41" s="82" t="s">
        <v>12</v>
      </c>
      <c r="I41" s="83" t="s">
        <v>51</v>
      </c>
      <c r="J41" s="82" t="s">
        <v>52</v>
      </c>
      <c r="K41" s="109" t="s">
        <v>333</v>
      </c>
      <c r="L41" s="85">
        <v>-430.95</v>
      </c>
    </row>
    <row r="42" spans="1:12" s="9" customFormat="1" ht="13.5" x14ac:dyDescent="0.25">
      <c r="A42" s="79">
        <v>50</v>
      </c>
      <c r="B42" s="80" t="s">
        <v>29</v>
      </c>
      <c r="C42" s="121">
        <v>840411102766850</v>
      </c>
      <c r="D42" s="82">
        <v>10</v>
      </c>
      <c r="E42" s="82" t="s">
        <v>21</v>
      </c>
      <c r="F42" s="82">
        <v>2026</v>
      </c>
      <c r="G42" s="82" t="s">
        <v>8</v>
      </c>
      <c r="H42" s="82" t="s">
        <v>28</v>
      </c>
      <c r="I42" s="82" t="s">
        <v>56</v>
      </c>
      <c r="J42" s="82" t="s">
        <v>35</v>
      </c>
      <c r="K42" s="109"/>
      <c r="L42" s="89">
        <v>-61.05</v>
      </c>
    </row>
    <row r="43" spans="1:12" s="9" customFormat="1" ht="13.5" x14ac:dyDescent="0.25">
      <c r="A43" s="79">
        <v>51</v>
      </c>
      <c r="B43" s="80" t="s">
        <v>66</v>
      </c>
      <c r="C43" s="81">
        <v>553653000021062</v>
      </c>
      <c r="D43" s="82">
        <v>11</v>
      </c>
      <c r="E43" s="82" t="s">
        <v>21</v>
      </c>
      <c r="F43" s="82">
        <v>2026</v>
      </c>
      <c r="G43" s="82" t="s">
        <v>10</v>
      </c>
      <c r="H43" s="94" t="s">
        <v>284</v>
      </c>
      <c r="I43" s="124" t="s">
        <v>285</v>
      </c>
      <c r="J43" s="82" t="s">
        <v>339</v>
      </c>
      <c r="K43" s="109"/>
      <c r="L43" s="95">
        <v>-420</v>
      </c>
    </row>
    <row r="44" spans="1:12" s="9" customFormat="1" ht="13.5" x14ac:dyDescent="0.25">
      <c r="A44" s="79">
        <v>52</v>
      </c>
      <c r="B44" s="80" t="s">
        <v>66</v>
      </c>
      <c r="C44" s="81">
        <v>554890000009132</v>
      </c>
      <c r="D44" s="82">
        <v>11</v>
      </c>
      <c r="E44" s="82" t="s">
        <v>21</v>
      </c>
      <c r="F44" s="82">
        <v>2026</v>
      </c>
      <c r="G44" s="82" t="s">
        <v>10</v>
      </c>
      <c r="H44" s="94" t="s">
        <v>286</v>
      </c>
      <c r="I44" s="124" t="s">
        <v>287</v>
      </c>
      <c r="J44" s="82" t="s">
        <v>339</v>
      </c>
      <c r="K44" s="109"/>
      <c r="L44" s="95">
        <v>-420</v>
      </c>
    </row>
    <row r="45" spans="1:12" s="9" customFormat="1" ht="13.5" x14ac:dyDescent="0.25">
      <c r="A45" s="79">
        <v>53</v>
      </c>
      <c r="B45" s="80" t="s">
        <v>256</v>
      </c>
      <c r="C45" s="81">
        <v>21101</v>
      </c>
      <c r="D45" s="82">
        <v>11</v>
      </c>
      <c r="E45" s="82" t="s">
        <v>21</v>
      </c>
      <c r="F45" s="82">
        <v>2026</v>
      </c>
      <c r="G45" s="82" t="s">
        <v>17</v>
      </c>
      <c r="H45" s="120" t="s">
        <v>255</v>
      </c>
      <c r="I45" s="123" t="s">
        <v>84</v>
      </c>
      <c r="J45" s="79"/>
      <c r="K45" s="94" t="s">
        <v>254</v>
      </c>
      <c r="L45" s="95">
        <v>-822</v>
      </c>
    </row>
    <row r="46" spans="1:12" s="9" customFormat="1" ht="13.5" x14ac:dyDescent="0.25">
      <c r="A46" s="79">
        <v>54</v>
      </c>
      <c r="B46" s="80" t="s">
        <v>34</v>
      </c>
      <c r="C46" s="81">
        <v>554439000039504</v>
      </c>
      <c r="D46" s="82">
        <v>12</v>
      </c>
      <c r="E46" s="82" t="s">
        <v>21</v>
      </c>
      <c r="F46" s="82">
        <v>2026</v>
      </c>
      <c r="G46" s="82" t="s">
        <v>10</v>
      </c>
      <c r="H46" s="82" t="s">
        <v>236</v>
      </c>
      <c r="I46" s="120" t="s">
        <v>49</v>
      </c>
      <c r="J46" s="82" t="s">
        <v>33</v>
      </c>
      <c r="K46" s="109"/>
      <c r="L46" s="87">
        <v>-2610.15</v>
      </c>
    </row>
    <row r="47" spans="1:12" s="9" customFormat="1" ht="13.5" x14ac:dyDescent="0.25">
      <c r="A47" s="79">
        <v>56</v>
      </c>
      <c r="B47" s="80" t="s">
        <v>34</v>
      </c>
      <c r="C47" s="81">
        <v>554439000039504</v>
      </c>
      <c r="D47" s="82">
        <v>13</v>
      </c>
      <c r="E47" s="82" t="s">
        <v>21</v>
      </c>
      <c r="F47" s="82">
        <v>2026</v>
      </c>
      <c r="G47" s="82" t="s">
        <v>10</v>
      </c>
      <c r="H47" s="82" t="s">
        <v>236</v>
      </c>
      <c r="I47" s="120" t="s">
        <v>49</v>
      </c>
      <c r="J47" s="82" t="s">
        <v>33</v>
      </c>
      <c r="K47" s="109"/>
      <c r="L47" s="89">
        <v>-309.06</v>
      </c>
    </row>
    <row r="48" spans="1:12" s="9" customFormat="1" ht="13.5" x14ac:dyDescent="0.25">
      <c r="A48" s="79">
        <v>57</v>
      </c>
      <c r="B48" s="80" t="s">
        <v>37</v>
      </c>
      <c r="C48" s="81">
        <v>554439000039504</v>
      </c>
      <c r="D48" s="82">
        <v>19</v>
      </c>
      <c r="E48" s="82" t="s">
        <v>21</v>
      </c>
      <c r="F48" s="82">
        <v>2026</v>
      </c>
      <c r="G48" s="82" t="s">
        <v>60</v>
      </c>
      <c r="H48" s="82" t="s">
        <v>38</v>
      </c>
      <c r="I48" s="122" t="s">
        <v>69</v>
      </c>
      <c r="J48" s="82" t="s">
        <v>52</v>
      </c>
      <c r="K48" s="109" t="s">
        <v>333</v>
      </c>
      <c r="L48" s="87">
        <v>-2443.1799999999998</v>
      </c>
    </row>
    <row r="49" spans="1:12" s="9" customFormat="1" ht="13.5" x14ac:dyDescent="0.25">
      <c r="A49" s="79">
        <v>58</v>
      </c>
      <c r="B49" s="80" t="s">
        <v>59</v>
      </c>
      <c r="C49" s="81">
        <v>554439000039504</v>
      </c>
      <c r="D49" s="82">
        <v>19</v>
      </c>
      <c r="E49" s="82" t="s">
        <v>21</v>
      </c>
      <c r="F49" s="82">
        <v>2026</v>
      </c>
      <c r="G49" s="82" t="s">
        <v>60</v>
      </c>
      <c r="H49" s="82" t="s">
        <v>38</v>
      </c>
      <c r="I49" s="122" t="s">
        <v>69</v>
      </c>
      <c r="J49" s="82" t="s">
        <v>52</v>
      </c>
      <c r="K49" s="109" t="s">
        <v>333</v>
      </c>
      <c r="L49" s="87">
        <v>-1343.75</v>
      </c>
    </row>
    <row r="50" spans="1:12" s="9" customFormat="1" ht="13.5" x14ac:dyDescent="0.25">
      <c r="A50" s="79">
        <v>59</v>
      </c>
      <c r="B50" s="80" t="s">
        <v>273</v>
      </c>
      <c r="C50" s="81">
        <v>554439000039504</v>
      </c>
      <c r="D50" s="82">
        <v>24</v>
      </c>
      <c r="E50" s="82" t="s">
        <v>21</v>
      </c>
      <c r="F50" s="82">
        <v>2026</v>
      </c>
      <c r="G50" s="82" t="s">
        <v>60</v>
      </c>
      <c r="H50" s="82" t="s">
        <v>38</v>
      </c>
      <c r="I50" s="122" t="s">
        <v>69</v>
      </c>
      <c r="J50" s="82" t="s">
        <v>52</v>
      </c>
      <c r="K50" s="109" t="s">
        <v>274</v>
      </c>
      <c r="L50" s="87">
        <v>-4819.46</v>
      </c>
    </row>
    <row r="51" spans="1:12" s="9" customFormat="1" ht="13.5" x14ac:dyDescent="0.25">
      <c r="A51" s="79">
        <v>60</v>
      </c>
      <c r="B51" s="80" t="s">
        <v>34</v>
      </c>
      <c r="C51" s="81">
        <v>554439000039504</v>
      </c>
      <c r="D51" s="82">
        <v>24</v>
      </c>
      <c r="E51" s="82" t="s">
        <v>21</v>
      </c>
      <c r="F51" s="82">
        <v>2026</v>
      </c>
      <c r="G51" s="82" t="s">
        <v>10</v>
      </c>
      <c r="H51" s="82" t="s">
        <v>236</v>
      </c>
      <c r="I51" s="120" t="s">
        <v>49</v>
      </c>
      <c r="J51" s="82" t="s">
        <v>33</v>
      </c>
      <c r="K51" s="109"/>
      <c r="L51" s="87">
        <v>-4016.62</v>
      </c>
    </row>
    <row r="52" spans="1:12" s="9" customFormat="1" ht="13.5" x14ac:dyDescent="0.25">
      <c r="A52" s="79">
        <v>61</v>
      </c>
      <c r="B52" s="80" t="s">
        <v>27</v>
      </c>
      <c r="C52" s="81">
        <v>22401</v>
      </c>
      <c r="D52" s="82">
        <v>24</v>
      </c>
      <c r="E52" s="82" t="s">
        <v>21</v>
      </c>
      <c r="F52" s="82">
        <v>2026</v>
      </c>
      <c r="G52" s="82" t="s">
        <v>25</v>
      </c>
      <c r="H52" s="82" t="s">
        <v>24</v>
      </c>
      <c r="I52" s="83" t="s">
        <v>79</v>
      </c>
      <c r="J52" s="82" t="s">
        <v>26</v>
      </c>
      <c r="K52" s="109"/>
      <c r="L52" s="87">
        <v>-2551.7600000000002</v>
      </c>
    </row>
    <row r="53" spans="1:12" s="9" customFormat="1" ht="13.5" x14ac:dyDescent="0.25">
      <c r="A53" s="79">
        <v>64</v>
      </c>
      <c r="B53" s="80" t="s">
        <v>241</v>
      </c>
      <c r="C53" s="81">
        <v>552925000131863</v>
      </c>
      <c r="D53" s="82">
        <v>6</v>
      </c>
      <c r="E53" s="82" t="s">
        <v>233</v>
      </c>
      <c r="F53" s="82">
        <v>2026</v>
      </c>
      <c r="G53" s="82" t="s">
        <v>10</v>
      </c>
      <c r="H53" s="94" t="s">
        <v>40</v>
      </c>
      <c r="I53" s="82" t="s">
        <v>41</v>
      </c>
      <c r="J53" s="82" t="s">
        <v>43</v>
      </c>
      <c r="K53" s="109"/>
      <c r="L53" s="95">
        <v>-420</v>
      </c>
    </row>
    <row r="54" spans="1:12" s="9" customFormat="1" ht="13.5" x14ac:dyDescent="0.25">
      <c r="A54" s="79">
        <v>65</v>
      </c>
      <c r="B54" s="80" t="s">
        <v>66</v>
      </c>
      <c r="C54" s="81">
        <v>553653000033652</v>
      </c>
      <c r="D54" s="82">
        <v>6</v>
      </c>
      <c r="E54" s="82" t="s">
        <v>233</v>
      </c>
      <c r="F54" s="82">
        <v>2026</v>
      </c>
      <c r="G54" s="82" t="s">
        <v>10</v>
      </c>
      <c r="H54" s="93" t="s">
        <v>288</v>
      </c>
      <c r="I54" s="82" t="s">
        <v>289</v>
      </c>
      <c r="J54" s="82" t="s">
        <v>339</v>
      </c>
      <c r="K54" s="109"/>
      <c r="L54" s="95">
        <v>-420</v>
      </c>
    </row>
    <row r="55" spans="1:12" s="9" customFormat="1" ht="13.5" x14ac:dyDescent="0.25">
      <c r="A55" s="79">
        <v>66</v>
      </c>
      <c r="B55" s="80" t="s">
        <v>241</v>
      </c>
      <c r="C55" s="81">
        <v>554439000025572</v>
      </c>
      <c r="D55" s="82">
        <v>6</v>
      </c>
      <c r="E55" s="82" t="s">
        <v>233</v>
      </c>
      <c r="F55" s="82">
        <v>2026</v>
      </c>
      <c r="G55" s="82" t="s">
        <v>10</v>
      </c>
      <c r="H55" s="94" t="s">
        <v>242</v>
      </c>
      <c r="I55" s="82" t="s">
        <v>39</v>
      </c>
      <c r="J55" s="82" t="s">
        <v>43</v>
      </c>
      <c r="K55" s="109"/>
      <c r="L55" s="95">
        <v>-420</v>
      </c>
    </row>
    <row r="56" spans="1:12" s="9" customFormat="1" ht="13.5" x14ac:dyDescent="0.25">
      <c r="A56" s="79">
        <v>67</v>
      </c>
      <c r="B56" s="80" t="s">
        <v>46</v>
      </c>
      <c r="C56" s="81">
        <v>554732000141920</v>
      </c>
      <c r="D56" s="82">
        <v>6</v>
      </c>
      <c r="E56" s="82" t="s">
        <v>233</v>
      </c>
      <c r="F56" s="82">
        <v>2026</v>
      </c>
      <c r="G56" s="82" t="s">
        <v>10</v>
      </c>
      <c r="H56" s="97" t="s">
        <v>240</v>
      </c>
      <c r="I56" s="82" t="s">
        <v>48</v>
      </c>
      <c r="J56" s="82" t="s">
        <v>53</v>
      </c>
      <c r="K56" s="109"/>
      <c r="L56" s="87">
        <v>-3115</v>
      </c>
    </row>
    <row r="57" spans="1:12" s="9" customFormat="1" ht="13.5" x14ac:dyDescent="0.25">
      <c r="A57" s="79">
        <v>68</v>
      </c>
      <c r="B57" s="80" t="s">
        <v>46</v>
      </c>
      <c r="C57" s="81">
        <v>555110000023966</v>
      </c>
      <c r="D57" s="82">
        <v>6</v>
      </c>
      <c r="E57" s="82" t="s">
        <v>233</v>
      </c>
      <c r="F57" s="82">
        <v>2026</v>
      </c>
      <c r="G57" s="82" t="s">
        <v>10</v>
      </c>
      <c r="H57" s="94" t="s">
        <v>239</v>
      </c>
      <c r="I57" s="82" t="s">
        <v>47</v>
      </c>
      <c r="J57" s="82" t="s">
        <v>53</v>
      </c>
      <c r="K57" s="109"/>
      <c r="L57" s="87">
        <v>-2940</v>
      </c>
    </row>
    <row r="58" spans="1:12" s="9" customFormat="1" ht="13.5" x14ac:dyDescent="0.25">
      <c r="A58" s="79">
        <v>69</v>
      </c>
      <c r="B58" s="68" t="s">
        <v>54</v>
      </c>
      <c r="C58" s="81">
        <v>30601</v>
      </c>
      <c r="D58" s="82">
        <v>6</v>
      </c>
      <c r="E58" s="82" t="s">
        <v>233</v>
      </c>
      <c r="F58" s="82">
        <v>2026</v>
      </c>
      <c r="G58" s="82" t="s">
        <v>14</v>
      </c>
      <c r="H58" s="93" t="s">
        <v>290</v>
      </c>
      <c r="I58" s="82" t="s">
        <v>291</v>
      </c>
      <c r="J58" s="82" t="s">
        <v>338</v>
      </c>
      <c r="K58" s="109"/>
      <c r="L58" s="87">
        <v>-2520</v>
      </c>
    </row>
    <row r="59" spans="1:12" s="9" customFormat="1" ht="13.5" x14ac:dyDescent="0.25">
      <c r="A59" s="79">
        <v>73</v>
      </c>
      <c r="B59" s="80" t="s">
        <v>23</v>
      </c>
      <c r="C59" s="81">
        <v>30901</v>
      </c>
      <c r="D59" s="82">
        <v>9</v>
      </c>
      <c r="E59" s="82" t="s">
        <v>233</v>
      </c>
      <c r="F59" s="82">
        <v>2026</v>
      </c>
      <c r="G59" s="82" t="s">
        <v>22</v>
      </c>
      <c r="H59" s="82" t="s">
        <v>12</v>
      </c>
      <c r="I59" s="83" t="s">
        <v>51</v>
      </c>
      <c r="J59" s="82" t="s">
        <v>52</v>
      </c>
      <c r="K59" s="109" t="s">
        <v>334</v>
      </c>
      <c r="L59" s="86">
        <v>-1300</v>
      </c>
    </row>
    <row r="60" spans="1:12" s="9" customFormat="1" ht="13.5" x14ac:dyDescent="0.25">
      <c r="A60" s="79">
        <v>76</v>
      </c>
      <c r="B60" s="80" t="s">
        <v>29</v>
      </c>
      <c r="C60" s="121">
        <v>890691200301101</v>
      </c>
      <c r="D60" s="82">
        <v>10</v>
      </c>
      <c r="E60" s="82" t="s">
        <v>233</v>
      </c>
      <c r="F60" s="82">
        <v>2026</v>
      </c>
      <c r="G60" s="82" t="s">
        <v>8</v>
      </c>
      <c r="H60" s="82" t="s">
        <v>28</v>
      </c>
      <c r="I60" s="82" t="s">
        <v>56</v>
      </c>
      <c r="J60" s="82" t="s">
        <v>35</v>
      </c>
      <c r="K60" s="109"/>
      <c r="L60" s="89">
        <v>-61.05</v>
      </c>
    </row>
    <row r="61" spans="1:12" s="9" customFormat="1" ht="13.5" x14ac:dyDescent="0.25">
      <c r="A61" s="79">
        <v>77</v>
      </c>
      <c r="B61" s="80" t="s">
        <v>66</v>
      </c>
      <c r="C61" s="81">
        <v>553302000046832</v>
      </c>
      <c r="D61" s="82">
        <v>11</v>
      </c>
      <c r="E61" s="82" t="s">
        <v>233</v>
      </c>
      <c r="F61" s="82">
        <v>2026</v>
      </c>
      <c r="G61" s="82" t="s">
        <v>10</v>
      </c>
      <c r="H61" s="94" t="s">
        <v>293</v>
      </c>
      <c r="I61" s="82" t="s">
        <v>292</v>
      </c>
      <c r="J61" s="82" t="s">
        <v>339</v>
      </c>
      <c r="K61" s="109"/>
      <c r="L61" s="95">
        <v>-420</v>
      </c>
    </row>
    <row r="62" spans="1:12" s="9" customFormat="1" ht="13.5" x14ac:dyDescent="0.25">
      <c r="A62" s="79">
        <v>78</v>
      </c>
      <c r="B62" s="80" t="s">
        <v>66</v>
      </c>
      <c r="C62" s="81">
        <v>553653000032720</v>
      </c>
      <c r="D62" s="82">
        <v>11</v>
      </c>
      <c r="E62" s="82" t="s">
        <v>233</v>
      </c>
      <c r="F62" s="82">
        <v>2026</v>
      </c>
      <c r="G62" s="82" t="s">
        <v>10</v>
      </c>
      <c r="H62" s="94" t="s">
        <v>294</v>
      </c>
      <c r="I62" s="82" t="s">
        <v>76</v>
      </c>
      <c r="J62" s="82" t="s">
        <v>339</v>
      </c>
      <c r="K62" s="109"/>
      <c r="L62" s="95">
        <v>-420</v>
      </c>
    </row>
    <row r="63" spans="1:12" s="9" customFormat="1" ht="13.5" x14ac:dyDescent="0.25">
      <c r="A63" s="79">
        <v>79</v>
      </c>
      <c r="B63" s="80" t="s">
        <v>62</v>
      </c>
      <c r="C63" s="81">
        <v>553653000037196</v>
      </c>
      <c r="D63" s="82">
        <v>11</v>
      </c>
      <c r="E63" s="82" t="s">
        <v>233</v>
      </c>
      <c r="F63" s="82">
        <v>2026</v>
      </c>
      <c r="G63" s="82" t="s">
        <v>10</v>
      </c>
      <c r="H63" s="120" t="s">
        <v>259</v>
      </c>
      <c r="I63" s="126" t="s">
        <v>258</v>
      </c>
      <c r="J63" s="82" t="s">
        <v>50</v>
      </c>
      <c r="K63" s="109"/>
      <c r="L63" s="95">
        <v>-988</v>
      </c>
    </row>
    <row r="64" spans="1:12" s="9" customFormat="1" ht="13.5" x14ac:dyDescent="0.25">
      <c r="A64" s="79">
        <v>80</v>
      </c>
      <c r="B64" s="68" t="s">
        <v>54</v>
      </c>
      <c r="C64" s="81">
        <v>553653000049839</v>
      </c>
      <c r="D64" s="82">
        <v>11</v>
      </c>
      <c r="E64" s="82" t="s">
        <v>233</v>
      </c>
      <c r="F64" s="82">
        <v>2026</v>
      </c>
      <c r="G64" s="82" t="s">
        <v>10</v>
      </c>
      <c r="H64" s="71" t="s">
        <v>63</v>
      </c>
      <c r="I64" s="94" t="s">
        <v>74</v>
      </c>
      <c r="J64" s="82" t="s">
        <v>338</v>
      </c>
      <c r="K64" s="109"/>
      <c r="L64" s="87">
        <v>-2520</v>
      </c>
    </row>
    <row r="65" spans="1:12" s="9" customFormat="1" ht="13.5" x14ac:dyDescent="0.25">
      <c r="A65" s="79">
        <v>81</v>
      </c>
      <c r="B65" s="80" t="s">
        <v>241</v>
      </c>
      <c r="C65" s="81">
        <v>31101</v>
      </c>
      <c r="D65" s="82">
        <v>11</v>
      </c>
      <c r="E65" s="82" t="s">
        <v>233</v>
      </c>
      <c r="F65" s="82">
        <v>2026</v>
      </c>
      <c r="G65" s="82" t="s">
        <v>15</v>
      </c>
      <c r="H65" s="82" t="s">
        <v>243</v>
      </c>
      <c r="I65" s="82" t="s">
        <v>75</v>
      </c>
      <c r="J65" s="82" t="s">
        <v>244</v>
      </c>
      <c r="K65" s="109"/>
      <c r="L65" s="95">
        <v>-168</v>
      </c>
    </row>
    <row r="66" spans="1:12" s="9" customFormat="1" ht="13.5" x14ac:dyDescent="0.25">
      <c r="A66" s="79">
        <v>84</v>
      </c>
      <c r="B66" s="80" t="s">
        <v>27</v>
      </c>
      <c r="C66" s="81">
        <v>32001</v>
      </c>
      <c r="D66" s="82">
        <v>20</v>
      </c>
      <c r="E66" s="82" t="s">
        <v>233</v>
      </c>
      <c r="F66" s="82">
        <v>2026</v>
      </c>
      <c r="G66" s="82" t="s">
        <v>25</v>
      </c>
      <c r="H66" s="82" t="s">
        <v>24</v>
      </c>
      <c r="I66" s="83" t="s">
        <v>79</v>
      </c>
      <c r="J66" s="82" t="s">
        <v>26</v>
      </c>
      <c r="K66" s="109"/>
      <c r="L66" s="89">
        <v>-676.52</v>
      </c>
    </row>
    <row r="67" spans="1:12" s="9" customFormat="1" ht="13.5" x14ac:dyDescent="0.25">
      <c r="A67" s="79">
        <v>86</v>
      </c>
      <c r="B67" s="80" t="s">
        <v>34</v>
      </c>
      <c r="C67" s="81">
        <v>554439000039504</v>
      </c>
      <c r="D67" s="82">
        <v>31</v>
      </c>
      <c r="E67" s="82" t="s">
        <v>233</v>
      </c>
      <c r="F67" s="82">
        <v>2026</v>
      </c>
      <c r="G67" s="82" t="s">
        <v>10</v>
      </c>
      <c r="H67" s="82" t="s">
        <v>236</v>
      </c>
      <c r="I67" s="120" t="s">
        <v>49</v>
      </c>
      <c r="J67" s="82" t="s">
        <v>33</v>
      </c>
      <c r="K67" s="118"/>
      <c r="L67" s="87">
        <v>-1381.85</v>
      </c>
    </row>
    <row r="68" spans="1:12" s="9" customFormat="1" ht="13.5" x14ac:dyDescent="0.25">
      <c r="A68" s="79">
        <v>89</v>
      </c>
      <c r="B68" s="80" t="s">
        <v>66</v>
      </c>
      <c r="C68" s="81">
        <v>553610000056542</v>
      </c>
      <c r="D68" s="82">
        <v>1</v>
      </c>
      <c r="E68" s="82" t="s">
        <v>9</v>
      </c>
      <c r="F68" s="82">
        <v>2026</v>
      </c>
      <c r="G68" s="82" t="s">
        <v>10</v>
      </c>
      <c r="H68" s="93" t="s">
        <v>295</v>
      </c>
      <c r="I68" s="82" t="s">
        <v>296</v>
      </c>
      <c r="J68" s="82" t="s">
        <v>339</v>
      </c>
      <c r="K68" s="118"/>
      <c r="L68" s="95">
        <v>-420</v>
      </c>
    </row>
    <row r="69" spans="1:12" s="9" customFormat="1" ht="13.5" x14ac:dyDescent="0.25">
      <c r="A69" s="79">
        <v>92</v>
      </c>
      <c r="B69" s="80" t="s">
        <v>241</v>
      </c>
      <c r="C69" s="81">
        <v>552925000131863</v>
      </c>
      <c r="D69" s="82">
        <v>6</v>
      </c>
      <c r="E69" s="82" t="s">
        <v>9</v>
      </c>
      <c r="F69" s="82">
        <v>2026</v>
      </c>
      <c r="G69" s="82" t="s">
        <v>10</v>
      </c>
      <c r="H69" s="96" t="s">
        <v>40</v>
      </c>
      <c r="I69" s="82" t="s">
        <v>41</v>
      </c>
      <c r="J69" s="82" t="s">
        <v>43</v>
      </c>
      <c r="K69" s="110"/>
      <c r="L69" s="95">
        <v>-420</v>
      </c>
    </row>
    <row r="70" spans="1:12" s="9" customFormat="1" ht="13.5" x14ac:dyDescent="0.25">
      <c r="A70" s="79">
        <v>93</v>
      </c>
      <c r="B70" s="80" t="s">
        <v>241</v>
      </c>
      <c r="C70" s="81">
        <v>554439000025572</v>
      </c>
      <c r="D70" s="82">
        <v>6</v>
      </c>
      <c r="E70" s="82" t="s">
        <v>9</v>
      </c>
      <c r="F70" s="82">
        <v>2026</v>
      </c>
      <c r="G70" s="82" t="s">
        <v>10</v>
      </c>
      <c r="H70" s="94" t="s">
        <v>242</v>
      </c>
      <c r="I70" s="82" t="s">
        <v>39</v>
      </c>
      <c r="J70" s="82" t="s">
        <v>43</v>
      </c>
      <c r="K70" s="109"/>
      <c r="L70" s="95">
        <v>-420</v>
      </c>
    </row>
    <row r="71" spans="1:12" s="9" customFormat="1" ht="13.5" x14ac:dyDescent="0.25">
      <c r="A71" s="79">
        <v>94</v>
      </c>
      <c r="B71" s="80" t="s">
        <v>46</v>
      </c>
      <c r="C71" s="81">
        <v>554732000141920</v>
      </c>
      <c r="D71" s="82">
        <v>6</v>
      </c>
      <c r="E71" s="82" t="s">
        <v>9</v>
      </c>
      <c r="F71" s="82">
        <v>2026</v>
      </c>
      <c r="G71" s="82" t="s">
        <v>10</v>
      </c>
      <c r="H71" s="97" t="s">
        <v>240</v>
      </c>
      <c r="I71" s="82" t="s">
        <v>48</v>
      </c>
      <c r="J71" s="82" t="s">
        <v>53</v>
      </c>
      <c r="K71" s="109"/>
      <c r="L71" s="87">
        <v>-3115</v>
      </c>
    </row>
    <row r="72" spans="1:12" s="9" customFormat="1" ht="13.5" x14ac:dyDescent="0.25">
      <c r="A72" s="79">
        <v>95</v>
      </c>
      <c r="B72" s="80" t="s">
        <v>46</v>
      </c>
      <c r="C72" s="81">
        <v>555110000023966</v>
      </c>
      <c r="D72" s="82">
        <v>6</v>
      </c>
      <c r="E72" s="82" t="s">
        <v>9</v>
      </c>
      <c r="F72" s="82">
        <v>2026</v>
      </c>
      <c r="G72" s="82" t="s">
        <v>10</v>
      </c>
      <c r="H72" s="94" t="s">
        <v>239</v>
      </c>
      <c r="I72" s="82" t="s">
        <v>47</v>
      </c>
      <c r="J72" s="82" t="s">
        <v>53</v>
      </c>
      <c r="K72" s="109"/>
      <c r="L72" s="87">
        <v>-2940</v>
      </c>
    </row>
    <row r="73" spans="1:12" s="9" customFormat="1" ht="13.5" x14ac:dyDescent="0.25">
      <c r="A73" s="79">
        <v>98</v>
      </c>
      <c r="B73" s="80" t="s">
        <v>61</v>
      </c>
      <c r="C73" s="81">
        <v>554439000039504</v>
      </c>
      <c r="D73" s="82">
        <v>7</v>
      </c>
      <c r="E73" s="82" t="s">
        <v>9</v>
      </c>
      <c r="F73" s="82">
        <v>2026</v>
      </c>
      <c r="G73" s="82" t="s">
        <v>60</v>
      </c>
      <c r="H73" s="82" t="s">
        <v>38</v>
      </c>
      <c r="I73" s="122" t="s">
        <v>69</v>
      </c>
      <c r="J73" s="82" t="s">
        <v>52</v>
      </c>
      <c r="K73" s="109" t="s">
        <v>334</v>
      </c>
      <c r="L73" s="87">
        <v>-1115.05</v>
      </c>
    </row>
    <row r="74" spans="1:12" s="9" customFormat="1" ht="13.5" x14ac:dyDescent="0.25">
      <c r="A74" s="79">
        <v>99</v>
      </c>
      <c r="B74" s="80" t="s">
        <v>59</v>
      </c>
      <c r="C74" s="81">
        <v>554439000039504</v>
      </c>
      <c r="D74" s="82">
        <v>7</v>
      </c>
      <c r="E74" s="82" t="s">
        <v>9</v>
      </c>
      <c r="F74" s="82">
        <v>2026</v>
      </c>
      <c r="G74" s="82" t="s">
        <v>60</v>
      </c>
      <c r="H74" s="82" t="s">
        <v>38</v>
      </c>
      <c r="I74" s="122" t="s">
        <v>69</v>
      </c>
      <c r="J74" s="82" t="s">
        <v>52</v>
      </c>
      <c r="K74" s="109" t="s">
        <v>334</v>
      </c>
      <c r="L74" s="87">
        <v>-4208.29</v>
      </c>
    </row>
    <row r="75" spans="1:12" s="9" customFormat="1" ht="13.5" x14ac:dyDescent="0.25">
      <c r="A75" s="79">
        <v>100</v>
      </c>
      <c r="B75" s="80" t="s">
        <v>37</v>
      </c>
      <c r="C75" s="81">
        <v>554439000039504</v>
      </c>
      <c r="D75" s="82">
        <v>7</v>
      </c>
      <c r="E75" s="82" t="s">
        <v>9</v>
      </c>
      <c r="F75" s="82">
        <v>2026</v>
      </c>
      <c r="G75" s="82" t="s">
        <v>60</v>
      </c>
      <c r="H75" s="82" t="s">
        <v>38</v>
      </c>
      <c r="I75" s="122" t="s">
        <v>69</v>
      </c>
      <c r="J75" s="82" t="s">
        <v>52</v>
      </c>
      <c r="K75" s="109" t="s">
        <v>334</v>
      </c>
      <c r="L75" s="87">
        <v>-7651.44</v>
      </c>
    </row>
    <row r="76" spans="1:12" s="9" customFormat="1" ht="13.5" x14ac:dyDescent="0.25">
      <c r="A76" s="79">
        <v>104</v>
      </c>
      <c r="B76" s="80" t="s">
        <v>23</v>
      </c>
      <c r="C76" s="81">
        <v>41001</v>
      </c>
      <c r="D76" s="82">
        <v>10</v>
      </c>
      <c r="E76" s="82" t="s">
        <v>9</v>
      </c>
      <c r="F76" s="82">
        <v>2026</v>
      </c>
      <c r="G76" s="82" t="s">
        <v>22</v>
      </c>
      <c r="H76" s="82" t="s">
        <v>12</v>
      </c>
      <c r="I76" s="83" t="s">
        <v>51</v>
      </c>
      <c r="J76" s="82" t="s">
        <v>52</v>
      </c>
      <c r="K76" s="109" t="s">
        <v>335</v>
      </c>
      <c r="L76" s="84">
        <v>-610</v>
      </c>
    </row>
    <row r="77" spans="1:12" s="9" customFormat="1" ht="13.5" x14ac:dyDescent="0.25">
      <c r="A77" s="79">
        <v>105</v>
      </c>
      <c r="B77" s="80" t="s">
        <v>29</v>
      </c>
      <c r="C77" s="121">
        <v>881001201674039</v>
      </c>
      <c r="D77" s="82">
        <v>10</v>
      </c>
      <c r="E77" s="82" t="s">
        <v>9</v>
      </c>
      <c r="F77" s="82">
        <v>2026</v>
      </c>
      <c r="G77" s="82" t="s">
        <v>8</v>
      </c>
      <c r="H77" s="82" t="s">
        <v>28</v>
      </c>
      <c r="I77" s="82" t="s">
        <v>56</v>
      </c>
      <c r="J77" s="82" t="s">
        <v>35</v>
      </c>
      <c r="K77" s="113"/>
      <c r="L77" s="89">
        <v>-61.05</v>
      </c>
    </row>
    <row r="78" spans="1:12" s="9" customFormat="1" ht="13.5" x14ac:dyDescent="0.25">
      <c r="A78" s="79">
        <v>106</v>
      </c>
      <c r="B78" s="80" t="s">
        <v>54</v>
      </c>
      <c r="C78" s="81">
        <v>553653000049839</v>
      </c>
      <c r="D78" s="82">
        <v>20</v>
      </c>
      <c r="E78" s="82" t="s">
        <v>9</v>
      </c>
      <c r="F78" s="82">
        <v>2026</v>
      </c>
      <c r="G78" s="82" t="s">
        <v>10</v>
      </c>
      <c r="H78" s="82" t="s">
        <v>63</v>
      </c>
      <c r="I78" s="82" t="s">
        <v>74</v>
      </c>
      <c r="J78" s="82" t="s">
        <v>338</v>
      </c>
      <c r="K78" s="82"/>
      <c r="L78" s="87">
        <v>-2520</v>
      </c>
    </row>
    <row r="79" spans="1:12" s="9" customFormat="1" ht="13.5" x14ac:dyDescent="0.25">
      <c r="A79" s="79">
        <v>107</v>
      </c>
      <c r="B79" s="80" t="s">
        <v>59</v>
      </c>
      <c r="C79" s="81">
        <v>554439000039504</v>
      </c>
      <c r="D79" s="82">
        <v>20</v>
      </c>
      <c r="E79" s="82" t="s">
        <v>9</v>
      </c>
      <c r="F79" s="82">
        <v>2026</v>
      </c>
      <c r="G79" s="82" t="s">
        <v>60</v>
      </c>
      <c r="H79" s="82" t="s">
        <v>38</v>
      </c>
      <c r="I79" s="122" t="s">
        <v>69</v>
      </c>
      <c r="J79" s="82" t="s">
        <v>52</v>
      </c>
      <c r="K79" s="82" t="s">
        <v>335</v>
      </c>
      <c r="L79" s="87">
        <v>-1727</v>
      </c>
    </row>
    <row r="80" spans="1:12" s="9" customFormat="1" ht="13.5" x14ac:dyDescent="0.25">
      <c r="A80" s="79">
        <v>108</v>
      </c>
      <c r="B80" s="80" t="s">
        <v>37</v>
      </c>
      <c r="C80" s="81">
        <v>554439000039504</v>
      </c>
      <c r="D80" s="82">
        <v>20</v>
      </c>
      <c r="E80" s="82" t="s">
        <v>9</v>
      </c>
      <c r="F80" s="82">
        <v>2026</v>
      </c>
      <c r="G80" s="82" t="s">
        <v>60</v>
      </c>
      <c r="H80" s="82" t="s">
        <v>38</v>
      </c>
      <c r="I80" s="122" t="s">
        <v>69</v>
      </c>
      <c r="J80" s="82" t="s">
        <v>52</v>
      </c>
      <c r="K80" s="114" t="s">
        <v>335</v>
      </c>
      <c r="L80" s="87">
        <v>-3140</v>
      </c>
    </row>
    <row r="81" spans="1:12" s="9" customFormat="1" ht="13.5" x14ac:dyDescent="0.25">
      <c r="A81" s="79">
        <v>111</v>
      </c>
      <c r="B81" s="80" t="s">
        <v>54</v>
      </c>
      <c r="C81" s="81">
        <v>553653000031581</v>
      </c>
      <c r="D81" s="82">
        <v>22</v>
      </c>
      <c r="E81" s="82" t="s">
        <v>9</v>
      </c>
      <c r="F81" s="82">
        <v>2026</v>
      </c>
      <c r="G81" s="82" t="s">
        <v>10</v>
      </c>
      <c r="H81" s="93" t="s">
        <v>297</v>
      </c>
      <c r="I81" s="82" t="s">
        <v>298</v>
      </c>
      <c r="J81" s="82" t="s">
        <v>338</v>
      </c>
      <c r="K81" s="82"/>
      <c r="L81" s="87">
        <v>-2520</v>
      </c>
    </row>
    <row r="82" spans="1:12" s="9" customFormat="1" ht="13.5" x14ac:dyDescent="0.25">
      <c r="A82" s="79">
        <v>112</v>
      </c>
      <c r="B82" s="80" t="s">
        <v>54</v>
      </c>
      <c r="C82" s="81">
        <v>553653000032720</v>
      </c>
      <c r="D82" s="82">
        <v>22</v>
      </c>
      <c r="E82" s="82" t="s">
        <v>9</v>
      </c>
      <c r="F82" s="82">
        <v>2026</v>
      </c>
      <c r="G82" s="82" t="s">
        <v>10</v>
      </c>
      <c r="H82" s="82" t="s">
        <v>294</v>
      </c>
      <c r="I82" s="82" t="s">
        <v>76</v>
      </c>
      <c r="J82" s="82" t="s">
        <v>338</v>
      </c>
      <c r="K82" s="82"/>
      <c r="L82" s="87">
        <v>-4659.97</v>
      </c>
    </row>
    <row r="83" spans="1:12" s="9" customFormat="1" ht="13.5" x14ac:dyDescent="0.25">
      <c r="A83" s="79">
        <v>113</v>
      </c>
      <c r="B83" s="80" t="s">
        <v>66</v>
      </c>
      <c r="C83" s="81">
        <v>554732000129069</v>
      </c>
      <c r="D83" s="82">
        <v>22</v>
      </c>
      <c r="E83" s="82" t="s">
        <v>9</v>
      </c>
      <c r="F83" s="82">
        <v>2026</v>
      </c>
      <c r="G83" s="82" t="s">
        <v>10</v>
      </c>
      <c r="H83" s="93" t="s">
        <v>299</v>
      </c>
      <c r="I83" s="82" t="s">
        <v>300</v>
      </c>
      <c r="J83" s="82" t="s">
        <v>339</v>
      </c>
      <c r="K83" s="82"/>
      <c r="L83" s="95">
        <v>-420</v>
      </c>
    </row>
    <row r="84" spans="1:12" s="9" customFormat="1" ht="13.5" x14ac:dyDescent="0.25">
      <c r="A84" s="79">
        <v>114</v>
      </c>
      <c r="B84" s="80" t="s">
        <v>66</v>
      </c>
      <c r="C84" s="81">
        <v>554732000132552</v>
      </c>
      <c r="D84" s="82">
        <v>22</v>
      </c>
      <c r="E84" s="82" t="s">
        <v>9</v>
      </c>
      <c r="F84" s="82">
        <v>2026</v>
      </c>
      <c r="G84" s="82" t="s">
        <v>10</v>
      </c>
      <c r="H84" s="82" t="s">
        <v>58</v>
      </c>
      <c r="I84" s="82" t="s">
        <v>83</v>
      </c>
      <c r="J84" s="82" t="s">
        <v>339</v>
      </c>
      <c r="K84" s="82"/>
      <c r="L84" s="95">
        <v>-445</v>
      </c>
    </row>
    <row r="85" spans="1:12" s="9" customFormat="1" ht="13.5" x14ac:dyDescent="0.25">
      <c r="A85" s="79">
        <v>115</v>
      </c>
      <c r="B85" s="80" t="s">
        <v>66</v>
      </c>
      <c r="C85" s="81">
        <v>555101000012897</v>
      </c>
      <c r="D85" s="82">
        <v>22</v>
      </c>
      <c r="E85" s="82" t="s">
        <v>9</v>
      </c>
      <c r="F85" s="82">
        <v>2026</v>
      </c>
      <c r="G85" s="82" t="s">
        <v>10</v>
      </c>
      <c r="H85" s="93" t="s">
        <v>301</v>
      </c>
      <c r="I85" s="82" t="s">
        <v>78</v>
      </c>
      <c r="J85" s="82" t="s">
        <v>339</v>
      </c>
      <c r="K85" s="82"/>
      <c r="L85" s="95">
        <v>-420</v>
      </c>
    </row>
    <row r="86" spans="1:12" s="9" customFormat="1" ht="13.5" x14ac:dyDescent="0.25">
      <c r="A86" s="79">
        <v>116</v>
      </c>
      <c r="B86" s="80" t="s">
        <v>66</v>
      </c>
      <c r="C86" s="81">
        <v>42201</v>
      </c>
      <c r="D86" s="82">
        <v>22</v>
      </c>
      <c r="E86" s="82" t="s">
        <v>9</v>
      </c>
      <c r="F86" s="82">
        <v>2026</v>
      </c>
      <c r="G86" s="82" t="s">
        <v>14</v>
      </c>
      <c r="H86" s="82" t="s">
        <v>36</v>
      </c>
      <c r="I86" s="82" t="s">
        <v>57</v>
      </c>
      <c r="J86" s="82" t="s">
        <v>339</v>
      </c>
      <c r="K86" s="114"/>
      <c r="L86" s="95">
        <v>-445</v>
      </c>
    </row>
    <row r="87" spans="1:12" s="9" customFormat="1" ht="13.5" x14ac:dyDescent="0.25">
      <c r="A87" s="79">
        <v>120</v>
      </c>
      <c r="B87" s="80" t="s">
        <v>66</v>
      </c>
      <c r="C87" s="115">
        <v>553653000054956</v>
      </c>
      <c r="D87" s="71">
        <v>28</v>
      </c>
      <c r="E87" s="82" t="s">
        <v>9</v>
      </c>
      <c r="F87" s="82">
        <v>2026</v>
      </c>
      <c r="G87" s="71" t="s">
        <v>10</v>
      </c>
      <c r="H87" s="94" t="s">
        <v>302</v>
      </c>
      <c r="I87" s="71" t="s">
        <v>304</v>
      </c>
      <c r="J87" s="82" t="s">
        <v>339</v>
      </c>
      <c r="K87" s="109"/>
      <c r="L87" s="106">
        <v>-420</v>
      </c>
    </row>
    <row r="88" spans="1:12" s="9" customFormat="1" ht="13.5" x14ac:dyDescent="0.25">
      <c r="A88" s="79">
        <v>121</v>
      </c>
      <c r="B88" s="68" t="s">
        <v>260</v>
      </c>
      <c r="C88" s="116">
        <v>554439000025572</v>
      </c>
      <c r="D88" s="71">
        <v>28</v>
      </c>
      <c r="E88" s="82" t="s">
        <v>9</v>
      </c>
      <c r="F88" s="82">
        <v>2026</v>
      </c>
      <c r="G88" s="71" t="s">
        <v>10</v>
      </c>
      <c r="H88" s="94" t="s">
        <v>306</v>
      </c>
      <c r="I88" s="71" t="s">
        <v>305</v>
      </c>
      <c r="J88" s="71" t="s">
        <v>50</v>
      </c>
      <c r="K88" s="109"/>
      <c r="L88" s="106">
        <v>-80</v>
      </c>
    </row>
    <row r="89" spans="1:12" s="9" customFormat="1" ht="13.5" x14ac:dyDescent="0.25">
      <c r="A89" s="79">
        <v>122</v>
      </c>
      <c r="B89" s="80" t="s">
        <v>66</v>
      </c>
      <c r="C89" s="116">
        <v>555771000028999</v>
      </c>
      <c r="D89" s="71">
        <v>28</v>
      </c>
      <c r="E89" s="82" t="s">
        <v>9</v>
      </c>
      <c r="F89" s="82">
        <v>2026</v>
      </c>
      <c r="G89" s="71" t="s">
        <v>10</v>
      </c>
      <c r="H89" s="94" t="s">
        <v>303</v>
      </c>
      <c r="I89" s="71" t="s">
        <v>307</v>
      </c>
      <c r="J89" s="82" t="s">
        <v>339</v>
      </c>
      <c r="K89" s="109"/>
      <c r="L89" s="106">
        <v>-840</v>
      </c>
    </row>
    <row r="90" spans="1:12" s="9" customFormat="1" ht="13.5" x14ac:dyDescent="0.25">
      <c r="A90" s="79">
        <v>125</v>
      </c>
      <c r="B90" s="80" t="s">
        <v>66</v>
      </c>
      <c r="C90" s="116">
        <v>553468000114162</v>
      </c>
      <c r="D90" s="71">
        <v>28</v>
      </c>
      <c r="E90" s="82" t="s">
        <v>9</v>
      </c>
      <c r="F90" s="82">
        <v>2026</v>
      </c>
      <c r="G90" s="71" t="s">
        <v>10</v>
      </c>
      <c r="H90" s="94" t="s">
        <v>308</v>
      </c>
      <c r="I90" s="71" t="s">
        <v>309</v>
      </c>
      <c r="J90" s="82" t="s">
        <v>339</v>
      </c>
      <c r="K90" s="109"/>
      <c r="L90" s="106">
        <v>-420</v>
      </c>
    </row>
    <row r="91" spans="1:12" s="9" customFormat="1" ht="13.5" x14ac:dyDescent="0.25">
      <c r="A91" s="79">
        <v>128</v>
      </c>
      <c r="B91" s="80" t="s">
        <v>66</v>
      </c>
      <c r="C91" s="117">
        <v>551218000018656</v>
      </c>
      <c r="D91" s="71">
        <v>7</v>
      </c>
      <c r="E91" s="71" t="s">
        <v>11</v>
      </c>
      <c r="F91" s="71">
        <v>2026</v>
      </c>
      <c r="G91" s="71" t="s">
        <v>10</v>
      </c>
      <c r="H91" s="71" t="s">
        <v>261</v>
      </c>
      <c r="I91" s="125" t="s">
        <v>55</v>
      </c>
      <c r="J91" s="82" t="s">
        <v>339</v>
      </c>
      <c r="K91" s="109"/>
      <c r="L91" s="101">
        <v>-279.99</v>
      </c>
    </row>
    <row r="92" spans="1:12" s="9" customFormat="1" ht="13.5" x14ac:dyDescent="0.25">
      <c r="A92" s="79">
        <v>129</v>
      </c>
      <c r="B92" s="68" t="s">
        <v>54</v>
      </c>
      <c r="C92" s="117">
        <v>553473000013507</v>
      </c>
      <c r="D92" s="71">
        <v>7</v>
      </c>
      <c r="E92" s="71" t="s">
        <v>11</v>
      </c>
      <c r="F92" s="71">
        <v>2026</v>
      </c>
      <c r="G92" s="71" t="s">
        <v>10</v>
      </c>
      <c r="H92" s="71" t="s">
        <v>311</v>
      </c>
      <c r="I92" s="71" t="s">
        <v>310</v>
      </c>
      <c r="J92" s="82" t="s">
        <v>338</v>
      </c>
      <c r="K92" s="109"/>
      <c r="L92" s="101">
        <v>-2520</v>
      </c>
    </row>
    <row r="93" spans="1:12" s="9" customFormat="1" ht="13.5" x14ac:dyDescent="0.25">
      <c r="A93" s="79">
        <v>130</v>
      </c>
      <c r="B93" s="80" t="s">
        <v>66</v>
      </c>
      <c r="C93" s="117">
        <v>553526000105093</v>
      </c>
      <c r="D93" s="71">
        <v>7</v>
      </c>
      <c r="E93" s="71" t="s">
        <v>11</v>
      </c>
      <c r="F93" s="71">
        <v>2026</v>
      </c>
      <c r="G93" s="71" t="s">
        <v>10</v>
      </c>
      <c r="H93" s="93" t="s">
        <v>31</v>
      </c>
      <c r="I93" s="71" t="s">
        <v>85</v>
      </c>
      <c r="J93" s="82" t="s">
        <v>339</v>
      </c>
      <c r="K93" s="109"/>
      <c r="L93" s="101">
        <v>-420</v>
      </c>
    </row>
    <row r="94" spans="1:12" s="9" customFormat="1" ht="13.5" x14ac:dyDescent="0.25">
      <c r="A94" s="79">
        <v>131</v>
      </c>
      <c r="B94" s="80" t="s">
        <v>66</v>
      </c>
      <c r="C94" s="117">
        <v>553653000032720</v>
      </c>
      <c r="D94" s="71">
        <v>7</v>
      </c>
      <c r="E94" s="71" t="s">
        <v>11</v>
      </c>
      <c r="F94" s="71">
        <v>2026</v>
      </c>
      <c r="G94" s="71" t="s">
        <v>10</v>
      </c>
      <c r="H94" s="71" t="s">
        <v>45</v>
      </c>
      <c r="I94" s="71" t="s">
        <v>76</v>
      </c>
      <c r="J94" s="82" t="s">
        <v>339</v>
      </c>
      <c r="K94" s="109"/>
      <c r="L94" s="101">
        <v>-420</v>
      </c>
    </row>
    <row r="95" spans="1:12" s="9" customFormat="1" ht="13.5" x14ac:dyDescent="0.25">
      <c r="A95" s="79">
        <v>132</v>
      </c>
      <c r="B95" s="68" t="s">
        <v>54</v>
      </c>
      <c r="C95" s="117">
        <v>554436000006943</v>
      </c>
      <c r="D95" s="71">
        <v>7</v>
      </c>
      <c r="E95" s="71" t="s">
        <v>11</v>
      </c>
      <c r="F95" s="71">
        <v>2026</v>
      </c>
      <c r="G95" s="71" t="s">
        <v>10</v>
      </c>
      <c r="H95" s="94" t="s">
        <v>32</v>
      </c>
      <c r="I95" s="82" t="s">
        <v>86</v>
      </c>
      <c r="J95" s="82" t="s">
        <v>338</v>
      </c>
      <c r="K95" s="109"/>
      <c r="L95" s="101">
        <v>-2520</v>
      </c>
    </row>
    <row r="96" spans="1:12" s="9" customFormat="1" ht="13.5" x14ac:dyDescent="0.25">
      <c r="A96" s="79">
        <v>133</v>
      </c>
      <c r="B96" s="80" t="s">
        <v>66</v>
      </c>
      <c r="C96" s="117">
        <v>554732000008888</v>
      </c>
      <c r="D96" s="71">
        <v>7</v>
      </c>
      <c r="E96" s="71" t="s">
        <v>11</v>
      </c>
      <c r="F96" s="71">
        <v>2026</v>
      </c>
      <c r="G96" s="71" t="s">
        <v>10</v>
      </c>
      <c r="H96" s="71" t="s">
        <v>267</v>
      </c>
      <c r="I96" s="71" t="s">
        <v>80</v>
      </c>
      <c r="J96" s="82" t="s">
        <v>339</v>
      </c>
      <c r="K96" s="109"/>
      <c r="L96" s="101">
        <v>-445</v>
      </c>
    </row>
    <row r="97" spans="1:12" s="9" customFormat="1" ht="13.5" x14ac:dyDescent="0.25">
      <c r="A97" s="79">
        <v>134</v>
      </c>
      <c r="B97" s="68" t="s">
        <v>54</v>
      </c>
      <c r="C97" s="117">
        <v>554732000026538</v>
      </c>
      <c r="D97" s="71">
        <v>7</v>
      </c>
      <c r="E97" s="71" t="s">
        <v>11</v>
      </c>
      <c r="F97" s="71">
        <v>2026</v>
      </c>
      <c r="G97" s="71" t="s">
        <v>10</v>
      </c>
      <c r="H97" s="71" t="s">
        <v>65</v>
      </c>
      <c r="I97" s="71" t="s">
        <v>81</v>
      </c>
      <c r="J97" s="82" t="s">
        <v>338</v>
      </c>
      <c r="K97" s="109" t="s">
        <v>67</v>
      </c>
      <c r="L97" s="101">
        <v>-2520</v>
      </c>
    </row>
    <row r="98" spans="1:12" s="9" customFormat="1" ht="13.5" x14ac:dyDescent="0.25">
      <c r="A98" s="79">
        <v>135</v>
      </c>
      <c r="B98" s="68" t="s">
        <v>54</v>
      </c>
      <c r="C98" s="117">
        <v>554732000128026</v>
      </c>
      <c r="D98" s="71">
        <v>7</v>
      </c>
      <c r="E98" s="71" t="s">
        <v>11</v>
      </c>
      <c r="F98" s="71">
        <v>2026</v>
      </c>
      <c r="G98" s="71" t="s">
        <v>10</v>
      </c>
      <c r="H98" s="71" t="s">
        <v>275</v>
      </c>
      <c r="I98" s="71" t="s">
        <v>82</v>
      </c>
      <c r="J98" s="82" t="s">
        <v>338</v>
      </c>
      <c r="K98" s="109"/>
      <c r="L98" s="101">
        <v>-2520</v>
      </c>
    </row>
    <row r="99" spans="1:12" s="9" customFormat="1" ht="13.5" x14ac:dyDescent="0.25">
      <c r="A99" s="79">
        <v>136</v>
      </c>
      <c r="B99" s="80" t="s">
        <v>66</v>
      </c>
      <c r="C99" s="117">
        <v>554732000225163</v>
      </c>
      <c r="D99" s="71">
        <v>7</v>
      </c>
      <c r="E99" s="71" t="s">
        <v>11</v>
      </c>
      <c r="F99" s="71">
        <v>2026</v>
      </c>
      <c r="G99" s="71" t="s">
        <v>10</v>
      </c>
      <c r="H99" s="94" t="s">
        <v>312</v>
      </c>
      <c r="I99" s="71" t="s">
        <v>313</v>
      </c>
      <c r="J99" s="82" t="s">
        <v>339</v>
      </c>
      <c r="K99" s="109"/>
      <c r="L99" s="101">
        <v>-279.99</v>
      </c>
    </row>
    <row r="100" spans="1:12" s="9" customFormat="1" ht="13.5" x14ac:dyDescent="0.25">
      <c r="A100" s="79">
        <v>137</v>
      </c>
      <c r="B100" s="68" t="s">
        <v>54</v>
      </c>
      <c r="C100" s="117">
        <v>555101000012897</v>
      </c>
      <c r="D100" s="71">
        <v>7</v>
      </c>
      <c r="E100" s="71" t="s">
        <v>11</v>
      </c>
      <c r="F100" s="71">
        <v>2026</v>
      </c>
      <c r="G100" s="71" t="s">
        <v>10</v>
      </c>
      <c r="H100" s="71" t="s">
        <v>314</v>
      </c>
      <c r="I100" s="71" t="s">
        <v>78</v>
      </c>
      <c r="J100" s="82" t="s">
        <v>338</v>
      </c>
      <c r="K100" s="109"/>
      <c r="L100" s="101">
        <v>-2520</v>
      </c>
    </row>
    <row r="101" spans="1:12" s="9" customFormat="1" ht="13.5" x14ac:dyDescent="0.25">
      <c r="A101" s="79">
        <v>138</v>
      </c>
      <c r="B101" s="80" t="s">
        <v>66</v>
      </c>
      <c r="C101" s="117">
        <v>555110000023340</v>
      </c>
      <c r="D101" s="71">
        <v>7</v>
      </c>
      <c r="E101" s="71" t="s">
        <v>11</v>
      </c>
      <c r="F101" s="71">
        <v>2026</v>
      </c>
      <c r="G101" s="71" t="s">
        <v>10</v>
      </c>
      <c r="H101" s="71" t="s">
        <v>315</v>
      </c>
      <c r="I101" s="71" t="s">
        <v>316</v>
      </c>
      <c r="J101" s="82" t="s">
        <v>339</v>
      </c>
      <c r="K101" s="109"/>
      <c r="L101" s="101">
        <v>-420</v>
      </c>
    </row>
    <row r="102" spans="1:12" s="9" customFormat="1" ht="13.5" x14ac:dyDescent="0.25">
      <c r="A102" s="79">
        <v>139</v>
      </c>
      <c r="B102" s="80" t="s">
        <v>66</v>
      </c>
      <c r="C102" s="117">
        <v>555110000023966</v>
      </c>
      <c r="D102" s="71">
        <v>7</v>
      </c>
      <c r="E102" s="71" t="s">
        <v>11</v>
      </c>
      <c r="F102" s="71">
        <v>2026</v>
      </c>
      <c r="G102" s="71" t="s">
        <v>10</v>
      </c>
      <c r="H102" s="94" t="s">
        <v>239</v>
      </c>
      <c r="I102" s="82" t="s">
        <v>47</v>
      </c>
      <c r="J102" s="82" t="s">
        <v>339</v>
      </c>
      <c r="K102" s="109"/>
      <c r="L102" s="101">
        <v>-1672.05</v>
      </c>
    </row>
    <row r="103" spans="1:12" s="9" customFormat="1" ht="13.5" x14ac:dyDescent="0.25">
      <c r="A103" s="79">
        <v>140</v>
      </c>
      <c r="B103" s="80" t="s">
        <v>66</v>
      </c>
      <c r="C103" s="117">
        <v>557068000040929</v>
      </c>
      <c r="D103" s="71">
        <v>7</v>
      </c>
      <c r="E103" s="71" t="s">
        <v>11</v>
      </c>
      <c r="F103" s="71">
        <v>2026</v>
      </c>
      <c r="G103" s="71" t="s">
        <v>10</v>
      </c>
      <c r="H103" s="94" t="s">
        <v>64</v>
      </c>
      <c r="I103" s="71" t="s">
        <v>70</v>
      </c>
      <c r="J103" s="82" t="s">
        <v>339</v>
      </c>
      <c r="K103" s="109"/>
      <c r="L103" s="101">
        <v>-420</v>
      </c>
    </row>
    <row r="104" spans="1:12" s="9" customFormat="1" ht="13.5" x14ac:dyDescent="0.25">
      <c r="A104" s="79">
        <v>141</v>
      </c>
      <c r="B104" s="68" t="s">
        <v>331</v>
      </c>
      <c r="C104" s="117">
        <v>557068000040929</v>
      </c>
      <c r="D104" s="71">
        <v>7</v>
      </c>
      <c r="E104" s="71" t="s">
        <v>11</v>
      </c>
      <c r="F104" s="71">
        <v>2026</v>
      </c>
      <c r="G104" s="71" t="s">
        <v>10</v>
      </c>
      <c r="H104" s="94" t="s">
        <v>317</v>
      </c>
      <c r="I104" s="71" t="s">
        <v>70</v>
      </c>
      <c r="J104" s="82" t="s">
        <v>338</v>
      </c>
      <c r="K104" s="109"/>
      <c r="L104" s="101">
        <v>-2520</v>
      </c>
    </row>
    <row r="105" spans="1:12" s="9" customFormat="1" ht="13.5" x14ac:dyDescent="0.25">
      <c r="A105" s="79">
        <v>142</v>
      </c>
      <c r="B105" s="80" t="s">
        <v>66</v>
      </c>
      <c r="C105" s="117">
        <v>50701</v>
      </c>
      <c r="D105" s="71">
        <v>7</v>
      </c>
      <c r="E105" s="71" t="s">
        <v>11</v>
      </c>
      <c r="F105" s="71">
        <v>2026</v>
      </c>
      <c r="G105" s="71" t="s">
        <v>14</v>
      </c>
      <c r="H105" s="71" t="s">
        <v>318</v>
      </c>
      <c r="I105" s="71" t="s">
        <v>319</v>
      </c>
      <c r="J105" s="82" t="s">
        <v>339</v>
      </c>
      <c r="K105" s="109"/>
      <c r="L105" s="101">
        <v>-420</v>
      </c>
    </row>
    <row r="106" spans="1:12" s="9" customFormat="1" ht="13.5" x14ac:dyDescent="0.25">
      <c r="A106" s="79">
        <v>143</v>
      </c>
      <c r="B106" s="68" t="s">
        <v>54</v>
      </c>
      <c r="C106" s="117">
        <v>50702</v>
      </c>
      <c r="D106" s="71">
        <v>7</v>
      </c>
      <c r="E106" s="71" t="s">
        <v>11</v>
      </c>
      <c r="F106" s="71">
        <v>2026</v>
      </c>
      <c r="G106" s="71" t="s">
        <v>14</v>
      </c>
      <c r="H106" s="71" t="s">
        <v>320</v>
      </c>
      <c r="I106" s="71" t="s">
        <v>291</v>
      </c>
      <c r="J106" s="82" t="s">
        <v>338</v>
      </c>
      <c r="K106" s="109"/>
      <c r="L106" s="101">
        <v>-2520</v>
      </c>
    </row>
    <row r="107" spans="1:12" s="9" customFormat="1" ht="13.5" x14ac:dyDescent="0.25">
      <c r="A107" s="79">
        <v>144</v>
      </c>
      <c r="B107" s="68" t="s">
        <v>54</v>
      </c>
      <c r="C107" s="117">
        <v>50703</v>
      </c>
      <c r="D107" s="71">
        <v>7</v>
      </c>
      <c r="E107" s="71" t="s">
        <v>11</v>
      </c>
      <c r="F107" s="71">
        <v>2026</v>
      </c>
      <c r="G107" s="71" t="s">
        <v>14</v>
      </c>
      <c r="H107" s="71" t="s">
        <v>36</v>
      </c>
      <c r="I107" s="71" t="s">
        <v>57</v>
      </c>
      <c r="J107" s="82" t="s">
        <v>338</v>
      </c>
      <c r="K107" s="109"/>
      <c r="L107" s="101">
        <v>-2670</v>
      </c>
    </row>
    <row r="108" spans="1:12" s="9" customFormat="1" ht="13.5" x14ac:dyDescent="0.25">
      <c r="A108" s="79">
        <v>149</v>
      </c>
      <c r="B108" s="68" t="s">
        <v>23</v>
      </c>
      <c r="C108" s="103">
        <v>51101</v>
      </c>
      <c r="D108" s="71">
        <v>11</v>
      </c>
      <c r="E108" s="71" t="s">
        <v>11</v>
      </c>
      <c r="F108" s="71">
        <v>2026</v>
      </c>
      <c r="G108" s="71" t="s">
        <v>22</v>
      </c>
      <c r="H108" s="71" t="s">
        <v>12</v>
      </c>
      <c r="I108" s="83" t="s">
        <v>51</v>
      </c>
      <c r="J108" s="82" t="s">
        <v>52</v>
      </c>
      <c r="K108" s="109" t="s">
        <v>336</v>
      </c>
      <c r="L108" s="101">
        <v>-1000</v>
      </c>
    </row>
    <row r="109" spans="1:12" s="9" customFormat="1" ht="13.5" x14ac:dyDescent="0.25">
      <c r="A109" s="79">
        <v>150</v>
      </c>
      <c r="B109" s="80" t="s">
        <v>29</v>
      </c>
      <c r="C109" s="117">
        <v>861311102861705</v>
      </c>
      <c r="D109" s="71">
        <v>11</v>
      </c>
      <c r="E109" s="71" t="s">
        <v>11</v>
      </c>
      <c r="F109" s="71">
        <v>2026</v>
      </c>
      <c r="G109" s="71" t="s">
        <v>8</v>
      </c>
      <c r="H109" s="71" t="s">
        <v>28</v>
      </c>
      <c r="I109" s="82" t="s">
        <v>56</v>
      </c>
      <c r="J109" s="82" t="s">
        <v>35</v>
      </c>
      <c r="K109" s="109"/>
      <c r="L109" s="101">
        <v>-69.819999999999993</v>
      </c>
    </row>
    <row r="110" spans="1:12" s="9" customFormat="1" ht="13.5" x14ac:dyDescent="0.25">
      <c r="A110" s="79">
        <v>151</v>
      </c>
      <c r="B110" s="80" t="s">
        <v>66</v>
      </c>
      <c r="C110" s="117">
        <v>51201</v>
      </c>
      <c r="D110" s="71">
        <v>12</v>
      </c>
      <c r="E110" s="71" t="s">
        <v>11</v>
      </c>
      <c r="F110" s="71">
        <v>2026</v>
      </c>
      <c r="G110" s="71" t="s">
        <v>14</v>
      </c>
      <c r="H110" s="71" t="s">
        <v>276</v>
      </c>
      <c r="I110" s="71" t="s">
        <v>321</v>
      </c>
      <c r="J110" s="82" t="s">
        <v>339</v>
      </c>
      <c r="K110" s="109"/>
      <c r="L110" s="101">
        <v>-420</v>
      </c>
    </row>
    <row r="111" spans="1:12" s="9" customFormat="1" ht="13.5" x14ac:dyDescent="0.25">
      <c r="A111" s="79">
        <v>152</v>
      </c>
      <c r="B111" s="80" t="s">
        <v>29</v>
      </c>
      <c r="C111" s="116">
        <v>891321200100742</v>
      </c>
      <c r="D111" s="104">
        <v>12</v>
      </c>
      <c r="E111" s="71" t="s">
        <v>11</v>
      </c>
      <c r="F111" s="71">
        <v>2026</v>
      </c>
      <c r="G111" s="100" t="s">
        <v>277</v>
      </c>
      <c r="H111" s="71" t="s">
        <v>28</v>
      </c>
      <c r="I111" s="82" t="s">
        <v>56</v>
      </c>
      <c r="J111" s="82" t="s">
        <v>35</v>
      </c>
      <c r="K111" s="109"/>
      <c r="L111" s="101">
        <v>-1.25</v>
      </c>
    </row>
    <row r="112" spans="1:12" s="9" customFormat="1" ht="13.5" x14ac:dyDescent="0.25">
      <c r="A112" s="79">
        <v>153</v>
      </c>
      <c r="B112" s="80" t="s">
        <v>66</v>
      </c>
      <c r="C112" s="117">
        <v>550036000055537</v>
      </c>
      <c r="D112" s="71">
        <v>19</v>
      </c>
      <c r="E112" s="71" t="s">
        <v>11</v>
      </c>
      <c r="F112" s="71">
        <v>2026</v>
      </c>
      <c r="G112" s="71" t="s">
        <v>10</v>
      </c>
      <c r="H112" s="71" t="s">
        <v>322</v>
      </c>
      <c r="I112" s="71" t="s">
        <v>323</v>
      </c>
      <c r="J112" s="82" t="s">
        <v>339</v>
      </c>
      <c r="K112" s="109"/>
      <c r="L112" s="119">
        <v>-279.99</v>
      </c>
    </row>
    <row r="113" spans="1:12" s="9" customFormat="1" ht="13.5" x14ac:dyDescent="0.25">
      <c r="A113" s="79">
        <v>154</v>
      </c>
      <c r="B113" s="80" t="s">
        <v>66</v>
      </c>
      <c r="C113" s="117">
        <v>551017000012024</v>
      </c>
      <c r="D113" s="71">
        <v>19</v>
      </c>
      <c r="E113" s="71" t="s">
        <v>11</v>
      </c>
      <c r="F113" s="71">
        <v>2026</v>
      </c>
      <c r="G113" s="71" t="s">
        <v>10</v>
      </c>
      <c r="H113" s="71" t="s">
        <v>324</v>
      </c>
      <c r="I113" s="71" t="s">
        <v>325</v>
      </c>
      <c r="J113" s="82" t="s">
        <v>339</v>
      </c>
      <c r="K113" s="109"/>
      <c r="L113" s="101">
        <v>-420</v>
      </c>
    </row>
    <row r="114" spans="1:12" s="9" customFormat="1" ht="13.5" x14ac:dyDescent="0.25">
      <c r="A114" s="79">
        <v>155</v>
      </c>
      <c r="B114" s="80" t="s">
        <v>66</v>
      </c>
      <c r="C114" s="117">
        <v>551668000033949</v>
      </c>
      <c r="D114" s="71">
        <v>19</v>
      </c>
      <c r="E114" s="71" t="s">
        <v>11</v>
      </c>
      <c r="F114" s="71">
        <v>2026</v>
      </c>
      <c r="G114" s="71" t="s">
        <v>10</v>
      </c>
      <c r="H114" s="71" t="s">
        <v>278</v>
      </c>
      <c r="I114" s="71">
        <v>30529042487</v>
      </c>
      <c r="J114" s="82" t="s">
        <v>339</v>
      </c>
      <c r="K114" s="109"/>
      <c r="L114" s="101">
        <v>-420</v>
      </c>
    </row>
    <row r="115" spans="1:12" s="9" customFormat="1" ht="13.5" x14ac:dyDescent="0.25">
      <c r="A115" s="79">
        <v>156</v>
      </c>
      <c r="B115" s="68" t="s">
        <v>37</v>
      </c>
      <c r="C115" s="117">
        <v>554439000039504</v>
      </c>
      <c r="D115" s="71">
        <v>19</v>
      </c>
      <c r="E115" s="71" t="s">
        <v>11</v>
      </c>
      <c r="F115" s="71">
        <v>2026</v>
      </c>
      <c r="G115" s="71" t="s">
        <v>60</v>
      </c>
      <c r="H115" s="71" t="s">
        <v>38</v>
      </c>
      <c r="I115" s="122" t="s">
        <v>69</v>
      </c>
      <c r="J115" s="82" t="s">
        <v>52</v>
      </c>
      <c r="K115" s="109" t="s">
        <v>336</v>
      </c>
      <c r="L115" s="101">
        <v>-4900</v>
      </c>
    </row>
    <row r="116" spans="1:12" s="9" customFormat="1" ht="13.5" x14ac:dyDescent="0.25">
      <c r="A116" s="79">
        <v>157</v>
      </c>
      <c r="B116" s="68" t="s">
        <v>61</v>
      </c>
      <c r="C116" s="117">
        <v>554439000039504</v>
      </c>
      <c r="D116" s="71">
        <v>19</v>
      </c>
      <c r="E116" s="71" t="s">
        <v>11</v>
      </c>
      <c r="F116" s="71">
        <v>2026</v>
      </c>
      <c r="G116" s="71" t="s">
        <v>60</v>
      </c>
      <c r="H116" s="71" t="s">
        <v>38</v>
      </c>
      <c r="I116" s="122" t="s">
        <v>69</v>
      </c>
      <c r="J116" s="82" t="s">
        <v>52</v>
      </c>
      <c r="K116" s="109" t="s">
        <v>336</v>
      </c>
      <c r="L116" s="101">
        <v>-380.03</v>
      </c>
    </row>
    <row r="117" spans="1:12" s="9" customFormat="1" ht="13.5" x14ac:dyDescent="0.25">
      <c r="A117" s="79">
        <v>158</v>
      </c>
      <c r="B117" s="68" t="s">
        <v>59</v>
      </c>
      <c r="C117" s="117">
        <v>554439000039504</v>
      </c>
      <c r="D117" s="71">
        <v>19</v>
      </c>
      <c r="E117" s="71" t="s">
        <v>11</v>
      </c>
      <c r="F117" s="71">
        <v>2026</v>
      </c>
      <c r="G117" s="71" t="s">
        <v>60</v>
      </c>
      <c r="H117" s="71" t="s">
        <v>38</v>
      </c>
      <c r="I117" s="122" t="s">
        <v>69</v>
      </c>
      <c r="J117" s="82" t="s">
        <v>52</v>
      </c>
      <c r="K117" s="109" t="s">
        <v>336</v>
      </c>
      <c r="L117" s="106">
        <v>-2695</v>
      </c>
    </row>
    <row r="118" spans="1:12" s="9" customFormat="1" ht="13.5" x14ac:dyDescent="0.25">
      <c r="A118" s="79">
        <v>161</v>
      </c>
      <c r="B118" s="80" t="s">
        <v>66</v>
      </c>
      <c r="C118" s="103">
        <v>52001</v>
      </c>
      <c r="D118" s="71">
        <v>20</v>
      </c>
      <c r="E118" s="71" t="s">
        <v>11</v>
      </c>
      <c r="F118" s="71">
        <v>2026</v>
      </c>
      <c r="G118" s="71" t="s">
        <v>15</v>
      </c>
      <c r="H118" s="100" t="s">
        <v>326</v>
      </c>
      <c r="I118" s="71" t="s">
        <v>327</v>
      </c>
      <c r="J118" s="82" t="s">
        <v>339</v>
      </c>
      <c r="K118" s="109"/>
      <c r="L118" s="101">
        <v>-420</v>
      </c>
    </row>
    <row r="119" spans="1:12" s="9" customFormat="1" ht="13.5" x14ac:dyDescent="0.25">
      <c r="A119" s="79">
        <v>162</v>
      </c>
      <c r="B119" s="80" t="s">
        <v>29</v>
      </c>
      <c r="C119" s="116">
        <v>891401200012407</v>
      </c>
      <c r="D119" s="100">
        <v>20</v>
      </c>
      <c r="E119" s="102" t="s">
        <v>11</v>
      </c>
      <c r="F119" s="102">
        <v>2026</v>
      </c>
      <c r="G119" s="71" t="s">
        <v>19</v>
      </c>
      <c r="H119" s="104" t="s">
        <v>28</v>
      </c>
      <c r="I119" s="82" t="s">
        <v>56</v>
      </c>
      <c r="J119" s="82" t="s">
        <v>35</v>
      </c>
      <c r="K119" s="109"/>
      <c r="L119" s="101">
        <v>-13.6</v>
      </c>
    </row>
    <row r="120" spans="1:12" s="9" customFormat="1" ht="13.5" x14ac:dyDescent="0.25">
      <c r="A120" s="79">
        <v>163</v>
      </c>
      <c r="B120" s="68" t="s">
        <v>23</v>
      </c>
      <c r="C120" s="73">
        <v>61001</v>
      </c>
      <c r="D120" s="71">
        <v>10</v>
      </c>
      <c r="E120" s="71" t="s">
        <v>13</v>
      </c>
      <c r="F120" s="71">
        <v>2026</v>
      </c>
      <c r="G120" s="71" t="s">
        <v>22</v>
      </c>
      <c r="H120" s="71" t="s">
        <v>12</v>
      </c>
      <c r="I120" s="83" t="s">
        <v>51</v>
      </c>
      <c r="J120" s="82" t="s">
        <v>52</v>
      </c>
      <c r="K120" s="109" t="s">
        <v>337</v>
      </c>
      <c r="L120" s="101">
        <v>-1425.01</v>
      </c>
    </row>
    <row r="121" spans="1:12" s="9" customFormat="1" ht="13.5" x14ac:dyDescent="0.25">
      <c r="A121" s="79">
        <v>164</v>
      </c>
      <c r="B121" s="68" t="s">
        <v>29</v>
      </c>
      <c r="C121" s="116">
        <v>881611201400770</v>
      </c>
      <c r="D121" s="71">
        <v>10</v>
      </c>
      <c r="E121" s="71" t="s">
        <v>13</v>
      </c>
      <c r="F121" s="71">
        <v>2026</v>
      </c>
      <c r="G121" s="71" t="s">
        <v>8</v>
      </c>
      <c r="H121" s="71" t="s">
        <v>279</v>
      </c>
      <c r="I121" s="82" t="s">
        <v>56</v>
      </c>
      <c r="J121" s="82" t="s">
        <v>35</v>
      </c>
      <c r="K121" s="109"/>
      <c r="L121" s="101">
        <v>-69.819999999999993</v>
      </c>
    </row>
    <row r="122" spans="1:12" s="9" customFormat="1" ht="13.5" x14ac:dyDescent="0.25">
      <c r="A122" s="79">
        <v>167</v>
      </c>
      <c r="B122" s="68" t="s">
        <v>61</v>
      </c>
      <c r="C122" s="116">
        <v>554439000039504</v>
      </c>
      <c r="D122" s="71">
        <v>18</v>
      </c>
      <c r="E122" s="71" t="s">
        <v>13</v>
      </c>
      <c r="F122" s="71">
        <v>2026</v>
      </c>
      <c r="G122" s="71" t="s">
        <v>60</v>
      </c>
      <c r="H122" s="71" t="s">
        <v>38</v>
      </c>
      <c r="I122" s="122" t="s">
        <v>69</v>
      </c>
      <c r="J122" s="82" t="s">
        <v>52</v>
      </c>
      <c r="K122" s="109" t="s">
        <v>337</v>
      </c>
      <c r="L122" s="101">
        <v>-753.81</v>
      </c>
    </row>
    <row r="123" spans="1:12" s="9" customFormat="1" ht="13.5" x14ac:dyDescent="0.25">
      <c r="A123" s="79">
        <v>168</v>
      </c>
      <c r="B123" s="68" t="s">
        <v>59</v>
      </c>
      <c r="C123" s="116">
        <v>554439000039504</v>
      </c>
      <c r="D123" s="71">
        <v>18</v>
      </c>
      <c r="E123" s="71" t="s">
        <v>13</v>
      </c>
      <c r="F123" s="71">
        <v>2026</v>
      </c>
      <c r="G123" s="71" t="s">
        <v>60</v>
      </c>
      <c r="H123" s="71" t="s">
        <v>38</v>
      </c>
      <c r="I123" s="122" t="s">
        <v>69</v>
      </c>
      <c r="J123" s="82" t="s">
        <v>52</v>
      </c>
      <c r="K123" s="109" t="s">
        <v>337</v>
      </c>
      <c r="L123" s="106">
        <v>-3520.01</v>
      </c>
    </row>
    <row r="124" spans="1:12" s="9" customFormat="1" ht="13.5" x14ac:dyDescent="0.25">
      <c r="A124" s="79">
        <v>169</v>
      </c>
      <c r="B124" s="68" t="s">
        <v>37</v>
      </c>
      <c r="C124" s="116">
        <v>554439000039504</v>
      </c>
      <c r="D124" s="71">
        <v>18</v>
      </c>
      <c r="E124" s="71" t="s">
        <v>13</v>
      </c>
      <c r="F124" s="71">
        <v>2026</v>
      </c>
      <c r="G124" s="71" t="s">
        <v>60</v>
      </c>
      <c r="H124" s="71" t="s">
        <v>38</v>
      </c>
      <c r="I124" s="122" t="s">
        <v>69</v>
      </c>
      <c r="J124" s="82" t="s">
        <v>52</v>
      </c>
      <c r="K124" s="109" t="s">
        <v>337</v>
      </c>
      <c r="L124" s="101">
        <v>-6400.01</v>
      </c>
    </row>
    <row r="125" spans="1:12" x14ac:dyDescent="0.2">
      <c r="L125" s="215"/>
    </row>
  </sheetData>
  <autoFilter ref="A2:K126" xr:uid="{34CD7D36-96CF-6545-9B40-706050A79A8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942B-9594-814B-AF59-9E3191040372}">
  <dimension ref="A1:F10"/>
  <sheetViews>
    <sheetView tabSelected="1" zoomScale="154" zoomScaleNormal="154" workbookViewId="0">
      <selection activeCell="D10" sqref="D10"/>
    </sheetView>
  </sheetViews>
  <sheetFormatPr defaultColWidth="8.875" defaultRowHeight="13.5" x14ac:dyDescent="0.25"/>
  <cols>
    <col min="1" max="1" width="12.875" style="9" customWidth="1"/>
    <col min="2" max="2" width="15" style="9" bestFit="1" customWidth="1"/>
    <col min="3" max="4" width="12.125" style="9" customWidth="1"/>
    <col min="5" max="5" width="12.125" style="23" customWidth="1"/>
    <col min="6" max="16384" width="8.875" style="9"/>
  </cols>
  <sheetData>
    <row r="1" spans="1:6" x14ac:dyDescent="0.25">
      <c r="A1" s="266" t="s">
        <v>353</v>
      </c>
      <c r="B1" s="267"/>
      <c r="C1" s="267"/>
      <c r="D1" s="268"/>
      <c r="E1" s="209"/>
      <c r="F1" s="209"/>
    </row>
    <row r="2" spans="1:6" ht="27" x14ac:dyDescent="0.25">
      <c r="A2" s="198" t="s">
        <v>206</v>
      </c>
      <c r="B2" s="24" t="s">
        <v>202</v>
      </c>
      <c r="C2" s="25" t="s">
        <v>208</v>
      </c>
      <c r="D2" s="25" t="s">
        <v>207</v>
      </c>
      <c r="F2" s="12"/>
    </row>
    <row r="3" spans="1:6" x14ac:dyDescent="0.25">
      <c r="A3" s="201" t="s">
        <v>330</v>
      </c>
      <c r="B3" s="202">
        <v>2025</v>
      </c>
      <c r="C3" s="200"/>
      <c r="D3" s="207">
        <v>63698.48</v>
      </c>
      <c r="F3" s="12"/>
    </row>
    <row r="4" spans="1:6" x14ac:dyDescent="0.25">
      <c r="A4" s="71">
        <v>2</v>
      </c>
      <c r="B4" s="68"/>
      <c r="C4" s="193" t="s">
        <v>346</v>
      </c>
      <c r="D4" s="194">
        <v>3224.29</v>
      </c>
    </row>
    <row r="5" spans="1:6" x14ac:dyDescent="0.25">
      <c r="A5" s="71">
        <v>4</v>
      </c>
      <c r="B5" s="193"/>
      <c r="C5" s="193" t="s">
        <v>347</v>
      </c>
      <c r="D5" s="204">
        <v>2610.15</v>
      </c>
    </row>
    <row r="6" spans="1:6" x14ac:dyDescent="0.25">
      <c r="A6" s="71">
        <v>5</v>
      </c>
      <c r="B6" s="193"/>
      <c r="C6" s="193" t="s">
        <v>348</v>
      </c>
      <c r="D6" s="204">
        <v>309.06</v>
      </c>
    </row>
    <row r="7" spans="1:6" x14ac:dyDescent="0.25">
      <c r="A7" s="71">
        <v>6</v>
      </c>
      <c r="B7" s="193"/>
      <c r="C7" s="193" t="s">
        <v>349</v>
      </c>
      <c r="D7" s="204">
        <v>4016.62</v>
      </c>
    </row>
    <row r="8" spans="1:6" x14ac:dyDescent="0.25">
      <c r="A8" s="71">
        <v>7</v>
      </c>
      <c r="B8" s="193"/>
      <c r="C8" s="193" t="s">
        <v>350</v>
      </c>
      <c r="D8" s="205">
        <v>1381.85</v>
      </c>
    </row>
    <row r="9" spans="1:6" x14ac:dyDescent="0.25">
      <c r="A9" s="208" t="s">
        <v>351</v>
      </c>
      <c r="B9" s="193"/>
      <c r="C9" s="193"/>
      <c r="D9" s="196">
        <f>SUM(D4:D8)</f>
        <v>11541.970000000001</v>
      </c>
    </row>
    <row r="10" spans="1:6" x14ac:dyDescent="0.25">
      <c r="A10" s="208" t="s">
        <v>352</v>
      </c>
      <c r="B10" s="195"/>
      <c r="C10" s="197"/>
      <c r="D10" s="213">
        <f>D3+D9</f>
        <v>75240.450000000012</v>
      </c>
      <c r="E10" s="9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CONCILIAÇÃO</vt:lpstr>
      <vt:lpstr>sintético</vt:lpstr>
      <vt:lpstr>cdb </vt:lpstr>
      <vt:lpstr>ufc</vt:lpstr>
      <vt:lpstr>PAGAMENTOS</vt:lpstr>
      <vt:lpstr>facep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da gloria arrais peter</cp:lastModifiedBy>
  <dcterms:created xsi:type="dcterms:W3CDTF">2026-01-12T12:09:47Z</dcterms:created>
  <dcterms:modified xsi:type="dcterms:W3CDTF">2026-08-28T21:37:02Z</dcterms:modified>
</cp:coreProperties>
</file>