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734cf72bfdd0cb/Documentos/SITE FACEP/PRESTAÇÕES DE CONTA/CONCLUÍDAS E REVISADAS/CONTRATOS 2023/"/>
    </mc:Choice>
  </mc:AlternateContent>
  <xr:revisionPtr revIDLastSave="888" documentId="13_ncr:1_{C4BF66BF-626E-1540-9816-69911262EC22}" xr6:coauthVersionLast="47" xr6:coauthVersionMax="47" xr10:uidLastSave="{0D37B83C-2F94-4467-8DDD-481118AAFA91}"/>
  <bookViews>
    <workbookView xWindow="-120" yWindow="-120" windowWidth="29040" windowHeight="15720" activeTab="4" xr2:uid="{B36ABFD0-3F27-5F4C-AA01-AD80B292E2A4}"/>
  </bookViews>
  <sheets>
    <sheet name="CONCILIAÇÃO" sheetId="1" r:id="rId1"/>
    <sheet name="rende fácil" sheetId="3" r:id="rId2"/>
    <sheet name="pagamentos" sheetId="5" r:id="rId3"/>
    <sheet name="material permanente" sheetId="6" r:id="rId4"/>
    <sheet name="sintético" sheetId="4" r:id="rId5"/>
    <sheet name="UFC" sheetId="7" r:id="rId6"/>
    <sheet name="FACEP" sheetId="8" r:id="rId7"/>
  </sheets>
  <definedNames>
    <definedName name="_xlnm._FilterDatabase" localSheetId="0" hidden="1">CONCILIAÇÃO!$A$2:$N$292</definedName>
    <definedName name="_xlnm._FilterDatabase" localSheetId="2" hidden="1">pagamentos!$A$2:$L$168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3" i="1" l="1"/>
  <c r="L169" i="5"/>
  <c r="D4" i="7"/>
  <c r="C5" i="8"/>
  <c r="H6" i="6" l="1"/>
  <c r="C119" i="4"/>
  <c r="C123" i="4" s="1"/>
  <c r="C9" i="4"/>
  <c r="C122" i="4"/>
  <c r="C120" i="4"/>
  <c r="C66" i="4"/>
  <c r="C98" i="4"/>
  <c r="C121" i="4"/>
  <c r="L290" i="1"/>
  <c r="L292" i="1" s="1"/>
  <c r="M290" i="1"/>
  <c r="C53" i="4"/>
  <c r="C56" i="4"/>
  <c r="C38" i="4"/>
  <c r="C106" i="4" s="1"/>
  <c r="E9" i="3"/>
  <c r="E7" i="3"/>
  <c r="E8" i="3" s="1"/>
  <c r="E6" i="3"/>
  <c r="C110" i="4"/>
  <c r="B120" i="4"/>
  <c r="B117" i="4"/>
  <c r="B101" i="4"/>
  <c r="B98" i="4"/>
  <c r="B116" i="4" s="1"/>
  <c r="C95" i="4"/>
  <c r="C115" i="4" s="1"/>
  <c r="B95" i="4"/>
  <c r="B115" i="4" s="1"/>
  <c r="C89" i="4"/>
  <c r="C114" i="4" s="1"/>
  <c r="B89" i="4"/>
  <c r="B114" i="4" s="1"/>
  <c r="C85" i="4"/>
  <c r="C113" i="4" s="1"/>
  <c r="B85" i="4"/>
  <c r="B113" i="4" s="1"/>
  <c r="C81" i="4"/>
  <c r="C77" i="4"/>
  <c r="B77" i="4"/>
  <c r="B82" i="4" s="1"/>
  <c r="B112" i="4" s="1"/>
  <c r="B70" i="4"/>
  <c r="C70" i="4"/>
  <c r="C111" i="4" s="1"/>
  <c r="B66" i="4"/>
  <c r="B110" i="4" s="1"/>
  <c r="B57" i="4"/>
  <c r="B109" i="4" s="1"/>
  <c r="C48" i="4"/>
  <c r="C108" i="4" s="1"/>
  <c r="B48" i="4"/>
  <c r="B108" i="4" s="1"/>
  <c r="C42" i="4"/>
  <c r="C107" i="4" s="1"/>
  <c r="B42" i="4"/>
  <c r="B107" i="4" s="1"/>
  <c r="B38" i="4"/>
  <c r="B106" i="4" s="1"/>
  <c r="C31" i="4"/>
  <c r="C105" i="4" s="1"/>
  <c r="B31" i="4"/>
  <c r="B105" i="4" s="1"/>
  <c r="C22" i="4"/>
  <c r="C104" i="4" s="1"/>
  <c r="B22" i="4"/>
  <c r="B104" i="4" s="1"/>
  <c r="C17" i="4"/>
  <c r="C103" i="4" s="1"/>
  <c r="B17" i="4"/>
  <c r="B103" i="4" s="1"/>
  <c r="B10" i="4"/>
  <c r="D11" i="3"/>
  <c r="C11" i="3"/>
  <c r="E5" i="3"/>
  <c r="N3" i="1"/>
  <c r="N4" i="1" s="1"/>
  <c r="N5" i="1" s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N78" i="1" s="1"/>
  <c r="N79" i="1" s="1"/>
  <c r="N80" i="1" s="1"/>
  <c r="N81" i="1" s="1"/>
  <c r="N82" i="1" s="1"/>
  <c r="N83" i="1" s="1"/>
  <c r="N84" i="1" s="1"/>
  <c r="N85" i="1" s="1"/>
  <c r="N86" i="1" s="1"/>
  <c r="N87" i="1" s="1"/>
  <c r="N88" i="1" s="1"/>
  <c r="N89" i="1" s="1"/>
  <c r="N90" i="1" s="1"/>
  <c r="N91" i="1" s="1"/>
  <c r="N92" i="1" s="1"/>
  <c r="N93" i="1" s="1"/>
  <c r="N94" i="1" s="1"/>
  <c r="N95" i="1" s="1"/>
  <c r="N96" i="1" s="1"/>
  <c r="N97" i="1" s="1"/>
  <c r="N98" i="1" s="1"/>
  <c r="N99" i="1" s="1"/>
  <c r="N100" i="1" s="1"/>
  <c r="N101" i="1" s="1"/>
  <c r="C10" i="4" l="1"/>
  <c r="C82" i="4"/>
  <c r="C112" i="4" s="1"/>
  <c r="C57" i="4"/>
  <c r="C109" i="4" s="1"/>
  <c r="B119" i="4"/>
  <c r="B123" i="4" s="1"/>
  <c r="E10" i="3"/>
  <c r="N102" i="1"/>
  <c r="N103" i="1" s="1"/>
  <c r="N104" i="1" s="1"/>
  <c r="N105" i="1" s="1"/>
  <c r="N106" i="1" s="1"/>
  <c r="N107" i="1" s="1"/>
  <c r="N108" i="1" s="1"/>
  <c r="N109" i="1" s="1"/>
  <c r="N110" i="1" s="1"/>
  <c r="N111" i="1" s="1"/>
  <c r="N112" i="1" s="1"/>
  <c r="N113" i="1" s="1"/>
  <c r="N114" i="1" s="1"/>
  <c r="N115" i="1" s="1"/>
  <c r="N116" i="1" s="1"/>
  <c r="N117" i="1" s="1"/>
  <c r="N118" i="1" s="1"/>
  <c r="N119" i="1" s="1"/>
  <c r="N120" i="1" s="1"/>
  <c r="N121" i="1" s="1"/>
  <c r="N122" i="1" s="1"/>
  <c r="N123" i="1" s="1"/>
  <c r="N124" i="1" s="1"/>
  <c r="N125" i="1" s="1"/>
  <c r="N126" i="1" s="1"/>
  <c r="N127" i="1" s="1"/>
  <c r="F11" i="3"/>
  <c r="N128" i="1" l="1"/>
  <c r="N129" i="1" s="1"/>
  <c r="N130" i="1" s="1"/>
  <c r="N131" i="1" s="1"/>
  <c r="N132" i="1" s="1"/>
  <c r="N133" i="1" l="1"/>
  <c r="N134" i="1" s="1"/>
  <c r="N135" i="1" s="1"/>
  <c r="N136" i="1" s="1"/>
  <c r="N137" i="1" s="1"/>
  <c r="N138" i="1" s="1"/>
  <c r="N139" i="1" s="1"/>
  <c r="N140" i="1" s="1"/>
  <c r="N141" i="1" l="1"/>
  <c r="N142" i="1" s="1"/>
  <c r="N143" i="1" s="1"/>
  <c r="N144" i="1" s="1"/>
  <c r="N145" i="1" s="1"/>
  <c r="N146" i="1" s="1"/>
  <c r="N147" i="1" s="1"/>
  <c r="N148" i="1" s="1"/>
  <c r="N149" i="1" s="1"/>
  <c r="N150" i="1" s="1"/>
  <c r="N151" i="1" s="1"/>
  <c r="N152" i="1" s="1"/>
  <c r="N153" i="1" s="1"/>
  <c r="N154" i="1" s="1"/>
  <c r="N155" i="1" s="1"/>
  <c r="N156" i="1" s="1"/>
  <c r="N157" i="1" s="1"/>
  <c r="N158" i="1" s="1"/>
  <c r="N159" i="1" s="1"/>
  <c r="N160" i="1" s="1"/>
  <c r="N161" i="1" s="1"/>
  <c r="N162" i="1" s="1"/>
  <c r="N163" i="1" l="1"/>
  <c r="N164" i="1" s="1"/>
  <c r="N165" i="1" s="1"/>
  <c r="N166" i="1" s="1"/>
  <c r="N167" i="1" s="1"/>
  <c r="N168" i="1" s="1"/>
  <c r="N169" i="1" s="1"/>
  <c r="N170" i="1" s="1"/>
  <c r="N171" i="1" s="1"/>
  <c r="N172" i="1" s="1"/>
  <c r="N173" i="1" s="1"/>
  <c r="N174" i="1" s="1"/>
  <c r="N175" i="1" s="1"/>
  <c r="N176" i="1" s="1"/>
  <c r="N177" i="1" s="1"/>
  <c r="N178" i="1" s="1"/>
  <c r="N179" i="1" s="1"/>
  <c r="N180" i="1" s="1"/>
  <c r="N181" i="1" s="1"/>
  <c r="N182" i="1" s="1"/>
  <c r="N183" i="1" s="1"/>
  <c r="N184" i="1" s="1"/>
  <c r="N185" i="1" s="1"/>
  <c r="N186" i="1" s="1"/>
  <c r="N187" i="1" s="1"/>
  <c r="N188" i="1" s="1"/>
  <c r="N189" i="1" s="1"/>
  <c r="N190" i="1" s="1"/>
  <c r="N191" i="1" s="1"/>
  <c r="N192" i="1" s="1"/>
  <c r="N193" i="1" s="1"/>
  <c r="N194" i="1" s="1"/>
  <c r="N195" i="1" s="1"/>
  <c r="N196" i="1" s="1"/>
  <c r="N197" i="1" s="1"/>
  <c r="N198" i="1" s="1"/>
  <c r="N199" i="1" s="1"/>
  <c r="N200" i="1" s="1"/>
  <c r="N201" i="1" s="1"/>
  <c r="N202" i="1" s="1"/>
  <c r="N203" i="1" s="1"/>
  <c r="N204" i="1" s="1"/>
  <c r="N205" i="1" s="1"/>
  <c r="N206" i="1" s="1"/>
  <c r="N207" i="1" s="1"/>
  <c r="N208" i="1" s="1"/>
  <c r="N209" i="1" s="1"/>
  <c r="N210" i="1" s="1"/>
  <c r="N211" i="1" s="1"/>
  <c r="N212" i="1" s="1"/>
  <c r="N213" i="1" s="1"/>
  <c r="N214" i="1" s="1"/>
  <c r="N215" i="1" s="1"/>
  <c r="N216" i="1" s="1"/>
  <c r="N217" i="1" s="1"/>
  <c r="N218" i="1" s="1"/>
  <c r="N219" i="1" s="1"/>
  <c r="N220" i="1" s="1"/>
  <c r="N221" i="1" s="1"/>
  <c r="N222" i="1" s="1"/>
  <c r="N223" i="1" s="1"/>
  <c r="N224" i="1" s="1"/>
  <c r="N225" i="1" s="1"/>
  <c r="N226" i="1" s="1"/>
  <c r="N227" i="1" s="1"/>
  <c r="N228" i="1" s="1"/>
  <c r="N229" i="1" s="1"/>
  <c r="N230" i="1" s="1"/>
  <c r="N231" i="1" s="1"/>
  <c r="N232" i="1" s="1"/>
  <c r="N233" i="1" s="1"/>
  <c r="N234" i="1" s="1"/>
  <c r="N235" i="1" s="1"/>
  <c r="N236" i="1" s="1"/>
  <c r="N237" i="1" s="1"/>
  <c r="N238" i="1" s="1"/>
  <c r="N239" i="1" s="1"/>
  <c r="N240" i="1" s="1"/>
  <c r="N241" i="1" s="1"/>
  <c r="N242" i="1" s="1"/>
  <c r="N243" i="1" s="1"/>
  <c r="N244" i="1" s="1"/>
  <c r="N245" i="1" s="1"/>
  <c r="N246" i="1" s="1"/>
  <c r="N247" i="1" s="1"/>
  <c r="N248" i="1" s="1"/>
  <c r="N249" i="1" s="1"/>
  <c r="N250" i="1" s="1"/>
  <c r="N251" i="1" s="1"/>
  <c r="N252" i="1" s="1"/>
  <c r="N253" i="1" s="1"/>
  <c r="N254" i="1" s="1"/>
  <c r="N255" i="1" s="1"/>
  <c r="N256" i="1" s="1"/>
  <c r="N257" i="1" s="1"/>
  <c r="N258" i="1" s="1"/>
  <c r="N259" i="1" s="1"/>
  <c r="N260" i="1" s="1"/>
  <c r="N261" i="1" s="1"/>
  <c r="N262" i="1" s="1"/>
  <c r="N263" i="1" s="1"/>
  <c r="N264" i="1" s="1"/>
  <c r="N265" i="1" s="1"/>
  <c r="N266" i="1" s="1"/>
  <c r="N267" i="1" s="1"/>
  <c r="N268" i="1" s="1"/>
  <c r="N269" i="1" s="1"/>
  <c r="N270" i="1" s="1"/>
  <c r="N271" i="1" s="1"/>
  <c r="N272" i="1" s="1"/>
  <c r="N273" i="1" s="1"/>
  <c r="N274" i="1" s="1"/>
  <c r="N275" i="1" s="1"/>
  <c r="N276" i="1" s="1"/>
  <c r="N277" i="1" s="1"/>
  <c r="N278" i="1" s="1"/>
  <c r="N279" i="1" s="1"/>
  <c r="N280" i="1" s="1"/>
  <c r="N281" i="1" s="1"/>
  <c r="N282" i="1" s="1"/>
  <c r="N283" i="1" s="1"/>
  <c r="N284" i="1" s="1"/>
  <c r="N285" i="1" s="1"/>
  <c r="N286" i="1" s="1"/>
  <c r="N287" i="1" s="1"/>
  <c r="N288" i="1" s="1"/>
  <c r="N289" i="1" s="1"/>
  <c r="C116" i="4"/>
</calcChain>
</file>

<file path=xl/sharedStrings.xml><?xml version="1.0" encoding="utf-8"?>
<sst xmlns="http://schemas.openxmlformats.org/spreadsheetml/2006/main" count="3049" uniqueCount="420">
  <si>
    <t>Item</t>
  </si>
  <si>
    <t>Rubrica</t>
  </si>
  <si>
    <t>Doc Bco</t>
  </si>
  <si>
    <t>Dia</t>
  </si>
  <si>
    <t>Mes</t>
  </si>
  <si>
    <t>Ano</t>
  </si>
  <si>
    <t>NF/Recibo</t>
  </si>
  <si>
    <t>Favorecido/Forn.</t>
  </si>
  <si>
    <t>Vinculo com o Projeto</t>
  </si>
  <si>
    <t>CPF/CNPJ</t>
  </si>
  <si>
    <t>Saldo</t>
  </si>
  <si>
    <t>Pix-Recebido QR Code</t>
  </si>
  <si>
    <t>DEZEMBRO</t>
  </si>
  <si>
    <t>Tarifa Fornec Cheque</t>
  </si>
  <si>
    <t>Cobrança</t>
  </si>
  <si>
    <t>Débito Serviço Cobrança</t>
  </si>
  <si>
    <t>Tarifa Pix Recebido</t>
  </si>
  <si>
    <t>Pix-Recebimento devolvido</t>
  </si>
  <si>
    <t>JANEIRO</t>
  </si>
  <si>
    <t>Tarifa Pacote de Serviços</t>
  </si>
  <si>
    <t>BB Rende Fácil</t>
  </si>
  <si>
    <t>Transferência enviada</t>
  </si>
  <si>
    <t>TED Transf.Eletr.Disponiv</t>
  </si>
  <si>
    <t>Pix - Enviado</t>
  </si>
  <si>
    <t>Tarifa Pix Enviado</t>
  </si>
  <si>
    <t>Transferido para Poupança</t>
  </si>
  <si>
    <t>Pagamento de Boleto</t>
  </si>
  <si>
    <t>FEVEREIRO</t>
  </si>
  <si>
    <t>Transferência recebida</t>
  </si>
  <si>
    <t>Pix-Envio devolvido</t>
  </si>
  <si>
    <t>TED Devolvida</t>
  </si>
  <si>
    <t>Tar DOC/TED Eletrônico</t>
  </si>
  <si>
    <t>PREFEITURA MUNICIPAL DE FORTALEZA</t>
  </si>
  <si>
    <t>Cheque Pago Outra Agência</t>
  </si>
  <si>
    <t>MARCO</t>
  </si>
  <si>
    <t>Pagto via Auto-Atend.BB</t>
  </si>
  <si>
    <t>Pix - Agendamento</t>
  </si>
  <si>
    <t>ABRIL</t>
  </si>
  <si>
    <t>MAIO</t>
  </si>
  <si>
    <t>JUNHO</t>
  </si>
  <si>
    <t>37.869.010/0001-78</t>
  </si>
  <si>
    <t>FUNDAÇÃO DE APOIA À CULTURA, ESTUDOS E PESQUISAS (FACEP)</t>
  </si>
  <si>
    <t>EXECUTOR</t>
  </si>
  <si>
    <t>BANCO DO BRASIL S/A</t>
  </si>
  <si>
    <t>AGENTE FINANCEIRO</t>
  </si>
  <si>
    <t>00.000.000/0001-91</t>
  </si>
  <si>
    <t>RESGATE BB Rende Fácil</t>
  </si>
  <si>
    <t>APLICAÇÃO  BB Rende Fácil</t>
  </si>
  <si>
    <t>RECEITA</t>
  </si>
  <si>
    <t>OBIGAÇÕES TRIBUTÁRIAS E CONTRIBUTIVAS - ISS</t>
  </si>
  <si>
    <t>07.954.605/0001-60</t>
  </si>
  <si>
    <t>07.169.107/0001-07</t>
  </si>
  <si>
    <t>FORNECEDOR</t>
  </si>
  <si>
    <t>UNIVERSIDADE FEDERAL  DO CEARÁ</t>
  </si>
  <si>
    <t>CONTRATANTE</t>
  </si>
  <si>
    <t>61.502.324/0001-12</t>
  </si>
  <si>
    <t>07.272.636/0001-31</t>
  </si>
  <si>
    <t>ESTORNO</t>
  </si>
  <si>
    <t>MATRÍCULAS</t>
  </si>
  <si>
    <t>ALEXANDER MAGNUS ALVES RIBEIRO</t>
  </si>
  <si>
    <t>ELABORADOR</t>
  </si>
  <si>
    <t>309.565.103-10</t>
  </si>
  <si>
    <t>JAIMIRTON DE QUEIROZ GOMES</t>
  </si>
  <si>
    <t>SUSY ANNE ALMEIDA CABRAL</t>
  </si>
  <si>
    <t>003.373.543-32</t>
  </si>
  <si>
    <t>ROGÉRIA COSTA PEREIRA</t>
  </si>
  <si>
    <t>302.523.933-68</t>
  </si>
  <si>
    <t>ADRIANA ALMEIDA COLARES</t>
  </si>
  <si>
    <t>644.081.243-20</t>
  </si>
  <si>
    <t>MARCOS NORLLE FERREIRA VICTOR</t>
  </si>
  <si>
    <t>246.131.423-34</t>
  </si>
  <si>
    <t>LUIZ FERREIRA GOMES JÚNIOR</t>
  </si>
  <si>
    <t>026.449.213-76</t>
  </si>
  <si>
    <t>VERÔNICA DE MELO FERNANDES</t>
  </si>
  <si>
    <t>389.156.733-15</t>
  </si>
  <si>
    <t>JULIANA ZANETTI DE PAULA</t>
  </si>
  <si>
    <t>809.939.073-34</t>
  </si>
  <si>
    <t>ANA MARIA OLIVEIRA SOARES</t>
  </si>
  <si>
    <t>300.336.593-20</t>
  </si>
  <si>
    <t>MILA BASTOS MORAIS PINHO</t>
  </si>
  <si>
    <t>844.044.183-53</t>
  </si>
  <si>
    <t>GLEYDA LÚCIA CORDEIRO COSTA ARAGÃO</t>
  </si>
  <si>
    <t>747.748.163-53</t>
  </si>
  <si>
    <t>NARA JAQUELINE AVELAR BRITO</t>
  </si>
  <si>
    <t>645.607.593-91</t>
  </si>
  <si>
    <t>FRANCISO HÉLIO PINHEIRO NUNES</t>
  </si>
  <si>
    <t>384.916.483-72</t>
  </si>
  <si>
    <t>JIMMY ROBSON RODRIGUES DA COSTA</t>
  </si>
  <si>
    <t>119.596.979-99</t>
  </si>
  <si>
    <t>FRANCISCA ARIVALNEIDE BRAGA MENDONÇA</t>
  </si>
  <si>
    <t>377.655.313.-87</t>
  </si>
  <si>
    <t>377.655.313-87</t>
  </si>
  <si>
    <t>LÍVIA DE LIMA MESQUITA</t>
  </si>
  <si>
    <t>883.605.803-59</t>
  </si>
  <si>
    <t>HELOISA MARIA BARROSO CALAZANS</t>
  </si>
  <si>
    <t>382.029.992-00</t>
  </si>
  <si>
    <t>RUY FERREIRA LIMA</t>
  </si>
  <si>
    <t>778.452.503-68</t>
  </si>
  <si>
    <t>MARIA ELIAS SOARES</t>
  </si>
  <si>
    <t>RESSARCIMENTO À UFC</t>
  </si>
  <si>
    <t>RECOLHIMENTO DAS MATRÍCULAS</t>
  </si>
  <si>
    <t>JOSÉ JUAIR BARBOSA GUEDES</t>
  </si>
  <si>
    <t xml:space="preserve">Pix - Enviado Agrupado </t>
  </si>
  <si>
    <t>REF DEVOLUÇAO INSCRIÇÃO</t>
  </si>
  <si>
    <t>24.328.121/0001-25</t>
  </si>
  <si>
    <t>LUCIANO FERREIRA DE SOUZA (MEI)</t>
  </si>
  <si>
    <t>JOYCE ARRAIS DE ARAÚJO ANDRADE</t>
  </si>
  <si>
    <t>REFORME COMÉRCIO DE MATERIAIS DE CONSTRUÇÃO LTDA</t>
  </si>
  <si>
    <t>ALEXANDRE OLIVEIRA LIMA</t>
  </si>
  <si>
    <t xml:space="preserve">Pix - Enviado - Agrupado </t>
  </si>
  <si>
    <t>REF RUTH CARVALHO DE SANTANA PINHO</t>
  </si>
  <si>
    <t>RUTH CARVALHO DE SANTANA PINHO</t>
  </si>
  <si>
    <t>PAGAMENTO INDEVIDO</t>
  </si>
  <si>
    <t>Tarifa Fornecimento de Cheque</t>
  </si>
  <si>
    <t>Tar DOC/TED Eletronico</t>
  </si>
  <si>
    <t>Pix Enviado - Agrupado</t>
  </si>
  <si>
    <t xml:space="preserve">PESSOA FÍSICA - Atividades de Fiscalização de Provas </t>
  </si>
  <si>
    <t>MARIA ZÉLIA MARINHO</t>
  </si>
  <si>
    <t>PESSOA FÍSICA - Atividades de Limpeza de Salas</t>
  </si>
  <si>
    <t>OBRIGAÇÕES TRIBUTÁRIAS E CONTRIBUTIVAS - ISS</t>
  </si>
  <si>
    <t>DAM</t>
  </si>
  <si>
    <t>IMPOSTOS</t>
  </si>
  <si>
    <t>Tar Pix Enviado</t>
  </si>
  <si>
    <t>Pix Enviado</t>
  </si>
  <si>
    <t>DIVERSOS</t>
  </si>
  <si>
    <t>Estorno de Pix Rejeitado</t>
  </si>
  <si>
    <t>PESSOA JURÍDICA - Serviços Bancários</t>
  </si>
  <si>
    <t>Pix-Recebido - Agrupado</t>
  </si>
  <si>
    <t>Pix-Enviado - Agrupado</t>
  </si>
  <si>
    <t>COSTA VIANA S CÓPIAS LTDA</t>
  </si>
  <si>
    <t>HELENA STELA SAMPAIO</t>
  </si>
  <si>
    <t>PESSOA FÍSICA - Atividades de Apoio Administrativo</t>
  </si>
  <si>
    <t>MATERIAL DE CONSUMO - Material Elétrico</t>
  </si>
  <si>
    <t>NMV COMERCIO DE PRODUTOS DE LIMPEZA LTDA</t>
  </si>
  <si>
    <t>13.770.091/0001-96</t>
  </si>
  <si>
    <t>MATERIAL DE CONSUMO - Material de Limpeza</t>
  </si>
  <si>
    <t>MATERIAL DE CONSUMO - Material de Expediente</t>
  </si>
  <si>
    <t>KALUNGA S/A</t>
  </si>
  <si>
    <t>43.203.811/0142-03</t>
  </si>
  <si>
    <t>04.190.999/0001-30</t>
  </si>
  <si>
    <t>MARIA GENI DISTRIBUIDORA DE ARTIGOS DE PAPELARIA LTDA</t>
  </si>
  <si>
    <t>PESSOA FÍSICA - Atividades de Coordenação</t>
  </si>
  <si>
    <t>COORDENADORA GERAL</t>
  </si>
  <si>
    <t>AUXILIAR DE COORDENAÇÃO</t>
  </si>
  <si>
    <t>00000000</t>
  </si>
  <si>
    <t>FISCAL</t>
  </si>
  <si>
    <t>FORMATAÇÃO DE PROVA</t>
  </si>
  <si>
    <t>SUZY ANNE ALMEIDA CABRAL</t>
  </si>
  <si>
    <t>VERÔNICA MELO FERNANDES</t>
  </si>
  <si>
    <t>RELATÓRIO DE CONCILIAÇÃO BANCÁRIA - CONTA 31988-0</t>
  </si>
  <si>
    <t>OBSERVAÇÂO</t>
  </si>
  <si>
    <t>Crédito</t>
  </si>
  <si>
    <t>Débito</t>
  </si>
  <si>
    <t>item</t>
  </si>
  <si>
    <t>Período</t>
  </si>
  <si>
    <t>Valor Aplicado no período</t>
  </si>
  <si>
    <t xml:space="preserve">Valor Resgatado no Período </t>
  </si>
  <si>
    <t>Rendimento Líquido</t>
  </si>
  <si>
    <t>TOTAL</t>
  </si>
  <si>
    <t>CONTA CORRENTE: 31988-0</t>
  </si>
  <si>
    <t>RELATÓRIO SINTÉTICO DE RECEITAS E DESPESAS</t>
  </si>
  <si>
    <t>Planilha de Receitas e Despesas</t>
  </si>
  <si>
    <t>Valores em Reais (R$)</t>
  </si>
  <si>
    <t>RECEITAS</t>
  </si>
  <si>
    <t>PREVISTO</t>
  </si>
  <si>
    <t>REALIZADO</t>
  </si>
  <si>
    <t xml:space="preserve">1 – RECEITA PRINCIPAL DO PROJETO </t>
  </si>
  <si>
    <t>3 –  RENDIMENTOS DO PERÍODO</t>
  </si>
  <si>
    <t>TOTAL DA RECEITA</t>
  </si>
  <si>
    <t>DESPESAS DE ATIVIDADES PROGRAMADAS</t>
  </si>
  <si>
    <t>4 DIÁRIAS (339014)</t>
  </si>
  <si>
    <t>4.1 DIÁRIAS NACIONAIS (33901414)</t>
  </si>
  <si>
    <t>3.1.2 – Assistentes Administrativos</t>
  </si>
  <si>
    <t>3.1.3 – Estagiários</t>
  </si>
  <si>
    <t>4.2 DIÁRIAS INTERNACIONAIS (33901416)</t>
  </si>
  <si>
    <t>4. SUBTOTAL</t>
  </si>
  <si>
    <t>5 AUX. FINANCEIRO ESTUDANTE (339018)</t>
  </si>
  <si>
    <t>5.1 AUXILIOS PARA DESENV. DE ESTUDOS E PESQUISAS (33901804)</t>
  </si>
  <si>
    <t>5.2 AUXILIOS FINAN. P/BOLSA AGENTE JOVEM E PETI (33901805)</t>
  </si>
  <si>
    <t>5.3 AJUDA DE CUSTO AO ESTUDANTE (33901806)</t>
  </si>
  <si>
    <t>5. SUBTOTAL</t>
  </si>
  <si>
    <t>6 AUX. FINANCEIRO A PESQUISADORES (339020)</t>
  </si>
  <si>
    <t>6.1 AUXILIO A PESQUISADORES (33902001)</t>
  </si>
  <si>
    <t>6.1.1Bolsa de Pesquisador (X meses x VALOR bolsa)</t>
  </si>
  <si>
    <t>6.2 AUXILIO AS ATIVIDADES AUXILIARES DE PESQUISA (33902002)</t>
  </si>
  <si>
    <t>6.2.1 Bolsa de Doutorado (X meses x VALOR bolsa)</t>
  </si>
  <si>
    <t>6.2.2 Bolsa de Mestrado (X meses x VALOR bolsa)</t>
  </si>
  <si>
    <t>6.2.3 Bolsa de Graduação (X meses x VALOR bolsa)</t>
  </si>
  <si>
    <t>6.2.4 Bolsa de Pesquisador (X meses x VALOR bolsa)</t>
  </si>
  <si>
    <t>6. SUBTOTAL</t>
  </si>
  <si>
    <t>7 MATERIAL DE CONSUMO</t>
  </si>
  <si>
    <t xml:space="preserve">7.4 Outros Materiais de Consumo </t>
  </si>
  <si>
    <t>7. SUBTOTAL</t>
  </si>
  <si>
    <t xml:space="preserve">8 PASSAGENS </t>
  </si>
  <si>
    <t xml:space="preserve">8.1 PASSAGENS NACIONAIS </t>
  </si>
  <si>
    <t>8.2 PASSAGENS INTERNACIONAIS</t>
  </si>
  <si>
    <t>8. SUBTOTAL</t>
  </si>
  <si>
    <t xml:space="preserve">9 SERVIÇO DE CONSULTORIA (339035) </t>
  </si>
  <si>
    <t>9.1 ASSESSORIA E CONSULTORIA TÉCNICA OU JURÍDICA (33903501)</t>
  </si>
  <si>
    <t>9.2 AUDITORIA EXTERNA  (33903502)</t>
  </si>
  <si>
    <t>9.3 CONSULTORIA EM TECNOLOGIA DA INFORMAÇÃO E COMUNICAÇÃO 33903504</t>
  </si>
  <si>
    <t>9.4 OUTROS SERVIÇOS DE CONSULTORIA (33903599)</t>
  </si>
  <si>
    <t>9. SUBTOTAL</t>
  </si>
  <si>
    <t xml:space="preserve">10 SERVIÇOS PESSOA FÍSICA </t>
  </si>
  <si>
    <t>10. SUBTOTAL</t>
  </si>
  <si>
    <t xml:space="preserve">11 SERVIÇOS PESSOA JURÍDICA </t>
  </si>
  <si>
    <t>11.1 RESSARCIMENTO À FUNDAÇÃO</t>
  </si>
  <si>
    <t>11. SUBTOTAL</t>
  </si>
  <si>
    <t xml:space="preserve">12 DESPESAS COM PESSOAL </t>
  </si>
  <si>
    <t>12.1 Pessoal Contratado com Vínculo CLT (RECISÃO +multa rescisória)</t>
  </si>
  <si>
    <t>12.2 Encargos e Impostos Retidos na Folha (INSS+IRRF)</t>
  </si>
  <si>
    <t>12. SUBTOTAL</t>
  </si>
  <si>
    <t xml:space="preserve">13 OBRIGAÇÕES TRIBUTÁRIAS E CONTRIBUTIVAS </t>
  </si>
  <si>
    <t>13.1 ENCARGOS E CONTRIBUIÇÕES SOBRE PESSOAL COM VÍNCULO CLT</t>
  </si>
  <si>
    <t>13.2 FGTS</t>
  </si>
  <si>
    <t>13.3 PIS + GILRAT</t>
  </si>
  <si>
    <t>13.4 INSS PATRONAL</t>
  </si>
  <si>
    <t>13.5 INSS TERCEIROS</t>
  </si>
  <si>
    <t>13.1 SUBTOTAL</t>
  </si>
  <si>
    <t>13.2  ENCARGOS E CONTRIBUIÇÕES SOBRE SERVIÇOS PESSOA FÍSICA</t>
  </si>
  <si>
    <t>13.2.1 INSS PATRONAL</t>
  </si>
  <si>
    <t>13.2.2 ISS PESSOA JURÍDICA</t>
  </si>
  <si>
    <t>13.2 SUBTOTAL</t>
  </si>
  <si>
    <t>13. SUBTOTAL</t>
  </si>
  <si>
    <t>14 AUXÍLIO À PESSOA FÍSICA (339048)</t>
  </si>
  <si>
    <t>14.1 AUXILIO A PESSOAS FISICAS (33904801)</t>
  </si>
  <si>
    <t>14 SUBTOTAL</t>
  </si>
  <si>
    <t>15 OBRAS E INSTALAÇÕES (339051)</t>
  </si>
  <si>
    <t>15.1 OBRA LABORATORIAL</t>
  </si>
  <si>
    <t>15.2 OUTRAS DESPESAS DE OBRAS</t>
  </si>
  <si>
    <t>15 SUBTOTAL</t>
  </si>
  <si>
    <t xml:space="preserve">16 EQUIPAMENTO E MATERIAL PERMANENTE </t>
  </si>
  <si>
    <t>16.1 COMPUTADORES (Notebook)</t>
  </si>
  <si>
    <t>16.2 PROJETOR</t>
  </si>
  <si>
    <t>16.3 GELÁGUA</t>
  </si>
  <si>
    <t>16.4 AR CONDICIONADO</t>
  </si>
  <si>
    <t>16 SUBTOTAL</t>
  </si>
  <si>
    <t xml:space="preserve">17 RESSARICIMENTO À UFC </t>
  </si>
  <si>
    <t>17.1 RESSARCIMENTO</t>
  </si>
  <si>
    <t>17 SUBTOTAL</t>
  </si>
  <si>
    <t xml:space="preserve">18 RESERVA TECNICA </t>
  </si>
  <si>
    <t>18.1 RESERVA TECNICA</t>
  </si>
  <si>
    <t>18 SUBTOTAL</t>
  </si>
  <si>
    <t>RESUMO DAS DESPESAS</t>
  </si>
  <si>
    <t>4 DIÁRIAS</t>
  </si>
  <si>
    <t>5 AUX. FINANCEIRO ESTUDANTE</t>
  </si>
  <si>
    <t>6 AUX. FINANCEIRO PESQUISADORES</t>
  </si>
  <si>
    <t>8 PASSAGENS</t>
  </si>
  <si>
    <t>9 SERVIÇO DE CONSULTORIA</t>
  </si>
  <si>
    <t>10 SERVIÇOS PESSOA FÍSICA</t>
  </si>
  <si>
    <t>11 SERVIÇO PESSOA JURÍDICA</t>
  </si>
  <si>
    <t>16 RESSARCIMENTO À UFC</t>
  </si>
  <si>
    <t xml:space="preserve">17 RESERVA TECNICA </t>
  </si>
  <si>
    <t>TOTAL DA DESPESA</t>
  </si>
  <si>
    <t xml:space="preserve">RENDIMENTOS </t>
  </si>
  <si>
    <t>SALDO DE CONTRATO</t>
  </si>
  <si>
    <t>DATA</t>
  </si>
  <si>
    <t>DOC. FISCAL</t>
  </si>
  <si>
    <t>CNPJ</t>
  </si>
  <si>
    <t>ESPECIFICAÇÃO DO BEM</t>
  </si>
  <si>
    <t xml:space="preserve"> VALOR</t>
  </si>
  <si>
    <t xml:space="preserve">Item </t>
  </si>
  <si>
    <t>DOC BANCO</t>
  </si>
  <si>
    <t>000.000.000</t>
  </si>
  <si>
    <t>02/2024</t>
  </si>
  <si>
    <t>01/2024</t>
  </si>
  <si>
    <t>INSCRIÇÃO - TESTE</t>
  </si>
  <si>
    <t>MATRÍCULA DEVOLVIDA</t>
  </si>
  <si>
    <t>PESSOA FÍSICA - Atividades de Elaboração de Questões de Prova</t>
  </si>
  <si>
    <t>857.933.883-20</t>
  </si>
  <si>
    <t>FRANCISCO HÉLIO PEREIRA NUNES</t>
  </si>
  <si>
    <t>APOIO</t>
  </si>
  <si>
    <t>023.063.181-31</t>
  </si>
  <si>
    <t>920.084.613-00</t>
  </si>
  <si>
    <t>495.677.133-91</t>
  </si>
  <si>
    <t>021.787.613-72</t>
  </si>
  <si>
    <t>AUXILIAR DE LIMPEZA</t>
  </si>
  <si>
    <t>10.5 Atividades de Apoio Administrativo</t>
  </si>
  <si>
    <t>PESSOA JURÍDICA - Serviços de Formatação de Provas</t>
  </si>
  <si>
    <t>11.2 Serviços de Formatação de provas</t>
  </si>
  <si>
    <t>7.1. Material Elétrico</t>
  </si>
  <si>
    <t>7.2. Material de Limpeza</t>
  </si>
  <si>
    <t>7.3. Material de Expediente</t>
  </si>
  <si>
    <t>AQUISIÇÃO DE BENS CONTA 31988-0</t>
  </si>
  <si>
    <t>CONTRATO Nº 71/2023</t>
  </si>
  <si>
    <t>11.3 Alimentação</t>
  </si>
  <si>
    <t>11.5 ServIços Gráficos</t>
  </si>
  <si>
    <t>11.6 Serviços Bancários</t>
  </si>
  <si>
    <t xml:space="preserve">11.7 Outros Serviços </t>
  </si>
  <si>
    <t xml:space="preserve">18 OUTROS </t>
  </si>
  <si>
    <t>12 DESPESAS COM PESSOAL</t>
  </si>
  <si>
    <t>13 OBRIGAÇÕES TRIBUTÁRIAS E CONTRIBUTIVAS</t>
  </si>
  <si>
    <t>14 AUXÍLIO À PESSOA FÍSICA</t>
  </si>
  <si>
    <t xml:space="preserve">15 OBRAS E INSTALAÇÕES </t>
  </si>
  <si>
    <t>AA FRIGELAR S/A</t>
  </si>
  <si>
    <t>DOCA COMÉRCIO DE PRODUTOS ALIMENTÍCIOS LTDA</t>
  </si>
  <si>
    <t>PESSOA FÍSICA - Manutenção e Conservação de Bens Imóveis</t>
  </si>
  <si>
    <t>234.483.933-04</t>
  </si>
  <si>
    <t>ELETRICISTA</t>
  </si>
  <si>
    <t>JOSÉ RIBAMAR ALVES DE ALMEIDA</t>
  </si>
  <si>
    <t>CARLOS ALBERTO  FERREIRA DE OLIVEIRA (MEI)</t>
  </si>
  <si>
    <t>DISTRIBUIDORA DE ALIMENTOS FARTURA S/A</t>
  </si>
  <si>
    <t>03.720.862/0004-09</t>
  </si>
  <si>
    <t xml:space="preserve">MATERIAL DE CONSUMO - Combustíveis </t>
  </si>
  <si>
    <t>CEARÁ COMBUSTÍVEIS LTDA</t>
  </si>
  <si>
    <t>L S  COMÉRCIO DE COMBUSTÍVEIS LTDA</t>
  </si>
  <si>
    <t>DOM PASTEL ALIMENTOS LTDA</t>
  </si>
  <si>
    <t>63.353.015/0003-15</t>
  </si>
  <si>
    <t xml:space="preserve">PESSOA JURÍDICA - Alimentação </t>
  </si>
  <si>
    <t>COPHEL EXPRESS IMPRESSOES E SERVICOS DIGITAIS LTDA</t>
  </si>
  <si>
    <t xml:space="preserve">PESSOA JURÍDICA - Serviços Gráficos </t>
  </si>
  <si>
    <t>26.846.738/0001-68</t>
  </si>
  <si>
    <t>5 ELEMENTOS COMÉRCIO DE PRODUTOS TERAPEUTICOS LTDA-ME</t>
  </si>
  <si>
    <t>05.586.495/0001-04</t>
  </si>
  <si>
    <t>14.155.586/0001-21</t>
  </si>
  <si>
    <t>R. OLIVEIRA COMERCIO DE ALIMENTOS RP LTDA - ME</t>
  </si>
  <si>
    <t>BECHARA SULEIMAM &amp; CIA LTDA</t>
  </si>
  <si>
    <t>03.401.565/0005-50</t>
  </si>
  <si>
    <t>51.606.201/0001-78</t>
  </si>
  <si>
    <t>DOM LEAO COMERCIO DE ALIMENTOS LTDA - ME</t>
  </si>
  <si>
    <t>PESSOA FÍSICA - Atividades de Coordenação UFC</t>
  </si>
  <si>
    <t>525.351.853-34</t>
  </si>
  <si>
    <t>04.698.717/0001-00</t>
  </si>
  <si>
    <t>JULIANA FIRMINO SOCIEDADE INDIVIDUAL DE ADVOCACIA</t>
  </si>
  <si>
    <t>06.273.284/0001-76</t>
  </si>
  <si>
    <t>ASESSORIA JURÍDICA</t>
  </si>
  <si>
    <t>PESSOA JURÍDICA - Asessoria Jurídica</t>
  </si>
  <si>
    <t>REF 02 2024</t>
  </si>
  <si>
    <t>REF 01 2024</t>
  </si>
  <si>
    <t>RECEITA FEDERAL DO BRASIL</t>
  </si>
  <si>
    <t>DARF</t>
  </si>
  <si>
    <t>OBRIGAÇÕES TRIBUTÁRIAS E CONTRIBUTIVAS - IRRF</t>
  </si>
  <si>
    <t>OBRIGAÇÕES TRIBUTÁRIAS E CONTRIBUTIVAS - INSS AUTONOMO</t>
  </si>
  <si>
    <t>OBRIGAÇÕES TRIBUTÁRIAS E CONTRIBUTIVAS - INSS PATRONAL</t>
  </si>
  <si>
    <t>35.229.681/0003-00</t>
  </si>
  <si>
    <t>02.858.003/0001-96</t>
  </si>
  <si>
    <t>RESSARCIMENTO À FUNDAÇÃO</t>
  </si>
  <si>
    <r>
      <t>63.353.015/0001-53</t>
    </r>
    <r>
      <rPr>
        <sz val="9"/>
        <color rgb="FF000000"/>
        <rFont val="Arial Narrow"/>
        <family val="2"/>
      </rPr>
      <t> </t>
    </r>
  </si>
  <si>
    <t>NBS MARAPONGA COMERCIO DE ALIMENTOS LTDA - EPP</t>
  </si>
  <si>
    <t>38.105.711/0001-01</t>
  </si>
  <si>
    <t>244.788.303-04</t>
  </si>
  <si>
    <t>REGIANE MARCIA ANDRADE DA SILVA</t>
  </si>
  <si>
    <t>555.443.803-25</t>
  </si>
  <si>
    <t>CARLOS HÉLIO BATISTA</t>
  </si>
  <si>
    <t> 971.939.923-68</t>
  </si>
  <si>
    <t>MATERIAL PERMANENTE - Ar Condicionado</t>
  </si>
  <si>
    <t>REFRIGELO CLIMATIZAÇÃO DE AMBIENTES LTDA</t>
  </si>
  <si>
    <t>92.660.406/0024-05</t>
  </si>
  <si>
    <t>NF-e No. 000233918 COMPRA DE 01 EQUIPAMENTO</t>
  </si>
  <si>
    <t>NF-e No. 000660817 COMPRA DE 05 EQUIPAMENTOS</t>
  </si>
  <si>
    <t>YURI MOURA SOARES</t>
  </si>
  <si>
    <t>JOSÉ DILMO RODRIGUES QUINTO</t>
  </si>
  <si>
    <t>762.603.993-91</t>
  </si>
  <si>
    <t>611.535.423-40</t>
  </si>
  <si>
    <t>LARISSA DE SOUSA LIMA</t>
  </si>
  <si>
    <t>610.249.062-02</t>
  </si>
  <si>
    <t>TRANSFERÊNCIA INDEVIDA</t>
  </si>
  <si>
    <t>RECEBIMENTO NÃO IDENTIFICADO</t>
  </si>
  <si>
    <t>NÃO IDENTIFICADO</t>
  </si>
  <si>
    <t>CUPON FISCAL 089859 - DADOS ILEGÍVEIS</t>
  </si>
  <si>
    <t>CUPON FISCAL 083266 - DADOS ILEGÍVEIS</t>
  </si>
  <si>
    <t>CUPON FISCAL 050878 - DADOS ILEGÍVEIS</t>
  </si>
  <si>
    <t>PAULINHO LANCHES</t>
  </si>
  <si>
    <t>DEVOLUÇÃO DE RESSARCIMENTO  INDEVIDO</t>
  </si>
  <si>
    <t>DEVOLUÇÃO DE TRANSFERÊNCIA A MAIOR PARA COMPLEMENTAÇÃO DE DESPESAS DO PROJETO</t>
  </si>
  <si>
    <t>REF INSCRIÇÕES</t>
  </si>
  <si>
    <t>REF  INSCRIÇÕES</t>
  </si>
  <si>
    <t>46.275.802/0001-05</t>
  </si>
  <si>
    <t>GRU</t>
  </si>
  <si>
    <t>COORDENADORA UFC</t>
  </si>
  <si>
    <t>50.811.062.0001-51</t>
  </si>
  <si>
    <t>00.394.460/0078-20</t>
  </si>
  <si>
    <t xml:space="preserve">WE DO NET </t>
  </si>
  <si>
    <t>TECNOLOGIA DA INFORMAÇÃO</t>
  </si>
  <si>
    <t>04.932.342/70001-10</t>
  </si>
  <si>
    <t>PESSOA JURÍDICA - Serviços de Tecnologia da Informação</t>
  </si>
  <si>
    <t>03/2024</t>
  </si>
  <si>
    <t>04/2024</t>
  </si>
  <si>
    <t>05/2024</t>
  </si>
  <si>
    <t>06/2024</t>
  </si>
  <si>
    <t>10.1 Atividades de Coordenação - UFC</t>
  </si>
  <si>
    <t xml:space="preserve">4 - CRÉDITOS DIVERSOS </t>
  </si>
  <si>
    <t xml:space="preserve">7.4 Combustíveis </t>
  </si>
  <si>
    <t>MATERIAL DE CONSUMO - Outros Materias de Consumo</t>
  </si>
  <si>
    <t>REF 04 2024</t>
  </si>
  <si>
    <t>10.2 Atividades de Coordenação - Geral</t>
  </si>
  <si>
    <t xml:space="preserve">10.3 Atividades de Elaboração de Provas </t>
  </si>
  <si>
    <t>10.7 Encargos e Impostos Retidos (ISS+INSS+IRRF)</t>
  </si>
  <si>
    <t>10.4 Atividades de Aplicação de Provas</t>
  </si>
  <si>
    <t>10.6 Atividades de Manetenção e Conservação de Bens Imóveis</t>
  </si>
  <si>
    <t>DEVOLUÇÃO DE SERVIÇOS BANCÁRIOS</t>
  </si>
  <si>
    <t>DEVOLVIDA EM 06 DE MAIO</t>
  </si>
  <si>
    <t>DEV TRANSFERÊNCIA  INDEVIDA EM 16 DE ABRIL</t>
  </si>
  <si>
    <t>OUTRAS RECEITAS</t>
  </si>
  <si>
    <t>16 EQUIPAMENTO E MATERIAL PERMANENTE</t>
  </si>
  <si>
    <t>RELATÓRIO DE PAGAMENTOS - CONTA 31988-0</t>
  </si>
  <si>
    <t xml:space="preserve">PESSOA FÍSICA - Atividades de Aplicação de Provas </t>
  </si>
  <si>
    <t>DEVOLUÇÃO DE MATRÍCULAS</t>
  </si>
  <si>
    <t xml:space="preserve"> MATRÍCULAS</t>
  </si>
  <si>
    <t xml:space="preserve">CRÉDITOS DIVERSOS </t>
  </si>
  <si>
    <t>11.7 Devolução de Serviços Bancários</t>
  </si>
  <si>
    <t>PAGAMENTO NÃO IDENTIFICADO</t>
  </si>
  <si>
    <t>1.1 - Devolução de Inscrição</t>
  </si>
  <si>
    <t>REF TESTE DE INSCRIÇÃO DEVOLVIDA</t>
  </si>
  <si>
    <t>PIX DEVOLVIDO</t>
  </si>
  <si>
    <t>PIX REJEITADO</t>
  </si>
  <si>
    <t>CRÉDITO COMPLEMENTAÇÃO DE DESPESAS DO PROJETO</t>
  </si>
  <si>
    <t xml:space="preserve">NF-e No. 000660817 </t>
  </si>
  <si>
    <t xml:space="preserve"> Ar Condicionado - COMPRA DE 05 EQUIPAMENTOS</t>
  </si>
  <si>
    <t xml:space="preserve">NF-e No. 000233918 </t>
  </si>
  <si>
    <t xml:space="preserve"> Ar Condicionado - COMPRA DE 01 EQUIPAMENTO</t>
  </si>
  <si>
    <t>DATA DA TRANSF</t>
  </si>
  <si>
    <t>VALOR TRANSFERIDO</t>
  </si>
  <si>
    <t>20/02/2024</t>
  </si>
  <si>
    <t>COMPROVANTE</t>
  </si>
  <si>
    <t>DATA DO PAGAMENTO</t>
  </si>
  <si>
    <t>VALOR GRU PAGO</t>
  </si>
  <si>
    <t>RELATÓRIO DE RESSARCIMENTO PAGO À FACEP - 31988-0</t>
  </si>
  <si>
    <t>RELATÓRIO DE RESSARCIMENTO PAGO À UFC - 31988-0</t>
  </si>
  <si>
    <t>DEMONSTRATIVO DE RENDIMENTO DE APLICAÇÃO FINANCEIRA CONTA 31988-0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</si>
</sst>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_-&quot;R$&quot;* #,##0.00_-;\-&quot;R$&quot;* #,##0.00_-;_-&quot;R$&quot;* &quot;-&quot;??_-;_-@"/>
    <numFmt numFmtId="166" formatCode="_-&quot;R$&quot;* #,##0.00_-;\-&quot;R$&quot;* #,##0.00_-;_-&quot;R$&quot;* &quot;-&quot;??_-;_-@_-"/>
    <numFmt numFmtId="167" formatCode="#,##0.00_ ;[Red]\-#,##0.00\ 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 Narrow"/>
      <family val="2"/>
    </font>
    <font>
      <sz val="9"/>
      <color rgb="FF0A0A0A"/>
      <name val="Arial Narrow"/>
      <family val="2"/>
    </font>
    <font>
      <sz val="9"/>
      <name val="Arial Narrow"/>
      <family val="2"/>
    </font>
    <font>
      <b/>
      <sz val="9"/>
      <color rgb="FF000000"/>
      <name val="Arial Narrow"/>
      <family val="2"/>
    </font>
    <font>
      <b/>
      <sz val="9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sz val="9"/>
      <color rgb="FFFF0000"/>
      <name val="Arial Narrow"/>
      <family val="2"/>
    </font>
    <font>
      <sz val="9"/>
      <color rgb="FF0000FF"/>
      <name val="Arial Narrow"/>
      <family val="2"/>
    </font>
    <font>
      <b/>
      <sz val="9"/>
      <color theme="0"/>
      <name val="Arial Narrow"/>
      <family val="2"/>
    </font>
    <font>
      <b/>
      <sz val="9"/>
      <color rgb="FFFFFFFF"/>
      <name val="Arial Narrow"/>
      <family val="2"/>
    </font>
    <font>
      <u/>
      <sz val="12"/>
      <color theme="10"/>
      <name val="Calibri"/>
      <family val="2"/>
      <scheme val="minor"/>
    </font>
    <font>
      <sz val="9"/>
      <color rgb="FF474747"/>
      <name val="Arial Narrow"/>
      <family val="2"/>
    </font>
    <font>
      <sz val="9"/>
      <color rgb="FF2242FB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2E75B5"/>
        <bgColor rgb="FF2E75B5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249977111117893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theme="2" tint="-0.14990691854609822"/>
        <bgColor rgb="FFFFE599"/>
      </patternFill>
    </fill>
    <fill>
      <patternFill patternType="solid">
        <fgColor theme="2" tint="-0.1499069185460982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9CC2E5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7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NumberFormat="1" applyFont="1"/>
    <xf numFmtId="0" fontId="7" fillId="0" borderId="0" xfId="0" applyFont="1"/>
    <xf numFmtId="43" fontId="2" fillId="0" borderId="0" xfId="1" applyFont="1" applyAlignment="1"/>
    <xf numFmtId="43" fontId="2" fillId="0" borderId="0" xfId="1" applyFont="1" applyAlignment="1">
      <alignment horizontal="center"/>
    </xf>
    <xf numFmtId="43" fontId="9" fillId="0" borderId="1" xfId="1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1" fillId="2" borderId="1" xfId="0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/>
    </xf>
    <xf numFmtId="164" fontId="11" fillId="2" borderId="1" xfId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4" fontId="2" fillId="0" borderId="1" xfId="2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40" fontId="7" fillId="0" borderId="7" xfId="0" applyNumberFormat="1" applyFont="1" applyBorder="1" applyAlignment="1">
      <alignment vertical="center"/>
    </xf>
    <xf numFmtId="4" fontId="7" fillId="0" borderId="8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left" vertical="center"/>
    </xf>
    <xf numFmtId="165" fontId="7" fillId="0" borderId="12" xfId="0" applyNumberFormat="1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165" fontId="7" fillId="0" borderId="15" xfId="0" applyNumberFormat="1" applyFont="1" applyBorder="1" applyAlignment="1">
      <alignment horizontal="center" vertical="center"/>
    </xf>
    <xf numFmtId="165" fontId="7" fillId="0" borderId="16" xfId="0" applyNumberFormat="1" applyFont="1" applyBorder="1" applyAlignment="1">
      <alignment horizontal="center" vertical="center"/>
    </xf>
    <xf numFmtId="0" fontId="7" fillId="0" borderId="1" xfId="0" applyFont="1" applyBorder="1"/>
    <xf numFmtId="165" fontId="7" fillId="0" borderId="1" xfId="0" applyNumberFormat="1" applyFont="1" applyBorder="1"/>
    <xf numFmtId="0" fontId="11" fillId="3" borderId="1" xfId="0" applyFont="1" applyFill="1" applyBorder="1"/>
    <xf numFmtId="165" fontId="11" fillId="3" borderId="1" xfId="0" applyNumberFormat="1" applyFont="1" applyFill="1" applyBorder="1"/>
    <xf numFmtId="165" fontId="2" fillId="0" borderId="1" xfId="0" applyNumberFormat="1" applyFont="1" applyBorder="1"/>
    <xf numFmtId="0" fontId="7" fillId="6" borderId="1" xfId="0" applyFont="1" applyFill="1" applyBorder="1"/>
    <xf numFmtId="165" fontId="7" fillId="6" borderId="1" xfId="0" applyNumberFormat="1" applyFont="1" applyFill="1" applyBorder="1"/>
    <xf numFmtId="166" fontId="2" fillId="0" borderId="1" xfId="0" applyNumberFormat="1" applyFont="1" applyBorder="1"/>
    <xf numFmtId="0" fontId="7" fillId="8" borderId="1" xfId="0" applyFont="1" applyFill="1" applyBorder="1"/>
    <xf numFmtId="165" fontId="7" fillId="9" borderId="1" xfId="0" applyNumberFormat="1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44" fontId="4" fillId="0" borderId="1" xfId="2" applyFont="1" applyBorder="1"/>
    <xf numFmtId="44" fontId="2" fillId="0" borderId="1" xfId="2" applyFont="1" applyBorder="1"/>
    <xf numFmtId="0" fontId="7" fillId="7" borderId="1" xfId="0" applyFont="1" applyFill="1" applyBorder="1"/>
    <xf numFmtId="0" fontId="7" fillId="12" borderId="1" xfId="0" applyFont="1" applyFill="1" applyBorder="1" applyAlignment="1">
      <alignment horizontal="left"/>
    </xf>
    <xf numFmtId="165" fontId="7" fillId="12" borderId="1" xfId="0" applyNumberFormat="1" applyFont="1" applyFill="1" applyBorder="1"/>
    <xf numFmtId="44" fontId="7" fillId="12" borderId="1" xfId="2" applyFont="1" applyFill="1" applyBorder="1"/>
    <xf numFmtId="0" fontId="7" fillId="12" borderId="1" xfId="0" applyFont="1" applyFill="1" applyBorder="1"/>
    <xf numFmtId="0" fontId="7" fillId="10" borderId="1" xfId="0" applyFont="1" applyFill="1" applyBorder="1"/>
    <xf numFmtId="166" fontId="7" fillId="6" borderId="1" xfId="0" applyNumberFormat="1" applyFont="1" applyFill="1" applyBorder="1"/>
    <xf numFmtId="0" fontId="12" fillId="3" borderId="1" xfId="0" applyFont="1" applyFill="1" applyBorder="1"/>
    <xf numFmtId="44" fontId="2" fillId="0" borderId="0" xfId="0" applyNumberFormat="1" applyFont="1"/>
    <xf numFmtId="43" fontId="2" fillId="0" borderId="0" xfId="0" applyNumberFormat="1" applyFont="1" applyAlignment="1">
      <alignment horizontal="center"/>
    </xf>
    <xf numFmtId="43" fontId="2" fillId="0" borderId="0" xfId="0" applyNumberFormat="1" applyFont="1"/>
    <xf numFmtId="44" fontId="2" fillId="0" borderId="0" xfId="2" applyFont="1"/>
    <xf numFmtId="43" fontId="2" fillId="0" borderId="0" xfId="1" applyFont="1"/>
    <xf numFmtId="43" fontId="9" fillId="0" borderId="0" xfId="1" applyFont="1" applyBorder="1" applyAlignment="1"/>
    <xf numFmtId="43" fontId="4" fillId="0" borderId="0" xfId="1" applyFont="1" applyAlignment="1">
      <alignment horizontal="right"/>
    </xf>
    <xf numFmtId="49" fontId="2" fillId="0" borderId="6" xfId="0" applyNumberFormat="1" applyFont="1" applyBorder="1" applyAlignment="1">
      <alignment horizontal="center" vertical="center"/>
    </xf>
    <xf numFmtId="44" fontId="2" fillId="0" borderId="1" xfId="0" applyNumberFormat="1" applyFont="1" applyBorder="1"/>
    <xf numFmtId="0" fontId="2" fillId="0" borderId="20" xfId="0" applyFont="1" applyBorder="1" applyAlignment="1">
      <alignment horizontal="center"/>
    </xf>
    <xf numFmtId="44" fontId="2" fillId="0" borderId="20" xfId="2" applyFont="1" applyFill="1" applyBorder="1" applyAlignment="1">
      <alignment horizontal="center" vertical="center"/>
    </xf>
    <xf numFmtId="44" fontId="2" fillId="0" borderId="21" xfId="2" applyFont="1" applyFill="1" applyBorder="1" applyAlignment="1">
      <alignment horizontal="center" vertical="center"/>
    </xf>
    <xf numFmtId="44" fontId="2" fillId="0" borderId="20" xfId="0" applyNumberFormat="1" applyFont="1" applyBorder="1"/>
    <xf numFmtId="0" fontId="2" fillId="0" borderId="22" xfId="0" applyFont="1" applyBorder="1"/>
    <xf numFmtId="44" fontId="2" fillId="0" borderId="1" xfId="2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1" fontId="8" fillId="13" borderId="1" xfId="0" applyNumberFormat="1" applyFont="1" applyFill="1" applyBorder="1" applyAlignment="1">
      <alignment horizontal="center"/>
    </xf>
    <xf numFmtId="0" fontId="8" fillId="13" borderId="1" xfId="0" applyFont="1" applyFill="1" applyBorder="1"/>
    <xf numFmtId="164" fontId="8" fillId="13" borderId="1" xfId="1" applyNumberFormat="1" applyFont="1" applyFill="1" applyBorder="1"/>
    <xf numFmtId="0" fontId="8" fillId="13" borderId="1" xfId="0" applyFont="1" applyFill="1" applyBorder="1" applyAlignment="1">
      <alignment horizontal="center"/>
    </xf>
    <xf numFmtId="43" fontId="8" fillId="13" borderId="1" xfId="1" applyFont="1" applyFill="1" applyBorder="1" applyAlignment="1">
      <alignment horizontal="center"/>
    </xf>
    <xf numFmtId="43" fontId="8" fillId="13" borderId="1" xfId="1" applyFont="1" applyFill="1" applyBorder="1"/>
    <xf numFmtId="43" fontId="9" fillId="13" borderId="1" xfId="1" applyFont="1" applyFill="1" applyBorder="1" applyAlignment="1"/>
    <xf numFmtId="43" fontId="4" fillId="13" borderId="1" xfId="1" applyFont="1" applyFill="1" applyBorder="1" applyAlignment="1">
      <alignment horizontal="right"/>
    </xf>
    <xf numFmtId="43" fontId="10" fillId="13" borderId="1" xfId="1" applyFont="1" applyFill="1" applyBorder="1"/>
    <xf numFmtId="43" fontId="8" fillId="13" borderId="1" xfId="1" applyFont="1" applyFill="1" applyBorder="1" applyAlignment="1"/>
    <xf numFmtId="49" fontId="8" fillId="13" borderId="1" xfId="1" applyNumberFormat="1" applyFont="1" applyFill="1" applyBorder="1" applyAlignment="1">
      <alignment horizontal="right"/>
    </xf>
    <xf numFmtId="43" fontId="10" fillId="13" borderId="1" xfId="1" applyFont="1" applyFill="1" applyBorder="1" applyAlignment="1">
      <alignment horizontal="center"/>
    </xf>
    <xf numFmtId="43" fontId="6" fillId="13" borderId="1" xfId="1" applyFont="1" applyFill="1" applyBorder="1" applyAlignment="1">
      <alignment horizontal="right"/>
    </xf>
    <xf numFmtId="1" fontId="2" fillId="13" borderId="1" xfId="0" applyNumberFormat="1" applyFont="1" applyFill="1" applyBorder="1" applyAlignment="1">
      <alignment horizontal="center"/>
    </xf>
    <xf numFmtId="164" fontId="2" fillId="13" borderId="1" xfId="1" applyNumberFormat="1" applyFont="1" applyFill="1" applyBorder="1"/>
    <xf numFmtId="0" fontId="2" fillId="13" borderId="1" xfId="0" applyFont="1" applyFill="1" applyBorder="1" applyAlignment="1">
      <alignment horizontal="center"/>
    </xf>
    <xf numFmtId="43" fontId="2" fillId="13" borderId="1" xfId="1" applyFont="1" applyFill="1" applyBorder="1"/>
    <xf numFmtId="43" fontId="2" fillId="13" borderId="1" xfId="1" applyFont="1" applyFill="1" applyBorder="1" applyAlignment="1"/>
    <xf numFmtId="2" fontId="4" fillId="13" borderId="1" xfId="1" applyNumberFormat="1" applyFont="1" applyFill="1" applyBorder="1" applyAlignment="1">
      <alignment horizontal="right"/>
    </xf>
    <xf numFmtId="43" fontId="2" fillId="13" borderId="1" xfId="1" applyFont="1" applyFill="1" applyBorder="1" applyAlignment="1">
      <alignment horizontal="center"/>
    </xf>
    <xf numFmtId="0" fontId="2" fillId="13" borderId="1" xfId="0" applyFont="1" applyFill="1" applyBorder="1"/>
    <xf numFmtId="164" fontId="2" fillId="13" borderId="1" xfId="1" applyNumberFormat="1" applyFont="1" applyFill="1" applyBorder="1" applyAlignment="1">
      <alignment horizontal="center"/>
    </xf>
    <xf numFmtId="164" fontId="8" fillId="13" borderId="1" xfId="1" applyNumberFormat="1" applyFont="1" applyFill="1" applyBorder="1" applyAlignment="1">
      <alignment horizontal="center"/>
    </xf>
    <xf numFmtId="43" fontId="9" fillId="13" borderId="1" xfId="1" applyFont="1" applyFill="1" applyBorder="1"/>
    <xf numFmtId="0" fontId="4" fillId="13" borderId="1" xfId="3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/>
    </xf>
    <xf numFmtId="2" fontId="6" fillId="13" borderId="1" xfId="1" applyNumberFormat="1" applyFont="1" applyFill="1" applyBorder="1" applyAlignment="1">
      <alignment horizontal="right"/>
    </xf>
    <xf numFmtId="0" fontId="14" fillId="13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vertical="center"/>
    </xf>
    <xf numFmtId="0" fontId="4" fillId="13" borderId="1" xfId="0" applyFont="1" applyFill="1" applyBorder="1" applyAlignment="1">
      <alignment horizontal="center"/>
    </xf>
    <xf numFmtId="43" fontId="10" fillId="13" borderId="1" xfId="1" applyFont="1" applyFill="1" applyBorder="1" applyAlignment="1"/>
    <xf numFmtId="0" fontId="8" fillId="13" borderId="1" xfId="0" applyFont="1" applyFill="1" applyBorder="1" applyAlignment="1">
      <alignment horizontal="center" vertical="center"/>
    </xf>
    <xf numFmtId="49" fontId="8" fillId="13" borderId="1" xfId="0" applyNumberFormat="1" applyFont="1" applyFill="1" applyBorder="1" applyAlignment="1">
      <alignment horizontal="center"/>
    </xf>
    <xf numFmtId="49" fontId="8" fillId="13" borderId="1" xfId="0" applyNumberFormat="1" applyFont="1" applyFill="1" applyBorder="1"/>
    <xf numFmtId="43" fontId="4" fillId="13" borderId="1" xfId="1" applyFont="1" applyFill="1" applyBorder="1"/>
    <xf numFmtId="2" fontId="4" fillId="13" borderId="1" xfId="1" applyNumberFormat="1" applyFont="1" applyFill="1" applyBorder="1"/>
    <xf numFmtId="2" fontId="6" fillId="13" borderId="1" xfId="1" applyNumberFormat="1" applyFont="1" applyFill="1" applyBorder="1"/>
    <xf numFmtId="0" fontId="2" fillId="13" borderId="1" xfId="0" applyFont="1" applyFill="1" applyBorder="1" applyAlignment="1">
      <alignment wrapText="1"/>
    </xf>
    <xf numFmtId="0" fontId="8" fillId="13" borderId="1" xfId="0" applyFont="1" applyFill="1" applyBorder="1" applyAlignment="1">
      <alignment wrapText="1"/>
    </xf>
    <xf numFmtId="164" fontId="2" fillId="13" borderId="0" xfId="1" applyNumberFormat="1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43" fontId="9" fillId="13" borderId="0" xfId="1" applyFont="1" applyFill="1"/>
    <xf numFmtId="0" fontId="4" fillId="13" borderId="0" xfId="3" applyFont="1" applyFill="1" applyAlignment="1">
      <alignment horizontal="center" vertical="center" wrapText="1"/>
    </xf>
    <xf numFmtId="0" fontId="2" fillId="13" borderId="0" xfId="0" applyFont="1" applyFill="1"/>
    <xf numFmtId="0" fontId="8" fillId="13" borderId="2" xfId="0" applyFont="1" applyFill="1" applyBorder="1" applyAlignment="1">
      <alignment horizontal="center"/>
    </xf>
    <xf numFmtId="0" fontId="2" fillId="13" borderId="19" xfId="0" applyFont="1" applyFill="1" applyBorder="1" applyAlignment="1">
      <alignment horizontal="center"/>
    </xf>
    <xf numFmtId="0" fontId="8" fillId="13" borderId="0" xfId="0" applyFont="1" applyFill="1" applyAlignment="1">
      <alignment horizontal="center"/>
    </xf>
    <xf numFmtId="0" fontId="2" fillId="13" borderId="0" xfId="0" applyFont="1" applyFill="1" applyAlignment="1">
      <alignment wrapText="1"/>
    </xf>
    <xf numFmtId="0" fontId="11" fillId="14" borderId="1" xfId="0" applyFont="1" applyFill="1" applyBorder="1"/>
    <xf numFmtId="165" fontId="11" fillId="14" borderId="1" xfId="0" applyNumberFormat="1" applyFont="1" applyFill="1" applyBorder="1"/>
    <xf numFmtId="0" fontId="11" fillId="14" borderId="1" xfId="0" applyFont="1" applyFill="1" applyBorder="1" applyAlignment="1">
      <alignment horizontal="left"/>
    </xf>
    <xf numFmtId="44" fontId="11" fillId="14" borderId="1" xfId="2" applyFont="1" applyFill="1" applyBorder="1"/>
    <xf numFmtId="14" fontId="8" fillId="13" borderId="1" xfId="0" applyNumberFormat="1" applyFont="1" applyFill="1" applyBorder="1" applyAlignment="1">
      <alignment horizontal="center"/>
    </xf>
    <xf numFmtId="44" fontId="4" fillId="13" borderId="1" xfId="2" applyFont="1" applyFill="1" applyBorder="1"/>
    <xf numFmtId="44" fontId="7" fillId="13" borderId="1" xfId="0" applyNumberFormat="1" applyFont="1" applyFill="1" applyBorder="1"/>
    <xf numFmtId="0" fontId="7" fillId="13" borderId="1" xfId="0" applyFont="1" applyFill="1" applyBorder="1"/>
    <xf numFmtId="167" fontId="11" fillId="15" borderId="20" xfId="0" applyNumberFormat="1" applyFont="1" applyFill="1" applyBorder="1" applyAlignment="1">
      <alignment horizontal="center" vertical="center"/>
    </xf>
    <xf numFmtId="167" fontId="11" fillId="15" borderId="23" xfId="0" applyNumberFormat="1" applyFont="1" applyFill="1" applyBorder="1" applyAlignment="1">
      <alignment horizontal="center" vertical="center" wrapText="1"/>
    </xf>
    <xf numFmtId="167" fontId="11" fillId="15" borderId="1" xfId="0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/>
    <xf numFmtId="0" fontId="8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49" fontId="2" fillId="13" borderId="1" xfId="0" applyNumberFormat="1" applyFont="1" applyFill="1" applyBorder="1" applyAlignment="1">
      <alignment horizontal="center"/>
    </xf>
    <xf numFmtId="44" fontId="4" fillId="13" borderId="1" xfId="2" applyFont="1" applyFill="1" applyBorder="1" applyAlignment="1">
      <alignment horizontal="right" vertical="center"/>
    </xf>
    <xf numFmtId="4" fontId="0" fillId="0" borderId="0" xfId="0" applyNumberFormat="1"/>
    <xf numFmtId="4" fontId="10" fillId="0" borderId="0" xfId="0" applyNumberFormat="1" applyFont="1"/>
    <xf numFmtId="0" fontId="7" fillId="13" borderId="1" xfId="0" applyFont="1" applyFill="1" applyBorder="1" applyAlignment="1">
      <alignment horizontal="center"/>
    </xf>
    <xf numFmtId="44" fontId="5" fillId="13" borderId="1" xfId="2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44" fontId="6" fillId="13" borderId="1" xfId="2" applyFont="1" applyFill="1" applyBorder="1" applyAlignment="1">
      <alignment vertical="center" wrapText="1"/>
    </xf>
    <xf numFmtId="4" fontId="15" fillId="0" borderId="0" xfId="0" applyNumberFormat="1" applyFont="1"/>
    <xf numFmtId="167" fontId="11" fillId="2" borderId="20" xfId="0" applyNumberFormat="1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top" wrapText="1"/>
    </xf>
    <xf numFmtId="167" fontId="11" fillId="2" borderId="23" xfId="0" applyNumberFormat="1" applyFont="1" applyFill="1" applyBorder="1" applyAlignment="1">
      <alignment horizontal="center" vertical="center" wrapText="1"/>
    </xf>
    <xf numFmtId="167" fontId="11" fillId="2" borderId="20" xfId="0" applyNumberFormat="1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/>
    </xf>
    <xf numFmtId="14" fontId="8" fillId="13" borderId="1" xfId="0" applyNumberFormat="1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/>
    </xf>
    <xf numFmtId="43" fontId="6" fillId="13" borderId="1" xfId="1" applyFont="1" applyFill="1" applyBorder="1" applyAlignment="1">
      <alignment vertical="center" wrapText="1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12" borderId="17" xfId="0" applyFont="1" applyFill="1" applyBorder="1" applyAlignment="1">
      <alignment horizontal="left"/>
    </xf>
    <xf numFmtId="0" fontId="7" fillId="12" borderId="18" xfId="0" applyFont="1" applyFill="1" applyBorder="1" applyAlignment="1">
      <alignment horizontal="left"/>
    </xf>
    <xf numFmtId="0" fontId="7" fillId="12" borderId="2" xfId="0" applyFont="1" applyFill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4" fillId="0" borderId="10" xfId="0" applyFont="1" applyBorder="1"/>
    <xf numFmtId="0" fontId="7" fillId="7" borderId="1" xfId="0" applyFont="1" applyFill="1" applyBorder="1" applyAlignment="1">
      <alignment horizontal="left" wrapText="1"/>
    </xf>
    <xf numFmtId="0" fontId="4" fillId="0" borderId="1" xfId="0" applyFont="1" applyBorder="1"/>
    <xf numFmtId="0" fontId="7" fillId="7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10" borderId="1" xfId="0" applyFont="1" applyFill="1" applyBorder="1" applyAlignment="1">
      <alignment horizontal="left"/>
    </xf>
    <xf numFmtId="0" fontId="4" fillId="10" borderId="1" xfId="0" applyFont="1" applyFill="1" applyBorder="1"/>
    <xf numFmtId="0" fontId="7" fillId="11" borderId="17" xfId="0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7" fillId="11" borderId="2" xfId="0" applyFont="1" applyFill="1" applyBorder="1" applyAlignment="1">
      <alignment horizontal="left"/>
    </xf>
    <xf numFmtId="0" fontId="2" fillId="16" borderId="0" xfId="0" applyFont="1" applyFill="1"/>
    <xf numFmtId="0" fontId="11" fillId="16" borderId="23" xfId="0" applyFont="1" applyFill="1" applyBorder="1" applyAlignment="1">
      <alignment horizontal="center"/>
    </xf>
    <xf numFmtId="0" fontId="11" fillId="16" borderId="23" xfId="0" applyFont="1" applyFill="1" applyBorder="1" applyAlignment="1">
      <alignment horizontal="center"/>
    </xf>
    <xf numFmtId="0" fontId="11" fillId="16" borderId="0" xfId="0" applyFont="1" applyFill="1" applyAlignment="1">
      <alignment horizontal="center"/>
    </xf>
    <xf numFmtId="0" fontId="11" fillId="16" borderId="20" xfId="0" applyFont="1" applyFill="1" applyBorder="1" applyAlignment="1">
      <alignment horizontal="center"/>
    </xf>
    <xf numFmtId="0" fontId="11" fillId="16" borderId="20" xfId="0" applyFont="1" applyFill="1" applyBorder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conodata.com.br/consulta-empresa/02858003000196-l-s-comercio-de-combustiveis-ltd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conodata.com.br/consulta-empresa/02858003000196-l-s-comercio-de-combustiveis-lt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40A37-B386-1F46-AD15-2029BAD9E235}">
  <dimension ref="A1:P293"/>
  <sheetViews>
    <sheetView topLeftCell="H240" zoomScale="218" zoomScaleNormal="218" workbookViewId="0">
      <selection activeCell="L294" sqref="L294"/>
    </sheetView>
  </sheetViews>
  <sheetFormatPr defaultColWidth="11" defaultRowHeight="13.5" x14ac:dyDescent="0.25"/>
  <cols>
    <col min="1" max="1" width="7.875" style="1" customWidth="1"/>
    <col min="2" max="2" width="41.875" style="2" bestFit="1" customWidth="1"/>
    <col min="3" max="3" width="19.625" style="3" bestFit="1" customWidth="1"/>
    <col min="4" max="6" width="10.875" style="1"/>
    <col min="7" max="7" width="17.5" style="1" bestFit="1" customWidth="1"/>
    <col min="8" max="8" width="44.625" style="1" bestFit="1" customWidth="1"/>
    <col min="9" max="9" width="13.25" style="1" bestFit="1" customWidth="1"/>
    <col min="10" max="10" width="19.75" style="1" bestFit="1" customWidth="1"/>
    <col min="11" max="11" width="30.25" style="6" customWidth="1"/>
    <col min="12" max="12" width="10.875" style="53"/>
    <col min="13" max="13" width="10.875" style="5"/>
    <col min="14" max="14" width="10.875" style="55"/>
    <col min="15" max="16384" width="11" style="2"/>
  </cols>
  <sheetData>
    <row r="1" spans="1:15" ht="15.75" customHeight="1" x14ac:dyDescent="0.25">
      <c r="A1" s="147" t="s">
        <v>149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5" s="4" customFormat="1" x14ac:dyDescent="0.25">
      <c r="A2" s="10" t="s">
        <v>0</v>
      </c>
      <c r="B2" s="10" t="s">
        <v>1</v>
      </c>
      <c r="C2" s="12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1" t="s">
        <v>9</v>
      </c>
      <c r="J2" s="10" t="s">
        <v>8</v>
      </c>
      <c r="K2" s="10" t="s">
        <v>150</v>
      </c>
      <c r="L2" s="11" t="s">
        <v>151</v>
      </c>
      <c r="M2" s="11" t="s">
        <v>152</v>
      </c>
      <c r="N2" s="11" t="s">
        <v>10</v>
      </c>
    </row>
    <row r="3" spans="1:15" x14ac:dyDescent="0.25">
      <c r="A3" s="65">
        <v>1</v>
      </c>
      <c r="B3" s="66" t="s">
        <v>126</v>
      </c>
      <c r="C3" s="67">
        <v>823520800415535</v>
      </c>
      <c r="D3" s="68">
        <v>18</v>
      </c>
      <c r="E3" s="68" t="s">
        <v>12</v>
      </c>
      <c r="F3" s="68">
        <v>2023</v>
      </c>
      <c r="G3" s="68" t="s">
        <v>13</v>
      </c>
      <c r="H3" s="68" t="s">
        <v>43</v>
      </c>
      <c r="I3" s="69" t="s">
        <v>45</v>
      </c>
      <c r="J3" s="68" t="s">
        <v>44</v>
      </c>
      <c r="K3" s="68"/>
      <c r="L3" s="70"/>
      <c r="M3" s="71">
        <v>-17.600000000000001</v>
      </c>
      <c r="N3" s="72">
        <f>M3</f>
        <v>-17.600000000000001</v>
      </c>
    </row>
    <row r="4" spans="1:15" x14ac:dyDescent="0.25">
      <c r="A4" s="65">
        <v>2</v>
      </c>
      <c r="B4" s="66" t="s">
        <v>399</v>
      </c>
      <c r="C4" s="67">
        <v>4880436426</v>
      </c>
      <c r="D4" s="68">
        <v>18</v>
      </c>
      <c r="E4" s="68" t="s">
        <v>12</v>
      </c>
      <c r="F4" s="68">
        <v>2023</v>
      </c>
      <c r="G4" s="68" t="s">
        <v>11</v>
      </c>
      <c r="H4" s="68" t="s">
        <v>41</v>
      </c>
      <c r="I4" s="69" t="s">
        <v>40</v>
      </c>
      <c r="J4" s="68" t="s">
        <v>42</v>
      </c>
      <c r="K4" s="68" t="s">
        <v>266</v>
      </c>
      <c r="L4" s="73">
        <v>73.5</v>
      </c>
      <c r="M4" s="74"/>
      <c r="N4" s="72">
        <f>N3+L4</f>
        <v>55.9</v>
      </c>
    </row>
    <row r="5" spans="1:15" x14ac:dyDescent="0.25">
      <c r="A5" s="65">
        <v>3</v>
      </c>
      <c r="B5" s="66" t="s">
        <v>399</v>
      </c>
      <c r="C5" s="67">
        <v>113531000004865</v>
      </c>
      <c r="D5" s="68">
        <v>19</v>
      </c>
      <c r="E5" s="68" t="s">
        <v>12</v>
      </c>
      <c r="F5" s="68">
        <v>2023</v>
      </c>
      <c r="G5" s="68" t="s">
        <v>14</v>
      </c>
      <c r="H5" s="68" t="s">
        <v>41</v>
      </c>
      <c r="I5" s="69" t="s">
        <v>40</v>
      </c>
      <c r="J5" s="68" t="s">
        <v>42</v>
      </c>
      <c r="K5" s="68" t="s">
        <v>266</v>
      </c>
      <c r="L5" s="73">
        <v>147</v>
      </c>
      <c r="M5" s="74"/>
      <c r="N5" s="72">
        <f>N4+L5</f>
        <v>202.9</v>
      </c>
    </row>
    <row r="6" spans="1:15" x14ac:dyDescent="0.25">
      <c r="A6" s="65">
        <v>4</v>
      </c>
      <c r="B6" s="66" t="s">
        <v>48</v>
      </c>
      <c r="C6" s="75" t="s">
        <v>263</v>
      </c>
      <c r="D6" s="68">
        <v>19</v>
      </c>
      <c r="E6" s="68" t="s">
        <v>12</v>
      </c>
      <c r="F6" s="68">
        <v>2023</v>
      </c>
      <c r="G6" s="68" t="s">
        <v>127</v>
      </c>
      <c r="H6" s="68" t="s">
        <v>41</v>
      </c>
      <c r="I6" s="69" t="s">
        <v>40</v>
      </c>
      <c r="J6" s="68" t="s">
        <v>42</v>
      </c>
      <c r="K6" s="68" t="s">
        <v>365</v>
      </c>
      <c r="L6" s="73">
        <v>14479.5</v>
      </c>
      <c r="M6" s="74"/>
      <c r="N6" s="72">
        <f>N5+L6</f>
        <v>14682.4</v>
      </c>
    </row>
    <row r="7" spans="1:15" x14ac:dyDescent="0.25">
      <c r="A7" s="65">
        <v>5</v>
      </c>
      <c r="B7" s="66" t="s">
        <v>48</v>
      </c>
      <c r="C7" s="67">
        <v>113541000008887</v>
      </c>
      <c r="D7" s="68">
        <v>20</v>
      </c>
      <c r="E7" s="68" t="s">
        <v>12</v>
      </c>
      <c r="F7" s="68">
        <v>2023</v>
      </c>
      <c r="G7" s="68" t="s">
        <v>14</v>
      </c>
      <c r="H7" s="68" t="s">
        <v>41</v>
      </c>
      <c r="I7" s="69" t="s">
        <v>40</v>
      </c>
      <c r="J7" s="68" t="s">
        <v>42</v>
      </c>
      <c r="K7" s="68" t="s">
        <v>366</v>
      </c>
      <c r="L7" s="73">
        <v>3675</v>
      </c>
      <c r="M7" s="74"/>
      <c r="N7" s="72">
        <f>N6+L7</f>
        <v>18357.400000000001</v>
      </c>
      <c r="O7" s="51"/>
    </row>
    <row r="8" spans="1:15" x14ac:dyDescent="0.25">
      <c r="A8" s="65">
        <v>6</v>
      </c>
      <c r="B8" s="66" t="s">
        <v>126</v>
      </c>
      <c r="C8" s="67">
        <v>2038627017019</v>
      </c>
      <c r="D8" s="68">
        <v>20</v>
      </c>
      <c r="E8" s="68" t="s">
        <v>12</v>
      </c>
      <c r="F8" s="68">
        <v>2023</v>
      </c>
      <c r="G8" s="68" t="s">
        <v>15</v>
      </c>
      <c r="H8" s="68" t="s">
        <v>43</v>
      </c>
      <c r="I8" s="69" t="s">
        <v>45</v>
      </c>
      <c r="J8" s="68" t="s">
        <v>44</v>
      </c>
      <c r="K8" s="68"/>
      <c r="L8" s="70"/>
      <c r="M8" s="71">
        <v>-43.2</v>
      </c>
      <c r="N8" s="72">
        <f>N7+M8</f>
        <v>18314.2</v>
      </c>
    </row>
    <row r="9" spans="1:15" x14ac:dyDescent="0.25">
      <c r="A9" s="65">
        <v>7</v>
      </c>
      <c r="B9" s="66" t="s">
        <v>126</v>
      </c>
      <c r="C9" s="67">
        <v>883541200582053</v>
      </c>
      <c r="D9" s="68">
        <v>20</v>
      </c>
      <c r="E9" s="68" t="s">
        <v>12</v>
      </c>
      <c r="F9" s="68">
        <v>2023</v>
      </c>
      <c r="G9" s="68" t="s">
        <v>16</v>
      </c>
      <c r="H9" s="68" t="s">
        <v>43</v>
      </c>
      <c r="I9" s="69" t="s">
        <v>45</v>
      </c>
      <c r="J9" s="68" t="s">
        <v>44</v>
      </c>
      <c r="K9" s="68"/>
      <c r="L9" s="70"/>
      <c r="M9" s="71">
        <v>-141.84</v>
      </c>
      <c r="N9" s="72">
        <f>N8+M9</f>
        <v>18172.36</v>
      </c>
    </row>
    <row r="10" spans="1:15" x14ac:dyDescent="0.25">
      <c r="A10" s="65">
        <v>8</v>
      </c>
      <c r="B10" s="66" t="s">
        <v>48</v>
      </c>
      <c r="C10" s="75" t="s">
        <v>263</v>
      </c>
      <c r="D10" s="68">
        <v>20</v>
      </c>
      <c r="E10" s="68" t="s">
        <v>12</v>
      </c>
      <c r="F10" s="68">
        <v>2023</v>
      </c>
      <c r="G10" s="68" t="s">
        <v>127</v>
      </c>
      <c r="H10" s="68" t="s">
        <v>41</v>
      </c>
      <c r="I10" s="69" t="s">
        <v>40</v>
      </c>
      <c r="J10" s="68" t="s">
        <v>42</v>
      </c>
      <c r="K10" s="68" t="s">
        <v>366</v>
      </c>
      <c r="L10" s="73">
        <v>10510.5</v>
      </c>
      <c r="M10" s="74"/>
      <c r="N10" s="72">
        <f>N9+L10</f>
        <v>28682.86</v>
      </c>
    </row>
    <row r="11" spans="1:15" x14ac:dyDescent="0.25">
      <c r="A11" s="65">
        <v>9</v>
      </c>
      <c r="B11" s="66" t="s">
        <v>48</v>
      </c>
      <c r="C11" s="67">
        <v>113551000004883</v>
      </c>
      <c r="D11" s="68">
        <v>21</v>
      </c>
      <c r="E11" s="68" t="s">
        <v>12</v>
      </c>
      <c r="F11" s="68">
        <v>2023</v>
      </c>
      <c r="G11" s="68" t="s">
        <v>14</v>
      </c>
      <c r="H11" s="68" t="s">
        <v>41</v>
      </c>
      <c r="I11" s="69" t="s">
        <v>40</v>
      </c>
      <c r="J11" s="68" t="s">
        <v>42</v>
      </c>
      <c r="K11" s="68" t="s">
        <v>366</v>
      </c>
      <c r="L11" s="73">
        <v>2646</v>
      </c>
      <c r="M11" s="74"/>
      <c r="N11" s="72">
        <f>N10+L11</f>
        <v>31328.86</v>
      </c>
    </row>
    <row r="12" spans="1:15" x14ac:dyDescent="0.25">
      <c r="A12" s="65">
        <v>10</v>
      </c>
      <c r="B12" s="66" t="s">
        <v>126</v>
      </c>
      <c r="C12" s="67">
        <v>2038627017019</v>
      </c>
      <c r="D12" s="68">
        <v>21</v>
      </c>
      <c r="E12" s="68" t="s">
        <v>12</v>
      </c>
      <c r="F12" s="68">
        <v>2023</v>
      </c>
      <c r="G12" s="68" t="s">
        <v>15</v>
      </c>
      <c r="H12" s="68" t="s">
        <v>43</v>
      </c>
      <c r="I12" s="69" t="s">
        <v>45</v>
      </c>
      <c r="J12" s="68" t="s">
        <v>44</v>
      </c>
      <c r="K12" s="68"/>
      <c r="L12" s="70"/>
      <c r="M12" s="71">
        <v>-32.4</v>
      </c>
      <c r="N12" s="72">
        <f>N11+M12</f>
        <v>31296.46</v>
      </c>
    </row>
    <row r="13" spans="1:15" x14ac:dyDescent="0.25">
      <c r="A13" s="65">
        <v>11</v>
      </c>
      <c r="B13" s="66" t="s">
        <v>126</v>
      </c>
      <c r="C13" s="67">
        <v>873551200243506</v>
      </c>
      <c r="D13" s="68">
        <v>21</v>
      </c>
      <c r="E13" s="68" t="s">
        <v>12</v>
      </c>
      <c r="F13" s="68">
        <v>2023</v>
      </c>
      <c r="G13" s="68" t="s">
        <v>16</v>
      </c>
      <c r="H13" s="68" t="s">
        <v>43</v>
      </c>
      <c r="I13" s="69" t="s">
        <v>45</v>
      </c>
      <c r="J13" s="68" t="s">
        <v>44</v>
      </c>
      <c r="K13" s="68"/>
      <c r="L13" s="70"/>
      <c r="M13" s="71">
        <v>-102.96</v>
      </c>
      <c r="N13" s="72">
        <f>N12+M13</f>
        <v>31193.5</v>
      </c>
    </row>
    <row r="14" spans="1:15" x14ac:dyDescent="0.25">
      <c r="A14" s="65">
        <v>12</v>
      </c>
      <c r="B14" s="66" t="s">
        <v>48</v>
      </c>
      <c r="C14" s="75" t="s">
        <v>263</v>
      </c>
      <c r="D14" s="68">
        <v>21</v>
      </c>
      <c r="E14" s="68" t="s">
        <v>12</v>
      </c>
      <c r="F14" s="68">
        <v>2023</v>
      </c>
      <c r="G14" s="68" t="s">
        <v>127</v>
      </c>
      <c r="H14" s="68" t="s">
        <v>41</v>
      </c>
      <c r="I14" s="69" t="s">
        <v>40</v>
      </c>
      <c r="J14" s="68" t="s">
        <v>42</v>
      </c>
      <c r="K14" s="68" t="s">
        <v>366</v>
      </c>
      <c r="L14" s="73">
        <v>5733</v>
      </c>
      <c r="M14" s="74"/>
      <c r="N14" s="72">
        <f>N13+L14</f>
        <v>36926.5</v>
      </c>
    </row>
    <row r="15" spans="1:15" x14ac:dyDescent="0.25">
      <c r="A15" s="65">
        <v>13</v>
      </c>
      <c r="B15" s="66" t="s">
        <v>48</v>
      </c>
      <c r="C15" s="67">
        <v>113561000008443</v>
      </c>
      <c r="D15" s="68">
        <v>22</v>
      </c>
      <c r="E15" s="68" t="s">
        <v>12</v>
      </c>
      <c r="F15" s="68">
        <v>2023</v>
      </c>
      <c r="G15" s="68" t="s">
        <v>14</v>
      </c>
      <c r="H15" s="68" t="s">
        <v>41</v>
      </c>
      <c r="I15" s="69" t="s">
        <v>40</v>
      </c>
      <c r="J15" s="68" t="s">
        <v>42</v>
      </c>
      <c r="K15" s="68" t="s">
        <v>366</v>
      </c>
      <c r="L15" s="73">
        <v>2425.5</v>
      </c>
      <c r="M15" s="74"/>
      <c r="N15" s="72">
        <f>N14+L15</f>
        <v>39352</v>
      </c>
    </row>
    <row r="16" spans="1:15" x14ac:dyDescent="0.25">
      <c r="A16" s="65">
        <v>14</v>
      </c>
      <c r="B16" s="66" t="s">
        <v>126</v>
      </c>
      <c r="C16" s="67">
        <v>2038627017019</v>
      </c>
      <c r="D16" s="68">
        <v>22</v>
      </c>
      <c r="E16" s="68" t="s">
        <v>12</v>
      </c>
      <c r="F16" s="68">
        <v>2023</v>
      </c>
      <c r="G16" s="68" t="s">
        <v>15</v>
      </c>
      <c r="H16" s="68" t="s">
        <v>43</v>
      </c>
      <c r="I16" s="69" t="s">
        <v>45</v>
      </c>
      <c r="J16" s="68" t="s">
        <v>44</v>
      </c>
      <c r="K16" s="68"/>
      <c r="L16" s="70"/>
      <c r="M16" s="71">
        <v>-29.7</v>
      </c>
      <c r="N16" s="72">
        <f>N15+M16</f>
        <v>39322.300000000003</v>
      </c>
    </row>
    <row r="17" spans="1:14" x14ac:dyDescent="0.25">
      <c r="A17" s="65">
        <v>15</v>
      </c>
      <c r="B17" s="66" t="s">
        <v>126</v>
      </c>
      <c r="C17" s="67">
        <v>883561200003654</v>
      </c>
      <c r="D17" s="68">
        <v>22</v>
      </c>
      <c r="E17" s="68" t="s">
        <v>12</v>
      </c>
      <c r="F17" s="68">
        <v>2023</v>
      </c>
      <c r="G17" s="68" t="s">
        <v>16</v>
      </c>
      <c r="H17" s="68" t="s">
        <v>43</v>
      </c>
      <c r="I17" s="69" t="s">
        <v>45</v>
      </c>
      <c r="J17" s="68" t="s">
        <v>44</v>
      </c>
      <c r="K17" s="68"/>
      <c r="L17" s="70"/>
      <c r="M17" s="71">
        <v>-56.16</v>
      </c>
      <c r="N17" s="72">
        <f>N16+M17</f>
        <v>39266.14</v>
      </c>
    </row>
    <row r="18" spans="1:14" x14ac:dyDescent="0.25">
      <c r="A18" s="65">
        <v>16</v>
      </c>
      <c r="B18" s="66" t="s">
        <v>48</v>
      </c>
      <c r="C18" s="75" t="s">
        <v>263</v>
      </c>
      <c r="D18" s="68">
        <v>22</v>
      </c>
      <c r="E18" s="68" t="s">
        <v>12</v>
      </c>
      <c r="F18" s="68">
        <v>2023</v>
      </c>
      <c r="G18" s="68" t="s">
        <v>127</v>
      </c>
      <c r="H18" s="68" t="s">
        <v>41</v>
      </c>
      <c r="I18" s="69" t="s">
        <v>40</v>
      </c>
      <c r="J18" s="68" t="s">
        <v>42</v>
      </c>
      <c r="K18" s="68" t="s">
        <v>366</v>
      </c>
      <c r="L18" s="73">
        <v>4557</v>
      </c>
      <c r="M18" s="71"/>
      <c r="N18" s="72">
        <f>N17+L18</f>
        <v>43823.14</v>
      </c>
    </row>
    <row r="19" spans="1:14" x14ac:dyDescent="0.25">
      <c r="A19" s="65">
        <v>17</v>
      </c>
      <c r="B19" s="66" t="s">
        <v>57</v>
      </c>
      <c r="C19" s="67">
        <v>10208329728</v>
      </c>
      <c r="D19" s="68">
        <v>22</v>
      </c>
      <c r="E19" s="68" t="s">
        <v>12</v>
      </c>
      <c r="F19" s="68">
        <v>2023</v>
      </c>
      <c r="G19" s="68" t="s">
        <v>17</v>
      </c>
      <c r="H19" s="68" t="s">
        <v>43</v>
      </c>
      <c r="I19" s="69" t="s">
        <v>45</v>
      </c>
      <c r="J19" s="68" t="s">
        <v>44</v>
      </c>
      <c r="K19" s="68" t="s">
        <v>403</v>
      </c>
      <c r="L19" s="70"/>
      <c r="M19" s="71">
        <v>-73.5</v>
      </c>
      <c r="N19" s="72">
        <f>N18+M19</f>
        <v>43749.64</v>
      </c>
    </row>
    <row r="20" spans="1:14" x14ac:dyDescent="0.25">
      <c r="A20" s="65">
        <v>18</v>
      </c>
      <c r="B20" s="66" t="s">
        <v>48</v>
      </c>
      <c r="C20" s="67">
        <v>113601000008550</v>
      </c>
      <c r="D20" s="68">
        <v>26</v>
      </c>
      <c r="E20" s="68" t="s">
        <v>12</v>
      </c>
      <c r="F20" s="68">
        <v>2023</v>
      </c>
      <c r="G20" s="68" t="s">
        <v>14</v>
      </c>
      <c r="H20" s="68" t="s">
        <v>41</v>
      </c>
      <c r="I20" s="69" t="s">
        <v>40</v>
      </c>
      <c r="J20" s="68" t="s">
        <v>42</v>
      </c>
      <c r="K20" s="68" t="s">
        <v>366</v>
      </c>
      <c r="L20" s="73">
        <v>2278.5</v>
      </c>
      <c r="M20" s="74"/>
      <c r="N20" s="72">
        <f>N19+L20</f>
        <v>46028.14</v>
      </c>
    </row>
    <row r="21" spans="1:14" x14ac:dyDescent="0.25">
      <c r="A21" s="65">
        <v>19</v>
      </c>
      <c r="B21" s="66" t="s">
        <v>126</v>
      </c>
      <c r="C21" s="67">
        <v>2038627017019</v>
      </c>
      <c r="D21" s="68">
        <v>26</v>
      </c>
      <c r="E21" s="68" t="s">
        <v>12</v>
      </c>
      <c r="F21" s="68">
        <v>2023</v>
      </c>
      <c r="G21" s="68" t="s">
        <v>15</v>
      </c>
      <c r="H21" s="68" t="s">
        <v>43</v>
      </c>
      <c r="I21" s="69" t="s">
        <v>45</v>
      </c>
      <c r="J21" s="68" t="s">
        <v>44</v>
      </c>
      <c r="K21" s="68"/>
      <c r="L21" s="70"/>
      <c r="M21" s="71">
        <v>-27.9</v>
      </c>
      <c r="N21" s="72">
        <f>N20+M21</f>
        <v>46000.24</v>
      </c>
    </row>
    <row r="22" spans="1:14" x14ac:dyDescent="0.25">
      <c r="A22" s="65">
        <v>20</v>
      </c>
      <c r="B22" s="66" t="s">
        <v>126</v>
      </c>
      <c r="C22" s="67">
        <v>813601200319915</v>
      </c>
      <c r="D22" s="68">
        <v>26</v>
      </c>
      <c r="E22" s="68" t="s">
        <v>12</v>
      </c>
      <c r="F22" s="68">
        <v>2023</v>
      </c>
      <c r="G22" s="68" t="s">
        <v>16</v>
      </c>
      <c r="H22" s="68" t="s">
        <v>43</v>
      </c>
      <c r="I22" s="69" t="s">
        <v>45</v>
      </c>
      <c r="J22" s="68" t="s">
        <v>44</v>
      </c>
      <c r="K22" s="68"/>
      <c r="L22" s="70"/>
      <c r="M22" s="71">
        <v>-44.64</v>
      </c>
      <c r="N22" s="72">
        <f t="shared" ref="N22:N23" si="0">N21+M22</f>
        <v>45955.6</v>
      </c>
    </row>
    <row r="23" spans="1:14" x14ac:dyDescent="0.25">
      <c r="A23" s="65">
        <v>21</v>
      </c>
      <c r="B23" s="66" t="s">
        <v>126</v>
      </c>
      <c r="C23" s="67">
        <v>813601200319916</v>
      </c>
      <c r="D23" s="68">
        <v>26</v>
      </c>
      <c r="E23" s="68" t="s">
        <v>12</v>
      </c>
      <c r="F23" s="68">
        <v>2023</v>
      </c>
      <c r="G23" s="68" t="s">
        <v>16</v>
      </c>
      <c r="H23" s="68" t="s">
        <v>43</v>
      </c>
      <c r="I23" s="69" t="s">
        <v>45</v>
      </c>
      <c r="J23" s="68" t="s">
        <v>44</v>
      </c>
      <c r="K23" s="68"/>
      <c r="L23" s="70"/>
      <c r="M23" s="71">
        <v>-75.599999999999994</v>
      </c>
      <c r="N23" s="72">
        <f t="shared" si="0"/>
        <v>45880</v>
      </c>
    </row>
    <row r="24" spans="1:14" x14ac:dyDescent="0.25">
      <c r="A24" s="65">
        <v>22</v>
      </c>
      <c r="B24" s="66" t="s">
        <v>48</v>
      </c>
      <c r="C24" s="75" t="s">
        <v>263</v>
      </c>
      <c r="D24" s="68">
        <v>26</v>
      </c>
      <c r="E24" s="68" t="s">
        <v>12</v>
      </c>
      <c r="F24" s="68">
        <v>2023</v>
      </c>
      <c r="G24" s="68" t="s">
        <v>127</v>
      </c>
      <c r="H24" s="68" t="s">
        <v>41</v>
      </c>
      <c r="I24" s="69" t="s">
        <v>40</v>
      </c>
      <c r="J24" s="68" t="s">
        <v>42</v>
      </c>
      <c r="K24" s="68" t="s">
        <v>366</v>
      </c>
      <c r="L24" s="73">
        <v>11613</v>
      </c>
      <c r="M24" s="74"/>
      <c r="N24" s="72">
        <f>N23+L24</f>
        <v>57493</v>
      </c>
    </row>
    <row r="25" spans="1:14" x14ac:dyDescent="0.25">
      <c r="A25" s="65">
        <v>23</v>
      </c>
      <c r="B25" s="66" t="s">
        <v>48</v>
      </c>
      <c r="C25" s="67">
        <v>113611000008295</v>
      </c>
      <c r="D25" s="68">
        <v>27</v>
      </c>
      <c r="E25" s="68" t="s">
        <v>12</v>
      </c>
      <c r="F25" s="68">
        <v>2023</v>
      </c>
      <c r="G25" s="68" t="s">
        <v>14</v>
      </c>
      <c r="H25" s="68" t="s">
        <v>41</v>
      </c>
      <c r="I25" s="69" t="s">
        <v>40</v>
      </c>
      <c r="J25" s="68" t="s">
        <v>42</v>
      </c>
      <c r="K25" s="68" t="s">
        <v>366</v>
      </c>
      <c r="L25" s="76">
        <v>3381</v>
      </c>
      <c r="M25" s="74"/>
      <c r="N25" s="72">
        <f>N24+L25</f>
        <v>60874</v>
      </c>
    </row>
    <row r="26" spans="1:14" x14ac:dyDescent="0.25">
      <c r="A26" s="65">
        <v>24</v>
      </c>
      <c r="B26" s="66" t="s">
        <v>126</v>
      </c>
      <c r="C26" s="67">
        <v>2038627017019</v>
      </c>
      <c r="D26" s="68">
        <v>27</v>
      </c>
      <c r="E26" s="68" t="s">
        <v>12</v>
      </c>
      <c r="F26" s="68">
        <v>2023</v>
      </c>
      <c r="G26" s="68" t="s">
        <v>15</v>
      </c>
      <c r="H26" s="68" t="s">
        <v>43</v>
      </c>
      <c r="I26" s="69" t="s">
        <v>45</v>
      </c>
      <c r="J26" s="68" t="s">
        <v>44</v>
      </c>
      <c r="K26" s="68"/>
      <c r="L26" s="70"/>
      <c r="M26" s="71">
        <v>-41.4</v>
      </c>
      <c r="N26" s="72">
        <f>N25+M26</f>
        <v>60832.6</v>
      </c>
    </row>
    <row r="27" spans="1:14" x14ac:dyDescent="0.25">
      <c r="A27" s="65">
        <v>25</v>
      </c>
      <c r="B27" s="66" t="s">
        <v>126</v>
      </c>
      <c r="C27" s="67">
        <v>873611200192699</v>
      </c>
      <c r="D27" s="68">
        <v>27</v>
      </c>
      <c r="E27" s="68" t="s">
        <v>12</v>
      </c>
      <c r="F27" s="68">
        <v>2023</v>
      </c>
      <c r="G27" s="68" t="s">
        <v>16</v>
      </c>
      <c r="H27" s="68" t="s">
        <v>43</v>
      </c>
      <c r="I27" s="69" t="s">
        <v>45</v>
      </c>
      <c r="J27" s="68" t="s">
        <v>44</v>
      </c>
      <c r="K27" s="68"/>
      <c r="L27" s="70"/>
      <c r="M27" s="71">
        <v>-38.159999999999997</v>
      </c>
      <c r="N27" s="72">
        <f>N26+M27</f>
        <v>60794.439999999995</v>
      </c>
    </row>
    <row r="28" spans="1:14" x14ac:dyDescent="0.25">
      <c r="A28" s="65">
        <v>26</v>
      </c>
      <c r="B28" s="66" t="s">
        <v>48</v>
      </c>
      <c r="C28" s="75" t="s">
        <v>263</v>
      </c>
      <c r="D28" s="68">
        <v>27</v>
      </c>
      <c r="E28" s="68" t="s">
        <v>12</v>
      </c>
      <c r="F28" s="68">
        <v>2023</v>
      </c>
      <c r="G28" s="68" t="s">
        <v>127</v>
      </c>
      <c r="H28" s="68" t="s">
        <v>41</v>
      </c>
      <c r="I28" s="69" t="s">
        <v>40</v>
      </c>
      <c r="J28" s="68" t="s">
        <v>42</v>
      </c>
      <c r="K28" s="68" t="s">
        <v>366</v>
      </c>
      <c r="L28" s="73">
        <v>4851</v>
      </c>
      <c r="M28" s="71"/>
      <c r="N28" s="72">
        <f>N27+L28</f>
        <v>65645.440000000002</v>
      </c>
    </row>
    <row r="29" spans="1:14" x14ac:dyDescent="0.25">
      <c r="A29" s="65">
        <v>27</v>
      </c>
      <c r="B29" s="66" t="s">
        <v>48</v>
      </c>
      <c r="C29" s="67">
        <v>113621000008697</v>
      </c>
      <c r="D29" s="68">
        <v>28</v>
      </c>
      <c r="E29" s="68" t="s">
        <v>12</v>
      </c>
      <c r="F29" s="68">
        <v>2023</v>
      </c>
      <c r="G29" s="68" t="s">
        <v>14</v>
      </c>
      <c r="H29" s="68" t="s">
        <v>41</v>
      </c>
      <c r="I29" s="69" t="s">
        <v>40</v>
      </c>
      <c r="J29" s="68" t="s">
        <v>42</v>
      </c>
      <c r="K29" s="68" t="s">
        <v>366</v>
      </c>
      <c r="L29" s="73">
        <v>1176</v>
      </c>
      <c r="M29" s="74"/>
      <c r="N29" s="72">
        <f>N28+L29</f>
        <v>66821.440000000002</v>
      </c>
    </row>
    <row r="30" spans="1:14" x14ac:dyDescent="0.25">
      <c r="A30" s="65">
        <v>28</v>
      </c>
      <c r="B30" s="66" t="s">
        <v>126</v>
      </c>
      <c r="C30" s="67">
        <v>2038627017019</v>
      </c>
      <c r="D30" s="68">
        <v>28</v>
      </c>
      <c r="E30" s="68" t="s">
        <v>12</v>
      </c>
      <c r="F30" s="68">
        <v>2023</v>
      </c>
      <c r="G30" s="68" t="s">
        <v>15</v>
      </c>
      <c r="H30" s="68" t="s">
        <v>43</v>
      </c>
      <c r="I30" s="69" t="s">
        <v>45</v>
      </c>
      <c r="J30" s="68" t="s">
        <v>44</v>
      </c>
      <c r="K30" s="68"/>
      <c r="L30" s="70"/>
      <c r="M30" s="71">
        <v>-14.4</v>
      </c>
      <c r="N30" s="72">
        <f>N29+M30</f>
        <v>66807.040000000008</v>
      </c>
    </row>
    <row r="31" spans="1:14" x14ac:dyDescent="0.25">
      <c r="A31" s="65">
        <v>29</v>
      </c>
      <c r="B31" s="66" t="s">
        <v>126</v>
      </c>
      <c r="C31" s="67">
        <v>883621200183205</v>
      </c>
      <c r="D31" s="68">
        <v>28</v>
      </c>
      <c r="E31" s="68" t="s">
        <v>12</v>
      </c>
      <c r="F31" s="68">
        <v>2023</v>
      </c>
      <c r="G31" s="68" t="s">
        <v>16</v>
      </c>
      <c r="H31" s="68" t="s">
        <v>43</v>
      </c>
      <c r="I31" s="69" t="s">
        <v>45</v>
      </c>
      <c r="J31" s="68" t="s">
        <v>44</v>
      </c>
      <c r="K31" s="68"/>
      <c r="L31" s="70"/>
      <c r="M31" s="71">
        <v>-47.52</v>
      </c>
      <c r="N31" s="72">
        <f>N30+M31</f>
        <v>66759.520000000004</v>
      </c>
    </row>
    <row r="32" spans="1:14" x14ac:dyDescent="0.25">
      <c r="A32" s="65">
        <v>30</v>
      </c>
      <c r="B32" s="66" t="s">
        <v>48</v>
      </c>
      <c r="C32" s="75" t="s">
        <v>263</v>
      </c>
      <c r="D32" s="68">
        <v>28</v>
      </c>
      <c r="E32" s="68" t="s">
        <v>12</v>
      </c>
      <c r="F32" s="68">
        <v>2023</v>
      </c>
      <c r="G32" s="68" t="s">
        <v>127</v>
      </c>
      <c r="H32" s="68" t="s">
        <v>41</v>
      </c>
      <c r="I32" s="69" t="s">
        <v>40</v>
      </c>
      <c r="J32" s="68" t="s">
        <v>42</v>
      </c>
      <c r="K32" s="68" t="s">
        <v>366</v>
      </c>
      <c r="L32" s="73">
        <v>3969</v>
      </c>
      <c r="M32" s="74"/>
      <c r="N32" s="72">
        <f>N31+L32</f>
        <v>70728.52</v>
      </c>
    </row>
    <row r="33" spans="1:14" x14ac:dyDescent="0.25">
      <c r="A33" s="65">
        <v>31</v>
      </c>
      <c r="B33" s="66" t="s">
        <v>48</v>
      </c>
      <c r="C33" s="67">
        <v>113631000006808</v>
      </c>
      <c r="D33" s="68">
        <v>29</v>
      </c>
      <c r="E33" s="68" t="s">
        <v>12</v>
      </c>
      <c r="F33" s="68">
        <v>2023</v>
      </c>
      <c r="G33" s="68" t="s">
        <v>14</v>
      </c>
      <c r="H33" s="68" t="s">
        <v>41</v>
      </c>
      <c r="I33" s="69" t="s">
        <v>40</v>
      </c>
      <c r="J33" s="68" t="s">
        <v>42</v>
      </c>
      <c r="K33" s="68" t="s">
        <v>366</v>
      </c>
      <c r="L33" s="73">
        <v>2131.5</v>
      </c>
      <c r="M33" s="74"/>
      <c r="N33" s="72">
        <f>N32+L33</f>
        <v>72860.02</v>
      </c>
    </row>
    <row r="34" spans="1:14" x14ac:dyDescent="0.25">
      <c r="A34" s="65">
        <v>32</v>
      </c>
      <c r="B34" s="66" t="s">
        <v>126</v>
      </c>
      <c r="C34" s="67">
        <v>2038627017019</v>
      </c>
      <c r="D34" s="68">
        <v>29</v>
      </c>
      <c r="E34" s="68" t="s">
        <v>12</v>
      </c>
      <c r="F34" s="68">
        <v>2023</v>
      </c>
      <c r="G34" s="68" t="s">
        <v>15</v>
      </c>
      <c r="H34" s="68" t="s">
        <v>43</v>
      </c>
      <c r="I34" s="69" t="s">
        <v>45</v>
      </c>
      <c r="J34" s="68" t="s">
        <v>44</v>
      </c>
      <c r="K34" s="68"/>
      <c r="L34" s="70"/>
      <c r="M34" s="71">
        <v>-26.1</v>
      </c>
      <c r="N34" s="72">
        <f>N33+M34</f>
        <v>72833.919999999998</v>
      </c>
    </row>
    <row r="35" spans="1:14" x14ac:dyDescent="0.25">
      <c r="A35" s="65">
        <v>33</v>
      </c>
      <c r="B35" s="66" t="s">
        <v>126</v>
      </c>
      <c r="C35" s="67">
        <v>803631200191906</v>
      </c>
      <c r="D35" s="68">
        <v>29</v>
      </c>
      <c r="E35" s="68" t="s">
        <v>12</v>
      </c>
      <c r="F35" s="68">
        <v>2023</v>
      </c>
      <c r="G35" s="68" t="s">
        <v>16</v>
      </c>
      <c r="H35" s="68" t="s">
        <v>43</v>
      </c>
      <c r="I35" s="69" t="s">
        <v>45</v>
      </c>
      <c r="J35" s="68" t="s">
        <v>44</v>
      </c>
      <c r="K35" s="68"/>
      <c r="L35" s="70"/>
      <c r="M35" s="71">
        <v>-38.880000000000003</v>
      </c>
      <c r="N35" s="72">
        <f>N34+M35</f>
        <v>72795.039999999994</v>
      </c>
    </row>
    <row r="36" spans="1:14" x14ac:dyDescent="0.25">
      <c r="A36" s="65">
        <v>34</v>
      </c>
      <c r="B36" s="66" t="s">
        <v>48</v>
      </c>
      <c r="C36" s="75" t="s">
        <v>263</v>
      </c>
      <c r="D36" s="68">
        <v>29</v>
      </c>
      <c r="E36" s="68" t="s">
        <v>12</v>
      </c>
      <c r="F36" s="68">
        <v>2023</v>
      </c>
      <c r="G36" s="68" t="s">
        <v>127</v>
      </c>
      <c r="H36" s="68" t="s">
        <v>41</v>
      </c>
      <c r="I36" s="69" t="s">
        <v>40</v>
      </c>
      <c r="J36" s="68" t="s">
        <v>42</v>
      </c>
      <c r="K36" s="68" t="s">
        <v>366</v>
      </c>
      <c r="L36" s="73">
        <v>4116</v>
      </c>
      <c r="M36" s="74"/>
      <c r="N36" s="77">
        <f>N35+L36</f>
        <v>76911.039999999994</v>
      </c>
    </row>
    <row r="37" spans="1:14" x14ac:dyDescent="0.25">
      <c r="A37" s="65">
        <v>35</v>
      </c>
      <c r="B37" s="66" t="s">
        <v>126</v>
      </c>
      <c r="C37" s="67">
        <v>820021200234511</v>
      </c>
      <c r="D37" s="68">
        <v>2</v>
      </c>
      <c r="E37" s="68" t="s">
        <v>18</v>
      </c>
      <c r="F37" s="68">
        <v>2024</v>
      </c>
      <c r="G37" s="68" t="s">
        <v>16</v>
      </c>
      <c r="H37" s="68" t="s">
        <v>43</v>
      </c>
      <c r="I37" s="69" t="s">
        <v>45</v>
      </c>
      <c r="J37" s="68" t="s">
        <v>44</v>
      </c>
      <c r="K37" s="68"/>
      <c r="L37" s="70"/>
      <c r="M37" s="71">
        <v>-40.32</v>
      </c>
      <c r="N37" s="72">
        <f>N36+M37</f>
        <v>76870.719999999987</v>
      </c>
    </row>
    <row r="38" spans="1:14" x14ac:dyDescent="0.25">
      <c r="A38" s="65">
        <v>36</v>
      </c>
      <c r="B38" s="66" t="s">
        <v>126</v>
      </c>
      <c r="C38" s="67">
        <v>820021200234512</v>
      </c>
      <c r="D38" s="68">
        <v>2</v>
      </c>
      <c r="E38" s="68" t="s">
        <v>18</v>
      </c>
      <c r="F38" s="68">
        <v>2024</v>
      </c>
      <c r="G38" s="68" t="s">
        <v>16</v>
      </c>
      <c r="H38" s="68" t="s">
        <v>43</v>
      </c>
      <c r="I38" s="69" t="s">
        <v>45</v>
      </c>
      <c r="J38" s="68" t="s">
        <v>44</v>
      </c>
      <c r="K38" s="68"/>
      <c r="L38" s="70"/>
      <c r="M38" s="71">
        <v>-59.04</v>
      </c>
      <c r="N38" s="72">
        <f>N37+M38</f>
        <v>76811.679999999993</v>
      </c>
    </row>
    <row r="39" spans="1:14" x14ac:dyDescent="0.25">
      <c r="A39" s="65">
        <v>37</v>
      </c>
      <c r="B39" s="66" t="s">
        <v>48</v>
      </c>
      <c r="C39" s="75" t="s">
        <v>263</v>
      </c>
      <c r="D39" s="68">
        <v>2</v>
      </c>
      <c r="E39" s="68" t="s">
        <v>18</v>
      </c>
      <c r="F39" s="68">
        <v>2024</v>
      </c>
      <c r="G39" s="68" t="s">
        <v>127</v>
      </c>
      <c r="H39" s="68" t="s">
        <v>41</v>
      </c>
      <c r="I39" s="69" t="s">
        <v>40</v>
      </c>
      <c r="J39" s="68" t="s">
        <v>42</v>
      </c>
      <c r="K39" s="68" t="s">
        <v>366</v>
      </c>
      <c r="L39" s="73">
        <v>18669</v>
      </c>
      <c r="M39" s="74"/>
      <c r="N39" s="72">
        <f>N38+L39</f>
        <v>95480.68</v>
      </c>
    </row>
    <row r="40" spans="1:14" x14ac:dyDescent="0.25">
      <c r="A40" s="65">
        <v>38</v>
      </c>
      <c r="B40" s="66" t="s">
        <v>48</v>
      </c>
      <c r="C40" s="67">
        <v>110031000004422</v>
      </c>
      <c r="D40" s="68">
        <v>3</v>
      </c>
      <c r="E40" s="68" t="s">
        <v>18</v>
      </c>
      <c r="F40" s="68">
        <v>2024</v>
      </c>
      <c r="G40" s="68" t="s">
        <v>14</v>
      </c>
      <c r="H40" s="68" t="s">
        <v>41</v>
      </c>
      <c r="I40" s="69" t="s">
        <v>40</v>
      </c>
      <c r="J40" s="68" t="s">
        <v>42</v>
      </c>
      <c r="K40" s="68" t="s">
        <v>366</v>
      </c>
      <c r="L40" s="73">
        <v>7791</v>
      </c>
      <c r="M40" s="74"/>
      <c r="N40" s="72">
        <f>N39+L40</f>
        <v>103271.67999999999</v>
      </c>
    </row>
    <row r="41" spans="1:14" x14ac:dyDescent="0.25">
      <c r="A41" s="65">
        <v>39</v>
      </c>
      <c r="B41" s="66" t="s">
        <v>126</v>
      </c>
      <c r="C41" s="67">
        <v>2038627017019</v>
      </c>
      <c r="D41" s="68">
        <v>3</v>
      </c>
      <c r="E41" s="68" t="s">
        <v>18</v>
      </c>
      <c r="F41" s="68">
        <v>2024</v>
      </c>
      <c r="G41" s="68" t="s">
        <v>15</v>
      </c>
      <c r="H41" s="68" t="s">
        <v>43</v>
      </c>
      <c r="I41" s="69" t="s">
        <v>45</v>
      </c>
      <c r="J41" s="68" t="s">
        <v>44</v>
      </c>
      <c r="K41" s="68"/>
      <c r="L41" s="70"/>
      <c r="M41" s="71">
        <v>-95.4</v>
      </c>
      <c r="N41" s="72">
        <f>N40+M41</f>
        <v>103176.28</v>
      </c>
    </row>
    <row r="42" spans="1:14" x14ac:dyDescent="0.25">
      <c r="A42" s="65">
        <v>40</v>
      </c>
      <c r="B42" s="66" t="s">
        <v>126</v>
      </c>
      <c r="C42" s="67">
        <v>870031200136337</v>
      </c>
      <c r="D42" s="68">
        <v>3</v>
      </c>
      <c r="E42" s="68" t="s">
        <v>18</v>
      </c>
      <c r="F42" s="68">
        <v>2024</v>
      </c>
      <c r="G42" s="68" t="s">
        <v>16</v>
      </c>
      <c r="H42" s="68" t="s">
        <v>43</v>
      </c>
      <c r="I42" s="69" t="s">
        <v>45</v>
      </c>
      <c r="J42" s="68" t="s">
        <v>44</v>
      </c>
      <c r="K42" s="68"/>
      <c r="L42" s="70"/>
      <c r="M42" s="71">
        <v>-120.24</v>
      </c>
      <c r="N42" s="72">
        <f>N41+M42</f>
        <v>103056.04</v>
      </c>
    </row>
    <row r="43" spans="1:14" x14ac:dyDescent="0.25">
      <c r="A43" s="65">
        <v>41</v>
      </c>
      <c r="B43" s="66" t="s">
        <v>48</v>
      </c>
      <c r="C43" s="75" t="s">
        <v>263</v>
      </c>
      <c r="D43" s="68">
        <v>3</v>
      </c>
      <c r="E43" s="68" t="s">
        <v>18</v>
      </c>
      <c r="F43" s="68">
        <v>2024</v>
      </c>
      <c r="G43" s="68" t="s">
        <v>127</v>
      </c>
      <c r="H43" s="68" t="s">
        <v>41</v>
      </c>
      <c r="I43" s="69" t="s">
        <v>40</v>
      </c>
      <c r="J43" s="68" t="s">
        <v>42</v>
      </c>
      <c r="K43" s="68" t="s">
        <v>366</v>
      </c>
      <c r="L43" s="73">
        <v>11980.5</v>
      </c>
      <c r="M43" s="74"/>
      <c r="N43" s="72">
        <f>N42+L43</f>
        <v>115036.54</v>
      </c>
    </row>
    <row r="44" spans="1:14" x14ac:dyDescent="0.25">
      <c r="A44" s="65">
        <v>42</v>
      </c>
      <c r="B44" s="66" t="s">
        <v>57</v>
      </c>
      <c r="C44" s="67">
        <v>10380070554</v>
      </c>
      <c r="D44" s="68">
        <v>3</v>
      </c>
      <c r="E44" s="68" t="s">
        <v>18</v>
      </c>
      <c r="F44" s="68">
        <v>2024</v>
      </c>
      <c r="G44" s="68" t="s">
        <v>17</v>
      </c>
      <c r="H44" s="68" t="s">
        <v>43</v>
      </c>
      <c r="I44" s="69" t="s">
        <v>45</v>
      </c>
      <c r="J44" s="68" t="s">
        <v>44</v>
      </c>
      <c r="K44" s="68" t="s">
        <v>403</v>
      </c>
      <c r="L44" s="70"/>
      <c r="M44" s="71">
        <v>-147</v>
      </c>
      <c r="N44" s="72">
        <f>N43+M44</f>
        <v>114889.54</v>
      </c>
    </row>
    <row r="45" spans="1:14" x14ac:dyDescent="0.25">
      <c r="A45" s="78">
        <v>43</v>
      </c>
      <c r="B45" s="66" t="s">
        <v>126</v>
      </c>
      <c r="C45" s="79">
        <v>870041200144406</v>
      </c>
      <c r="D45" s="80">
        <v>4</v>
      </c>
      <c r="E45" s="80" t="s">
        <v>18</v>
      </c>
      <c r="F45" s="80">
        <v>2024</v>
      </c>
      <c r="G45" s="80" t="s">
        <v>16</v>
      </c>
      <c r="H45" s="68" t="s">
        <v>43</v>
      </c>
      <c r="I45" s="69" t="s">
        <v>45</v>
      </c>
      <c r="J45" s="80" t="s">
        <v>44</v>
      </c>
      <c r="K45" s="80"/>
      <c r="L45" s="81"/>
      <c r="M45" s="71">
        <v>-117.36</v>
      </c>
      <c r="N45" s="72">
        <f>N44+M45</f>
        <v>114772.18</v>
      </c>
    </row>
    <row r="46" spans="1:14" x14ac:dyDescent="0.25">
      <c r="A46" s="78">
        <v>44</v>
      </c>
      <c r="B46" s="66" t="s">
        <v>48</v>
      </c>
      <c r="C46" s="75" t="s">
        <v>263</v>
      </c>
      <c r="D46" s="80">
        <v>4</v>
      </c>
      <c r="E46" s="80" t="s">
        <v>18</v>
      </c>
      <c r="F46" s="80">
        <v>2024</v>
      </c>
      <c r="G46" s="68" t="s">
        <v>127</v>
      </c>
      <c r="H46" s="68" t="s">
        <v>41</v>
      </c>
      <c r="I46" s="69" t="s">
        <v>40</v>
      </c>
      <c r="J46" s="80" t="s">
        <v>42</v>
      </c>
      <c r="K46" s="68" t="s">
        <v>366</v>
      </c>
      <c r="L46" s="73">
        <v>12715.5</v>
      </c>
      <c r="M46" s="82"/>
      <c r="N46" s="72">
        <f>N45+L46</f>
        <v>127487.67999999999</v>
      </c>
    </row>
    <row r="47" spans="1:14" x14ac:dyDescent="0.25">
      <c r="A47" s="65">
        <v>45</v>
      </c>
      <c r="B47" s="66" t="s">
        <v>48</v>
      </c>
      <c r="C47" s="67">
        <v>110051000008237</v>
      </c>
      <c r="D47" s="68">
        <v>5</v>
      </c>
      <c r="E47" s="68" t="s">
        <v>18</v>
      </c>
      <c r="F47" s="68">
        <v>2024</v>
      </c>
      <c r="G47" s="68" t="s">
        <v>14</v>
      </c>
      <c r="H47" s="68" t="s">
        <v>41</v>
      </c>
      <c r="I47" s="69" t="s">
        <v>40</v>
      </c>
      <c r="J47" s="68" t="s">
        <v>42</v>
      </c>
      <c r="K47" s="68" t="s">
        <v>366</v>
      </c>
      <c r="L47" s="73">
        <v>6321</v>
      </c>
      <c r="M47" s="74"/>
      <c r="N47" s="72">
        <f>N46+L47</f>
        <v>133808.68</v>
      </c>
    </row>
    <row r="48" spans="1:14" x14ac:dyDescent="0.25">
      <c r="A48" s="65">
        <v>46</v>
      </c>
      <c r="B48" s="66" t="s">
        <v>126</v>
      </c>
      <c r="C48" s="67">
        <v>2038627017019</v>
      </c>
      <c r="D48" s="68">
        <v>5</v>
      </c>
      <c r="E48" s="68" t="s">
        <v>18</v>
      </c>
      <c r="F48" s="68">
        <v>2024</v>
      </c>
      <c r="G48" s="68" t="s">
        <v>15</v>
      </c>
      <c r="H48" s="68" t="s">
        <v>43</v>
      </c>
      <c r="I48" s="69" t="s">
        <v>45</v>
      </c>
      <c r="J48" s="68" t="s">
        <v>44</v>
      </c>
      <c r="K48" s="68"/>
      <c r="L48" s="70"/>
      <c r="M48" s="71">
        <v>-77.400000000000006</v>
      </c>
      <c r="N48" s="72">
        <f>N47+M48</f>
        <v>133731.28</v>
      </c>
    </row>
    <row r="49" spans="1:14" x14ac:dyDescent="0.25">
      <c r="A49" s="65">
        <v>47</v>
      </c>
      <c r="B49" s="66" t="s">
        <v>126</v>
      </c>
      <c r="C49" s="67">
        <v>870051201332067</v>
      </c>
      <c r="D49" s="68">
        <v>5</v>
      </c>
      <c r="E49" s="68" t="s">
        <v>18</v>
      </c>
      <c r="F49" s="68">
        <v>2024</v>
      </c>
      <c r="G49" s="68" t="s">
        <v>19</v>
      </c>
      <c r="H49" s="68" t="s">
        <v>43</v>
      </c>
      <c r="I49" s="69" t="s">
        <v>45</v>
      </c>
      <c r="J49" s="68" t="s">
        <v>44</v>
      </c>
      <c r="K49" s="68"/>
      <c r="L49" s="70"/>
      <c r="M49" s="71">
        <v>-72</v>
      </c>
      <c r="N49" s="72">
        <f>N48+M49</f>
        <v>133659.28</v>
      </c>
    </row>
    <row r="50" spans="1:14" x14ac:dyDescent="0.25">
      <c r="A50" s="65">
        <v>48</v>
      </c>
      <c r="B50" s="66" t="s">
        <v>126</v>
      </c>
      <c r="C50" s="67">
        <v>880051200013830</v>
      </c>
      <c r="D50" s="68">
        <v>5</v>
      </c>
      <c r="E50" s="68" t="s">
        <v>18</v>
      </c>
      <c r="F50" s="68">
        <v>2024</v>
      </c>
      <c r="G50" s="68" t="s">
        <v>16</v>
      </c>
      <c r="H50" s="68" t="s">
        <v>43</v>
      </c>
      <c r="I50" s="69" t="s">
        <v>45</v>
      </c>
      <c r="J50" s="68" t="s">
        <v>44</v>
      </c>
      <c r="K50" s="68"/>
      <c r="L50" s="70"/>
      <c r="M50" s="71">
        <v>-124.56</v>
      </c>
      <c r="N50" s="72">
        <f>N49+M50</f>
        <v>133534.72</v>
      </c>
    </row>
    <row r="51" spans="1:14" x14ac:dyDescent="0.25">
      <c r="A51" s="65">
        <v>49</v>
      </c>
      <c r="B51" s="66" t="s">
        <v>47</v>
      </c>
      <c r="C51" s="67">
        <v>9903</v>
      </c>
      <c r="D51" s="68">
        <v>5</v>
      </c>
      <c r="E51" s="68" t="s">
        <v>18</v>
      </c>
      <c r="F51" s="68">
        <v>2024</v>
      </c>
      <c r="G51" s="68" t="s">
        <v>20</v>
      </c>
      <c r="H51" s="68" t="s">
        <v>43</v>
      </c>
      <c r="I51" s="69" t="s">
        <v>45</v>
      </c>
      <c r="J51" s="69" t="s">
        <v>44</v>
      </c>
      <c r="K51" s="68"/>
      <c r="L51" s="70"/>
      <c r="M51" s="71">
        <v>-146617.72</v>
      </c>
      <c r="N51" s="72">
        <f>N50+M51</f>
        <v>-13083</v>
      </c>
    </row>
    <row r="52" spans="1:14" x14ac:dyDescent="0.25">
      <c r="A52" s="65">
        <v>50</v>
      </c>
      <c r="B52" s="66" t="s">
        <v>48</v>
      </c>
      <c r="C52" s="75" t="s">
        <v>263</v>
      </c>
      <c r="D52" s="68">
        <v>5</v>
      </c>
      <c r="E52" s="68" t="s">
        <v>18</v>
      </c>
      <c r="F52" s="68">
        <v>2024</v>
      </c>
      <c r="G52" s="68" t="s">
        <v>127</v>
      </c>
      <c r="H52" s="68" t="s">
        <v>41</v>
      </c>
      <c r="I52" s="69" t="s">
        <v>40</v>
      </c>
      <c r="J52" s="68" t="s">
        <v>42</v>
      </c>
      <c r="K52" s="68" t="s">
        <v>366</v>
      </c>
      <c r="L52" s="73">
        <v>13083</v>
      </c>
      <c r="M52" s="74"/>
      <c r="N52" s="83">
        <f>N51+L52</f>
        <v>0</v>
      </c>
    </row>
    <row r="53" spans="1:14" x14ac:dyDescent="0.25">
      <c r="A53" s="78">
        <v>51</v>
      </c>
      <c r="B53" s="66" t="s">
        <v>48</v>
      </c>
      <c r="C53" s="79">
        <v>110081000008746</v>
      </c>
      <c r="D53" s="80">
        <v>8</v>
      </c>
      <c r="E53" s="80" t="s">
        <v>18</v>
      </c>
      <c r="F53" s="80">
        <v>2024</v>
      </c>
      <c r="G53" s="80" t="s">
        <v>14</v>
      </c>
      <c r="H53" s="80" t="s">
        <v>41</v>
      </c>
      <c r="I53" s="84" t="s">
        <v>40</v>
      </c>
      <c r="J53" s="80" t="s">
        <v>42</v>
      </c>
      <c r="K53" s="68" t="s">
        <v>366</v>
      </c>
      <c r="L53" s="73">
        <v>6027</v>
      </c>
      <c r="M53" s="82"/>
      <c r="N53" s="72">
        <f>N52+L53</f>
        <v>6027</v>
      </c>
    </row>
    <row r="54" spans="1:14" x14ac:dyDescent="0.25">
      <c r="A54" s="78">
        <v>52</v>
      </c>
      <c r="B54" s="66" t="s">
        <v>126</v>
      </c>
      <c r="C54" s="79">
        <v>2038627017019</v>
      </c>
      <c r="D54" s="80">
        <v>8</v>
      </c>
      <c r="E54" s="80" t="s">
        <v>18</v>
      </c>
      <c r="F54" s="80">
        <v>2024</v>
      </c>
      <c r="G54" s="80" t="s">
        <v>15</v>
      </c>
      <c r="H54" s="68" t="s">
        <v>43</v>
      </c>
      <c r="I54" s="69" t="s">
        <v>45</v>
      </c>
      <c r="J54" s="69" t="s">
        <v>44</v>
      </c>
      <c r="K54" s="80"/>
      <c r="L54" s="81"/>
      <c r="M54" s="71">
        <v>-70.52</v>
      </c>
      <c r="N54" s="72">
        <f>N53+M54</f>
        <v>5956.48</v>
      </c>
    </row>
    <row r="55" spans="1:14" x14ac:dyDescent="0.25">
      <c r="A55" s="78">
        <v>53</v>
      </c>
      <c r="B55" s="66" t="s">
        <v>126</v>
      </c>
      <c r="C55" s="79">
        <v>810081200244515</v>
      </c>
      <c r="D55" s="80">
        <v>8</v>
      </c>
      <c r="E55" s="80" t="s">
        <v>18</v>
      </c>
      <c r="F55" s="80">
        <v>2024</v>
      </c>
      <c r="G55" s="80" t="s">
        <v>16</v>
      </c>
      <c r="H55" s="68" t="s">
        <v>43</v>
      </c>
      <c r="I55" s="69" t="s">
        <v>45</v>
      </c>
      <c r="J55" s="69" t="s">
        <v>44</v>
      </c>
      <c r="K55" s="80"/>
      <c r="L55" s="81"/>
      <c r="M55" s="71">
        <v>-128.16</v>
      </c>
      <c r="N55" s="72">
        <f>N54+M55</f>
        <v>5828.32</v>
      </c>
    </row>
    <row r="56" spans="1:14" x14ac:dyDescent="0.25">
      <c r="A56" s="78">
        <v>54</v>
      </c>
      <c r="B56" s="66" t="s">
        <v>126</v>
      </c>
      <c r="C56" s="79">
        <v>810081200244516</v>
      </c>
      <c r="D56" s="80">
        <v>8</v>
      </c>
      <c r="E56" s="80" t="s">
        <v>18</v>
      </c>
      <c r="F56" s="80">
        <v>2024</v>
      </c>
      <c r="G56" s="80" t="s">
        <v>16</v>
      </c>
      <c r="H56" s="68" t="s">
        <v>43</v>
      </c>
      <c r="I56" s="69" t="s">
        <v>45</v>
      </c>
      <c r="J56" s="69" t="s">
        <v>44</v>
      </c>
      <c r="K56" s="80"/>
      <c r="L56" s="81"/>
      <c r="M56" s="71">
        <v>-468</v>
      </c>
      <c r="N56" s="72">
        <f>N55+M56</f>
        <v>5360.32</v>
      </c>
    </row>
    <row r="57" spans="1:14" x14ac:dyDescent="0.25">
      <c r="A57" s="78">
        <v>55</v>
      </c>
      <c r="B57" s="85" t="s">
        <v>47</v>
      </c>
      <c r="C57" s="79">
        <v>9903</v>
      </c>
      <c r="D57" s="80">
        <v>8</v>
      </c>
      <c r="E57" s="80" t="s">
        <v>18</v>
      </c>
      <c r="F57" s="80">
        <v>2024</v>
      </c>
      <c r="G57" s="80" t="s">
        <v>20</v>
      </c>
      <c r="H57" s="68" t="s">
        <v>43</v>
      </c>
      <c r="I57" s="69" t="s">
        <v>45</v>
      </c>
      <c r="J57" s="69" t="s">
        <v>44</v>
      </c>
      <c r="K57" s="80"/>
      <c r="L57" s="81"/>
      <c r="M57" s="71">
        <v>-75920.320000000007</v>
      </c>
      <c r="N57" s="72">
        <f>N56+M57</f>
        <v>-70560</v>
      </c>
    </row>
    <row r="58" spans="1:14" x14ac:dyDescent="0.25">
      <c r="A58" s="65">
        <v>56</v>
      </c>
      <c r="B58" s="66" t="s">
        <v>48</v>
      </c>
      <c r="C58" s="75" t="s">
        <v>263</v>
      </c>
      <c r="D58" s="68">
        <v>8</v>
      </c>
      <c r="E58" s="68" t="s">
        <v>18</v>
      </c>
      <c r="F58" s="68">
        <v>2024</v>
      </c>
      <c r="G58" s="68" t="s">
        <v>127</v>
      </c>
      <c r="H58" s="68" t="s">
        <v>41</v>
      </c>
      <c r="I58" s="69" t="s">
        <v>40</v>
      </c>
      <c r="J58" s="68" t="s">
        <v>42</v>
      </c>
      <c r="K58" s="68" t="s">
        <v>366</v>
      </c>
      <c r="L58" s="73">
        <v>73.5</v>
      </c>
      <c r="M58" s="74"/>
      <c r="N58" s="72">
        <f>N57+L58</f>
        <v>-70486.5</v>
      </c>
    </row>
    <row r="59" spans="1:14" x14ac:dyDescent="0.25">
      <c r="A59" s="65">
        <v>57</v>
      </c>
      <c r="B59" s="66" t="s">
        <v>48</v>
      </c>
      <c r="C59" s="67">
        <v>5035988672</v>
      </c>
      <c r="D59" s="68">
        <v>8</v>
      </c>
      <c r="E59" s="68" t="s">
        <v>18</v>
      </c>
      <c r="F59" s="68">
        <v>2024</v>
      </c>
      <c r="G59" s="68" t="s">
        <v>11</v>
      </c>
      <c r="H59" s="68" t="s">
        <v>41</v>
      </c>
      <c r="I59" s="69" t="s">
        <v>40</v>
      </c>
      <c r="J59" s="68" t="s">
        <v>42</v>
      </c>
      <c r="K59" s="68" t="s">
        <v>366</v>
      </c>
      <c r="L59" s="73">
        <v>70486.5</v>
      </c>
      <c r="M59" s="74"/>
      <c r="N59" s="83">
        <f>N58+L59</f>
        <v>0</v>
      </c>
    </row>
    <row r="60" spans="1:14" x14ac:dyDescent="0.25">
      <c r="A60" s="65">
        <v>58</v>
      </c>
      <c r="B60" s="66" t="s">
        <v>48</v>
      </c>
      <c r="C60" s="67">
        <v>110091000008032</v>
      </c>
      <c r="D60" s="68">
        <v>9</v>
      </c>
      <c r="E60" s="68" t="s">
        <v>18</v>
      </c>
      <c r="F60" s="68">
        <v>2024</v>
      </c>
      <c r="G60" s="68" t="s">
        <v>14</v>
      </c>
      <c r="H60" s="68" t="s">
        <v>41</v>
      </c>
      <c r="I60" s="69" t="s">
        <v>40</v>
      </c>
      <c r="J60" s="68" t="s">
        <v>42</v>
      </c>
      <c r="K60" s="68" t="s">
        <v>366</v>
      </c>
      <c r="L60" s="73">
        <v>9922.5</v>
      </c>
      <c r="M60" s="74"/>
      <c r="N60" s="72">
        <f>N59+L60</f>
        <v>9922.5</v>
      </c>
    </row>
    <row r="61" spans="1:14" x14ac:dyDescent="0.25">
      <c r="A61" s="65">
        <v>59</v>
      </c>
      <c r="B61" s="66" t="s">
        <v>126</v>
      </c>
      <c r="C61" s="67">
        <v>2038627017019</v>
      </c>
      <c r="D61" s="68">
        <v>9</v>
      </c>
      <c r="E61" s="68" t="s">
        <v>18</v>
      </c>
      <c r="F61" s="68">
        <v>2024</v>
      </c>
      <c r="G61" s="68" t="s">
        <v>15</v>
      </c>
      <c r="H61" s="68" t="s">
        <v>43</v>
      </c>
      <c r="I61" s="69" t="s">
        <v>45</v>
      </c>
      <c r="J61" s="68" t="s">
        <v>44</v>
      </c>
      <c r="K61" s="68"/>
      <c r="L61" s="70"/>
      <c r="M61" s="71">
        <v>-116.1</v>
      </c>
      <c r="N61" s="72">
        <f>N60+M61</f>
        <v>9806.4</v>
      </c>
    </row>
    <row r="62" spans="1:14" x14ac:dyDescent="0.25">
      <c r="A62" s="65">
        <v>60</v>
      </c>
      <c r="B62" s="66" t="s">
        <v>126</v>
      </c>
      <c r="C62" s="67">
        <v>2038627017019</v>
      </c>
      <c r="D62" s="68">
        <v>9</v>
      </c>
      <c r="E62" s="68" t="s">
        <v>18</v>
      </c>
      <c r="F62" s="68">
        <v>2024</v>
      </c>
      <c r="G62" s="68" t="s">
        <v>15</v>
      </c>
      <c r="H62" s="68" t="s">
        <v>43</v>
      </c>
      <c r="I62" s="69" t="s">
        <v>45</v>
      </c>
      <c r="J62" s="68" t="s">
        <v>44</v>
      </c>
      <c r="K62" s="68"/>
      <c r="L62" s="70"/>
      <c r="M62" s="71">
        <v>-120.4</v>
      </c>
      <c r="N62" s="72">
        <f>N61+M62</f>
        <v>9686</v>
      </c>
    </row>
    <row r="63" spans="1:14" x14ac:dyDescent="0.25">
      <c r="A63" s="65">
        <v>61</v>
      </c>
      <c r="B63" s="66" t="s">
        <v>126</v>
      </c>
      <c r="C63" s="67">
        <v>870091200181224</v>
      </c>
      <c r="D63" s="68">
        <v>9</v>
      </c>
      <c r="E63" s="68" t="s">
        <v>18</v>
      </c>
      <c r="F63" s="68">
        <v>2024</v>
      </c>
      <c r="G63" s="68" t="s">
        <v>16</v>
      </c>
      <c r="H63" s="68" t="s">
        <v>43</v>
      </c>
      <c r="I63" s="69" t="s">
        <v>45</v>
      </c>
      <c r="J63" s="68" t="s">
        <v>44</v>
      </c>
      <c r="K63" s="68"/>
      <c r="L63" s="70"/>
      <c r="M63" s="71">
        <v>-222.48</v>
      </c>
      <c r="N63" s="72">
        <f>N62+M63</f>
        <v>9463.52</v>
      </c>
    </row>
    <row r="64" spans="1:14" x14ac:dyDescent="0.25">
      <c r="A64" s="65">
        <v>62</v>
      </c>
      <c r="B64" s="66" t="s">
        <v>47</v>
      </c>
      <c r="C64" s="67">
        <v>9903</v>
      </c>
      <c r="D64" s="68">
        <v>9</v>
      </c>
      <c r="E64" s="68" t="s">
        <v>18</v>
      </c>
      <c r="F64" s="68">
        <v>2024</v>
      </c>
      <c r="G64" s="68" t="s">
        <v>20</v>
      </c>
      <c r="H64" s="68" t="s">
        <v>43</v>
      </c>
      <c r="I64" s="69" t="s">
        <v>45</v>
      </c>
      <c r="J64" s="68" t="s">
        <v>44</v>
      </c>
      <c r="K64" s="68"/>
      <c r="L64" s="70"/>
      <c r="M64" s="71">
        <v>-9463.52</v>
      </c>
      <c r="N64" s="83">
        <f>N63+M64</f>
        <v>0</v>
      </c>
    </row>
    <row r="65" spans="1:14" x14ac:dyDescent="0.25">
      <c r="A65" s="65">
        <v>63</v>
      </c>
      <c r="B65" s="66" t="s">
        <v>48</v>
      </c>
      <c r="C65" s="67">
        <v>110101000008042</v>
      </c>
      <c r="D65" s="68">
        <v>10</v>
      </c>
      <c r="E65" s="68" t="s">
        <v>18</v>
      </c>
      <c r="F65" s="68">
        <v>2024</v>
      </c>
      <c r="G65" s="68" t="s">
        <v>14</v>
      </c>
      <c r="H65" s="68" t="s">
        <v>41</v>
      </c>
      <c r="I65" s="69" t="s">
        <v>40</v>
      </c>
      <c r="J65" s="68" t="s">
        <v>42</v>
      </c>
      <c r="K65" s="68" t="s">
        <v>366</v>
      </c>
      <c r="L65" s="73">
        <v>49686</v>
      </c>
      <c r="M65" s="74"/>
      <c r="N65" s="72">
        <f>N64+L65</f>
        <v>49686</v>
      </c>
    </row>
    <row r="66" spans="1:14" x14ac:dyDescent="0.25">
      <c r="A66" s="65">
        <v>64</v>
      </c>
      <c r="B66" s="66" t="s">
        <v>126</v>
      </c>
      <c r="C66" s="67">
        <v>2038627017019</v>
      </c>
      <c r="D66" s="68">
        <v>10</v>
      </c>
      <c r="E66" s="68" t="s">
        <v>18</v>
      </c>
      <c r="F66" s="68">
        <v>2024</v>
      </c>
      <c r="G66" s="68" t="s">
        <v>15</v>
      </c>
      <c r="H66" s="68" t="s">
        <v>43</v>
      </c>
      <c r="I66" s="69" t="s">
        <v>45</v>
      </c>
      <c r="J66" s="68" t="s">
        <v>44</v>
      </c>
      <c r="K66" s="68"/>
      <c r="L66" s="70"/>
      <c r="M66" s="71">
        <v>-460.96</v>
      </c>
      <c r="N66" s="72">
        <f>N65+M66</f>
        <v>49225.04</v>
      </c>
    </row>
    <row r="67" spans="1:14" x14ac:dyDescent="0.25">
      <c r="A67" s="65">
        <v>65</v>
      </c>
      <c r="B67" s="66" t="s">
        <v>47</v>
      </c>
      <c r="C67" s="67">
        <v>9903</v>
      </c>
      <c r="D67" s="68">
        <v>10</v>
      </c>
      <c r="E67" s="68" t="s">
        <v>18</v>
      </c>
      <c r="F67" s="68">
        <v>2024</v>
      </c>
      <c r="G67" s="68" t="s">
        <v>20</v>
      </c>
      <c r="H67" s="68" t="s">
        <v>43</v>
      </c>
      <c r="I67" s="69" t="s">
        <v>45</v>
      </c>
      <c r="J67" s="68" t="s">
        <v>44</v>
      </c>
      <c r="K67" s="68"/>
      <c r="L67" s="70"/>
      <c r="M67" s="71">
        <v>-49225.04</v>
      </c>
      <c r="N67" s="83">
        <f>N66+M67</f>
        <v>0</v>
      </c>
    </row>
    <row r="68" spans="1:14" x14ac:dyDescent="0.25">
      <c r="A68" s="65">
        <v>66</v>
      </c>
      <c r="B68" s="66" t="s">
        <v>126</v>
      </c>
      <c r="C68" s="67">
        <v>2038627017019</v>
      </c>
      <c r="D68" s="68">
        <v>16</v>
      </c>
      <c r="E68" s="68" t="s">
        <v>18</v>
      </c>
      <c r="F68" s="68">
        <v>2024</v>
      </c>
      <c r="G68" s="68" t="s">
        <v>15</v>
      </c>
      <c r="H68" s="68" t="s">
        <v>43</v>
      </c>
      <c r="I68" s="69" t="s">
        <v>45</v>
      </c>
      <c r="J68" s="68" t="s">
        <v>44</v>
      </c>
      <c r="K68" s="68"/>
      <c r="L68" s="70"/>
      <c r="M68" s="71">
        <v>-5877.9</v>
      </c>
      <c r="N68" s="72">
        <f>N67+M68</f>
        <v>-5877.9</v>
      </c>
    </row>
    <row r="69" spans="1:14" x14ac:dyDescent="0.25">
      <c r="A69" s="65">
        <v>67</v>
      </c>
      <c r="B69" s="66" t="s">
        <v>46</v>
      </c>
      <c r="C69" s="67">
        <v>9903</v>
      </c>
      <c r="D69" s="68">
        <v>16</v>
      </c>
      <c r="E69" s="68" t="s">
        <v>18</v>
      </c>
      <c r="F69" s="68">
        <v>2024</v>
      </c>
      <c r="G69" s="68" t="s">
        <v>20</v>
      </c>
      <c r="H69" s="68" t="s">
        <v>41</v>
      </c>
      <c r="I69" s="84" t="s">
        <v>40</v>
      </c>
      <c r="J69" s="68" t="s">
        <v>42</v>
      </c>
      <c r="K69" s="68"/>
      <c r="L69" s="73">
        <v>5877.9</v>
      </c>
      <c r="M69" s="74"/>
      <c r="N69" s="83">
        <f>N68+L69</f>
        <v>0</v>
      </c>
    </row>
    <row r="70" spans="1:14" x14ac:dyDescent="0.25">
      <c r="A70" s="65">
        <v>68</v>
      </c>
      <c r="B70" s="66" t="s">
        <v>136</v>
      </c>
      <c r="C70" s="67">
        <v>552879000016049</v>
      </c>
      <c r="D70" s="68">
        <v>18</v>
      </c>
      <c r="E70" s="68" t="s">
        <v>18</v>
      </c>
      <c r="F70" s="68">
        <v>2024</v>
      </c>
      <c r="G70" s="68" t="s">
        <v>21</v>
      </c>
      <c r="H70" s="68" t="s">
        <v>140</v>
      </c>
      <c r="I70" s="69" t="s">
        <v>139</v>
      </c>
      <c r="J70" s="68" t="s">
        <v>52</v>
      </c>
      <c r="K70" s="68"/>
      <c r="L70" s="70"/>
      <c r="M70" s="71">
        <v>-2068.85</v>
      </c>
      <c r="N70" s="72">
        <f>N69+M70</f>
        <v>-2068.85</v>
      </c>
    </row>
    <row r="71" spans="1:14" x14ac:dyDescent="0.25">
      <c r="A71" s="65">
        <v>69</v>
      </c>
      <c r="B71" s="66" t="s">
        <v>46</v>
      </c>
      <c r="C71" s="67">
        <v>9903</v>
      </c>
      <c r="D71" s="68">
        <v>18</v>
      </c>
      <c r="E71" s="68" t="s">
        <v>18</v>
      </c>
      <c r="F71" s="68">
        <v>2024</v>
      </c>
      <c r="G71" s="68" t="s">
        <v>20</v>
      </c>
      <c r="H71" s="68" t="s">
        <v>41</v>
      </c>
      <c r="I71" s="84" t="s">
        <v>40</v>
      </c>
      <c r="J71" s="68" t="s">
        <v>42</v>
      </c>
      <c r="K71" s="68"/>
      <c r="L71" s="73">
        <v>2068.85</v>
      </c>
      <c r="M71" s="74"/>
      <c r="N71" s="83">
        <f>N70+L71</f>
        <v>0</v>
      </c>
    </row>
    <row r="72" spans="1:14" x14ac:dyDescent="0.25">
      <c r="A72" s="65">
        <v>70</v>
      </c>
      <c r="B72" s="66" t="s">
        <v>268</v>
      </c>
      <c r="C72" s="67">
        <v>552903000037535</v>
      </c>
      <c r="D72" s="68">
        <v>22</v>
      </c>
      <c r="E72" s="68" t="s">
        <v>18</v>
      </c>
      <c r="F72" s="68">
        <v>2024</v>
      </c>
      <c r="G72" s="68" t="s">
        <v>21</v>
      </c>
      <c r="H72" s="68" t="s">
        <v>63</v>
      </c>
      <c r="I72" s="69" t="s">
        <v>64</v>
      </c>
      <c r="J72" s="68" t="s">
        <v>60</v>
      </c>
      <c r="K72" s="68"/>
      <c r="L72" s="70"/>
      <c r="M72" s="71">
        <v>-1344</v>
      </c>
      <c r="N72" s="72">
        <f>N71+M72</f>
        <v>-1344</v>
      </c>
    </row>
    <row r="73" spans="1:14" x14ac:dyDescent="0.25">
      <c r="A73" s="65">
        <v>71</v>
      </c>
      <c r="B73" s="66" t="s">
        <v>268</v>
      </c>
      <c r="C73" s="67">
        <v>552903000106171</v>
      </c>
      <c r="D73" s="68">
        <v>22</v>
      </c>
      <c r="E73" s="68" t="s">
        <v>18</v>
      </c>
      <c r="F73" s="68">
        <v>2024</v>
      </c>
      <c r="G73" s="68" t="s">
        <v>21</v>
      </c>
      <c r="H73" s="68" t="s">
        <v>73</v>
      </c>
      <c r="I73" s="69" t="s">
        <v>74</v>
      </c>
      <c r="J73" s="68" t="s">
        <v>60</v>
      </c>
      <c r="K73" s="68"/>
      <c r="L73" s="70"/>
      <c r="M73" s="71">
        <v>-672</v>
      </c>
      <c r="N73" s="72">
        <f t="shared" ref="N73:N81" si="1">N72+M73</f>
        <v>-2016</v>
      </c>
    </row>
    <row r="74" spans="1:14" x14ac:dyDescent="0.25">
      <c r="A74" s="65">
        <v>72</v>
      </c>
      <c r="B74" s="66" t="s">
        <v>268</v>
      </c>
      <c r="C74" s="67">
        <v>553472000051742</v>
      </c>
      <c r="D74" s="68">
        <v>22</v>
      </c>
      <c r="E74" s="68" t="s">
        <v>18</v>
      </c>
      <c r="F74" s="68">
        <v>2024</v>
      </c>
      <c r="G74" s="68" t="s">
        <v>21</v>
      </c>
      <c r="H74" s="68" t="s">
        <v>67</v>
      </c>
      <c r="I74" s="69" t="s">
        <v>68</v>
      </c>
      <c r="J74" s="68" t="s">
        <v>60</v>
      </c>
      <c r="K74" s="68"/>
      <c r="L74" s="70"/>
      <c r="M74" s="71">
        <v>-672</v>
      </c>
      <c r="N74" s="72">
        <f t="shared" si="1"/>
        <v>-2688</v>
      </c>
    </row>
    <row r="75" spans="1:14" x14ac:dyDescent="0.25">
      <c r="A75" s="65">
        <v>73</v>
      </c>
      <c r="B75" s="66" t="s">
        <v>268</v>
      </c>
      <c r="C75" s="67">
        <v>553653000033519</v>
      </c>
      <c r="D75" s="68">
        <v>22</v>
      </c>
      <c r="E75" s="68" t="s">
        <v>18</v>
      </c>
      <c r="F75" s="68">
        <v>2024</v>
      </c>
      <c r="G75" s="68" t="s">
        <v>21</v>
      </c>
      <c r="H75" s="68" t="s">
        <v>62</v>
      </c>
      <c r="I75" s="69" t="s">
        <v>269</v>
      </c>
      <c r="J75" s="68" t="s">
        <v>60</v>
      </c>
      <c r="K75" s="68"/>
      <c r="L75" s="70"/>
      <c r="M75" s="71">
        <v>-1344</v>
      </c>
      <c r="N75" s="72">
        <f t="shared" si="1"/>
        <v>-4032</v>
      </c>
    </row>
    <row r="76" spans="1:14" x14ac:dyDescent="0.25">
      <c r="A76" s="65">
        <v>74</v>
      </c>
      <c r="B76" s="66" t="s">
        <v>268</v>
      </c>
      <c r="C76" s="67">
        <v>553653000033524</v>
      </c>
      <c r="D76" s="68">
        <v>22</v>
      </c>
      <c r="E76" s="68" t="s">
        <v>18</v>
      </c>
      <c r="F76" s="68">
        <v>2024</v>
      </c>
      <c r="G76" s="68" t="s">
        <v>21</v>
      </c>
      <c r="H76" s="68" t="s">
        <v>69</v>
      </c>
      <c r="I76" s="69" t="s">
        <v>70</v>
      </c>
      <c r="J76" s="68" t="s">
        <v>60</v>
      </c>
      <c r="K76" s="68"/>
      <c r="L76" s="70"/>
      <c r="M76" s="71">
        <v>-2016</v>
      </c>
      <c r="N76" s="72">
        <f t="shared" si="1"/>
        <v>-6048</v>
      </c>
    </row>
    <row r="77" spans="1:14" x14ac:dyDescent="0.25">
      <c r="A77" s="65">
        <v>75</v>
      </c>
      <c r="B77" s="66" t="s">
        <v>268</v>
      </c>
      <c r="C77" s="67">
        <v>553653000040508</v>
      </c>
      <c r="D77" s="68">
        <v>22</v>
      </c>
      <c r="E77" s="68" t="s">
        <v>18</v>
      </c>
      <c r="F77" s="68">
        <v>2024</v>
      </c>
      <c r="G77" s="68" t="s">
        <v>21</v>
      </c>
      <c r="H77" s="68" t="s">
        <v>71</v>
      </c>
      <c r="I77" s="69" t="s">
        <v>72</v>
      </c>
      <c r="J77" s="68" t="s">
        <v>60</v>
      </c>
      <c r="K77" s="68"/>
      <c r="L77" s="70"/>
      <c r="M77" s="71">
        <v>-2340</v>
      </c>
      <c r="N77" s="72">
        <f t="shared" si="1"/>
        <v>-8388</v>
      </c>
    </row>
    <row r="78" spans="1:14" x14ac:dyDescent="0.25">
      <c r="A78" s="65">
        <v>76</v>
      </c>
      <c r="B78" s="66" t="s">
        <v>268</v>
      </c>
      <c r="C78" s="67">
        <v>553653000136772</v>
      </c>
      <c r="D78" s="68">
        <v>22</v>
      </c>
      <c r="E78" s="68" t="s">
        <v>18</v>
      </c>
      <c r="F78" s="68">
        <v>2024</v>
      </c>
      <c r="G78" s="68" t="s">
        <v>21</v>
      </c>
      <c r="H78" s="68" t="s">
        <v>77</v>
      </c>
      <c r="I78" s="69" t="s">
        <v>78</v>
      </c>
      <c r="J78" s="68" t="s">
        <v>60</v>
      </c>
      <c r="K78" s="68"/>
      <c r="L78" s="70"/>
      <c r="M78" s="71">
        <v>-672</v>
      </c>
      <c r="N78" s="72">
        <f t="shared" si="1"/>
        <v>-9060</v>
      </c>
    </row>
    <row r="79" spans="1:14" x14ac:dyDescent="0.25">
      <c r="A79" s="65">
        <v>77</v>
      </c>
      <c r="B79" s="66" t="s">
        <v>268</v>
      </c>
      <c r="C79" s="67">
        <v>553653000138169</v>
      </c>
      <c r="D79" s="68">
        <v>22</v>
      </c>
      <c r="E79" s="68" t="s">
        <v>18</v>
      </c>
      <c r="F79" s="68">
        <v>2024</v>
      </c>
      <c r="G79" s="68" t="s">
        <v>21</v>
      </c>
      <c r="H79" s="68" t="s">
        <v>65</v>
      </c>
      <c r="I79" s="69" t="s">
        <v>66</v>
      </c>
      <c r="J79" s="68" t="s">
        <v>60</v>
      </c>
      <c r="K79" s="68"/>
      <c r="L79" s="70"/>
      <c r="M79" s="71">
        <v>-1008</v>
      </c>
      <c r="N79" s="72">
        <f t="shared" si="1"/>
        <v>-10068</v>
      </c>
    </row>
    <row r="80" spans="1:14" x14ac:dyDescent="0.25">
      <c r="A80" s="65">
        <v>78</v>
      </c>
      <c r="B80" s="66" t="s">
        <v>268</v>
      </c>
      <c r="C80" s="67">
        <v>553653000140696</v>
      </c>
      <c r="D80" s="68">
        <v>22</v>
      </c>
      <c r="E80" s="68" t="s">
        <v>18</v>
      </c>
      <c r="F80" s="68">
        <v>2024</v>
      </c>
      <c r="G80" s="68" t="s">
        <v>21</v>
      </c>
      <c r="H80" s="68" t="s">
        <v>59</v>
      </c>
      <c r="I80" s="69" t="s">
        <v>61</v>
      </c>
      <c r="J80" s="68" t="s">
        <v>60</v>
      </c>
      <c r="K80" s="68"/>
      <c r="L80" s="70"/>
      <c r="M80" s="71">
        <v>-1344</v>
      </c>
      <c r="N80" s="72">
        <f t="shared" si="1"/>
        <v>-11412</v>
      </c>
    </row>
    <row r="81" spans="1:14" x14ac:dyDescent="0.25">
      <c r="A81" s="65">
        <v>79</v>
      </c>
      <c r="B81" s="66" t="s">
        <v>296</v>
      </c>
      <c r="C81" s="67">
        <v>12201</v>
      </c>
      <c r="D81" s="68">
        <v>22</v>
      </c>
      <c r="E81" s="68" t="s">
        <v>18</v>
      </c>
      <c r="F81" s="68">
        <v>2024</v>
      </c>
      <c r="G81" s="68" t="s">
        <v>22</v>
      </c>
      <c r="H81" s="68" t="s">
        <v>299</v>
      </c>
      <c r="I81" s="86" t="s">
        <v>297</v>
      </c>
      <c r="J81" s="68" t="s">
        <v>298</v>
      </c>
      <c r="K81" s="68"/>
      <c r="L81" s="70"/>
      <c r="M81" s="71">
        <v>-195</v>
      </c>
      <c r="N81" s="72">
        <f t="shared" si="1"/>
        <v>-11607</v>
      </c>
    </row>
    <row r="82" spans="1:14" x14ac:dyDescent="0.25">
      <c r="A82" s="65">
        <v>80</v>
      </c>
      <c r="B82" s="66" t="s">
        <v>46</v>
      </c>
      <c r="C82" s="67">
        <v>9903</v>
      </c>
      <c r="D82" s="68">
        <v>22</v>
      </c>
      <c r="E82" s="68" t="s">
        <v>18</v>
      </c>
      <c r="F82" s="68">
        <v>2024</v>
      </c>
      <c r="G82" s="68" t="s">
        <v>20</v>
      </c>
      <c r="H82" s="68" t="s">
        <v>41</v>
      </c>
      <c r="I82" s="84" t="s">
        <v>40</v>
      </c>
      <c r="J82" s="68" t="s">
        <v>42</v>
      </c>
      <c r="K82" s="68"/>
      <c r="L82" s="73">
        <v>11607</v>
      </c>
      <c r="M82" s="74"/>
      <c r="N82" s="83">
        <f>N81+L82</f>
        <v>0</v>
      </c>
    </row>
    <row r="83" spans="1:14" x14ac:dyDescent="0.25">
      <c r="A83" s="65">
        <v>81</v>
      </c>
      <c r="B83" s="66" t="s">
        <v>268</v>
      </c>
      <c r="C83" s="67">
        <v>553253000026518</v>
      </c>
      <c r="D83" s="68">
        <v>23</v>
      </c>
      <c r="E83" s="68" t="s">
        <v>18</v>
      </c>
      <c r="F83" s="68">
        <v>2024</v>
      </c>
      <c r="G83" s="68" t="s">
        <v>21</v>
      </c>
      <c r="H83" s="68" t="s">
        <v>79</v>
      </c>
      <c r="I83" s="69" t="s">
        <v>80</v>
      </c>
      <c r="J83" s="68" t="s">
        <v>60</v>
      </c>
      <c r="K83" s="68"/>
      <c r="L83" s="70"/>
      <c r="M83" s="71">
        <v>-1344</v>
      </c>
      <c r="N83" s="72">
        <f>N82+M83</f>
        <v>-1344</v>
      </c>
    </row>
    <row r="84" spans="1:14" x14ac:dyDescent="0.25">
      <c r="A84" s="65">
        <v>82</v>
      </c>
      <c r="B84" s="66" t="s">
        <v>268</v>
      </c>
      <c r="C84" s="67">
        <v>553473000030255</v>
      </c>
      <c r="D84" s="68">
        <v>23</v>
      </c>
      <c r="E84" s="68" t="s">
        <v>18</v>
      </c>
      <c r="F84" s="68">
        <v>2024</v>
      </c>
      <c r="G84" s="68" t="s">
        <v>21</v>
      </c>
      <c r="H84" s="68" t="s">
        <v>81</v>
      </c>
      <c r="I84" s="69" t="s">
        <v>82</v>
      </c>
      <c r="J84" s="68" t="s">
        <v>60</v>
      </c>
      <c r="K84" s="68"/>
      <c r="L84" s="70"/>
      <c r="M84" s="71">
        <v>-672</v>
      </c>
      <c r="N84" s="72">
        <f t="shared" ref="N84:N87" si="2">N83+M84</f>
        <v>-2016</v>
      </c>
    </row>
    <row r="85" spans="1:14" x14ac:dyDescent="0.25">
      <c r="A85" s="65">
        <v>83</v>
      </c>
      <c r="B85" s="66" t="s">
        <v>268</v>
      </c>
      <c r="C85" s="67">
        <v>553653000010877</v>
      </c>
      <c r="D85" s="68">
        <v>23</v>
      </c>
      <c r="E85" s="68" t="s">
        <v>18</v>
      </c>
      <c r="F85" s="68">
        <v>2024</v>
      </c>
      <c r="G85" s="68" t="s">
        <v>21</v>
      </c>
      <c r="H85" s="68" t="s">
        <v>75</v>
      </c>
      <c r="I85" s="69" t="s">
        <v>76</v>
      </c>
      <c r="J85" s="68" t="s">
        <v>60</v>
      </c>
      <c r="K85" s="68"/>
      <c r="L85" s="70"/>
      <c r="M85" s="71">
        <v>-672</v>
      </c>
      <c r="N85" s="72">
        <f t="shared" si="2"/>
        <v>-2688</v>
      </c>
    </row>
    <row r="86" spans="1:14" x14ac:dyDescent="0.25">
      <c r="A86" s="65">
        <v>84</v>
      </c>
      <c r="B86" s="66" t="s">
        <v>268</v>
      </c>
      <c r="C86" s="67">
        <v>553653000048893</v>
      </c>
      <c r="D86" s="68">
        <v>23</v>
      </c>
      <c r="E86" s="68" t="s">
        <v>18</v>
      </c>
      <c r="F86" s="68">
        <v>2024</v>
      </c>
      <c r="G86" s="68" t="s">
        <v>21</v>
      </c>
      <c r="H86" s="68" t="s">
        <v>83</v>
      </c>
      <c r="I86" s="69" t="s">
        <v>84</v>
      </c>
      <c r="J86" s="68" t="s">
        <v>60</v>
      </c>
      <c r="K86" s="68"/>
      <c r="L86" s="70"/>
      <c r="M86" s="71">
        <v>-504</v>
      </c>
      <c r="N86" s="72">
        <f t="shared" si="2"/>
        <v>-3192</v>
      </c>
    </row>
    <row r="87" spans="1:14" x14ac:dyDescent="0.25">
      <c r="A87" s="65">
        <v>85</v>
      </c>
      <c r="B87" s="66" t="s">
        <v>268</v>
      </c>
      <c r="C87" s="67">
        <v>553653000140082</v>
      </c>
      <c r="D87" s="68">
        <v>23</v>
      </c>
      <c r="E87" s="68" t="s">
        <v>18</v>
      </c>
      <c r="F87" s="68">
        <v>2024</v>
      </c>
      <c r="G87" s="68" t="s">
        <v>21</v>
      </c>
      <c r="H87" s="68" t="s">
        <v>85</v>
      </c>
      <c r="I87" s="69" t="s">
        <v>86</v>
      </c>
      <c r="J87" s="68" t="s">
        <v>60</v>
      </c>
      <c r="K87" s="68"/>
      <c r="L87" s="70"/>
      <c r="M87" s="71">
        <v>-672</v>
      </c>
      <c r="N87" s="72">
        <f t="shared" si="2"/>
        <v>-3864</v>
      </c>
    </row>
    <row r="88" spans="1:14" x14ac:dyDescent="0.25">
      <c r="A88" s="65">
        <v>86</v>
      </c>
      <c r="B88" s="66" t="s">
        <v>46</v>
      </c>
      <c r="C88" s="67">
        <v>9903</v>
      </c>
      <c r="D88" s="68">
        <v>23</v>
      </c>
      <c r="E88" s="68" t="s">
        <v>18</v>
      </c>
      <c r="F88" s="68">
        <v>2024</v>
      </c>
      <c r="G88" s="68" t="s">
        <v>20</v>
      </c>
      <c r="H88" s="68" t="s">
        <v>41</v>
      </c>
      <c r="I88" s="84" t="s">
        <v>40</v>
      </c>
      <c r="J88" s="68" t="s">
        <v>42</v>
      </c>
      <c r="K88" s="68"/>
      <c r="L88" s="73">
        <v>5040</v>
      </c>
      <c r="M88" s="74"/>
      <c r="N88" s="72">
        <f>N87+L88</f>
        <v>1176</v>
      </c>
    </row>
    <row r="89" spans="1:14" x14ac:dyDescent="0.25">
      <c r="A89" s="65">
        <v>87</v>
      </c>
      <c r="B89" s="66" t="s">
        <v>268</v>
      </c>
      <c r="C89" s="67">
        <v>12301</v>
      </c>
      <c r="D89" s="68">
        <v>23</v>
      </c>
      <c r="E89" s="68" t="s">
        <v>18</v>
      </c>
      <c r="F89" s="68">
        <v>2024</v>
      </c>
      <c r="G89" s="68" t="s">
        <v>23</v>
      </c>
      <c r="H89" s="68" t="s">
        <v>92</v>
      </c>
      <c r="I89" s="69" t="s">
        <v>93</v>
      </c>
      <c r="J89" s="68" t="s">
        <v>60</v>
      </c>
      <c r="K89" s="68"/>
      <c r="L89" s="70"/>
      <c r="M89" s="71">
        <v>-672</v>
      </c>
      <c r="N89" s="72">
        <f>N88+M89</f>
        <v>504</v>
      </c>
    </row>
    <row r="90" spans="1:14" x14ac:dyDescent="0.25">
      <c r="A90" s="65">
        <v>88</v>
      </c>
      <c r="B90" s="66" t="s">
        <v>268</v>
      </c>
      <c r="C90" s="67">
        <v>12302</v>
      </c>
      <c r="D90" s="68">
        <v>23</v>
      </c>
      <c r="E90" s="68" t="s">
        <v>18</v>
      </c>
      <c r="F90" s="68">
        <v>2024</v>
      </c>
      <c r="G90" s="68" t="s">
        <v>23</v>
      </c>
      <c r="H90" s="68" t="s">
        <v>89</v>
      </c>
      <c r="I90" s="69" t="s">
        <v>91</v>
      </c>
      <c r="J90" s="68" t="s">
        <v>60</v>
      </c>
      <c r="K90" s="68"/>
      <c r="L90" s="70"/>
      <c r="M90" s="71">
        <v>-504</v>
      </c>
      <c r="N90" s="72">
        <f>N89+M90</f>
        <v>0</v>
      </c>
    </row>
    <row r="91" spans="1:14" x14ac:dyDescent="0.25">
      <c r="A91" s="65">
        <v>89</v>
      </c>
      <c r="B91" s="66" t="s">
        <v>136</v>
      </c>
      <c r="C91" s="67">
        <v>553653000036924</v>
      </c>
      <c r="D91" s="68">
        <v>24</v>
      </c>
      <c r="E91" s="68" t="s">
        <v>18</v>
      </c>
      <c r="F91" s="68">
        <v>2024</v>
      </c>
      <c r="G91" s="68" t="s">
        <v>21</v>
      </c>
      <c r="H91" s="68" t="s">
        <v>295</v>
      </c>
      <c r="I91" s="80" t="s">
        <v>40</v>
      </c>
      <c r="J91" s="68" t="s">
        <v>52</v>
      </c>
      <c r="K91" s="68"/>
      <c r="L91" s="70"/>
      <c r="M91" s="71">
        <v>-152.47999999999999</v>
      </c>
      <c r="N91" s="72">
        <f>N90+M91</f>
        <v>-152.47999999999999</v>
      </c>
    </row>
    <row r="92" spans="1:14" x14ac:dyDescent="0.25">
      <c r="A92" s="65">
        <v>90</v>
      </c>
      <c r="B92" s="66" t="s">
        <v>46</v>
      </c>
      <c r="C92" s="67">
        <v>9903</v>
      </c>
      <c r="D92" s="68">
        <v>24</v>
      </c>
      <c r="E92" s="68" t="s">
        <v>18</v>
      </c>
      <c r="F92" s="68">
        <v>2024</v>
      </c>
      <c r="G92" s="68" t="s">
        <v>20</v>
      </c>
      <c r="H92" s="68" t="s">
        <v>41</v>
      </c>
      <c r="I92" s="84" t="s">
        <v>40</v>
      </c>
      <c r="J92" s="68" t="s">
        <v>42</v>
      </c>
      <c r="K92" s="68"/>
      <c r="L92" s="73">
        <v>152.47999999999999</v>
      </c>
      <c r="M92" s="74"/>
      <c r="N92" s="83">
        <f>N91+L92</f>
        <v>0</v>
      </c>
    </row>
    <row r="93" spans="1:14" x14ac:dyDescent="0.25">
      <c r="A93" s="65">
        <v>91</v>
      </c>
      <c r="B93" s="66" t="s">
        <v>268</v>
      </c>
      <c r="C93" s="67">
        <v>553653000011532</v>
      </c>
      <c r="D93" s="68">
        <v>26</v>
      </c>
      <c r="E93" s="68" t="s">
        <v>18</v>
      </c>
      <c r="F93" s="68">
        <v>2024</v>
      </c>
      <c r="G93" s="68" t="s">
        <v>21</v>
      </c>
      <c r="H93" s="68" t="s">
        <v>87</v>
      </c>
      <c r="I93" s="69" t="s">
        <v>88</v>
      </c>
      <c r="J93" s="68" t="s">
        <v>60</v>
      </c>
      <c r="K93" s="68"/>
      <c r="L93" s="70"/>
      <c r="M93" s="71">
        <v>-1512</v>
      </c>
      <c r="N93" s="72">
        <f>N92+M93</f>
        <v>-1512</v>
      </c>
    </row>
    <row r="94" spans="1:14" x14ac:dyDescent="0.25">
      <c r="A94" s="65">
        <v>92</v>
      </c>
      <c r="B94" s="66" t="s">
        <v>131</v>
      </c>
      <c r="C94" s="67">
        <v>553653000036924</v>
      </c>
      <c r="D94" s="68">
        <v>26</v>
      </c>
      <c r="E94" s="68" t="s">
        <v>18</v>
      </c>
      <c r="F94" s="68">
        <v>2024</v>
      </c>
      <c r="G94" s="68" t="s">
        <v>21</v>
      </c>
      <c r="H94" s="68" t="s">
        <v>101</v>
      </c>
      <c r="I94" s="87" t="s">
        <v>272</v>
      </c>
      <c r="J94" s="68" t="s">
        <v>271</v>
      </c>
      <c r="K94" s="68"/>
      <c r="L94" s="70"/>
      <c r="M94" s="71">
        <v>-593.04</v>
      </c>
      <c r="N94" s="72">
        <f t="shared" ref="N94:N95" si="3">N93+M94</f>
        <v>-2105.04</v>
      </c>
    </row>
    <row r="95" spans="1:14" x14ac:dyDescent="0.25">
      <c r="A95" s="65">
        <v>93</v>
      </c>
      <c r="B95" s="66" t="s">
        <v>268</v>
      </c>
      <c r="C95" s="67">
        <v>554732000113789</v>
      </c>
      <c r="D95" s="68">
        <v>26</v>
      </c>
      <c r="E95" s="68" t="s">
        <v>18</v>
      </c>
      <c r="F95" s="68">
        <v>2024</v>
      </c>
      <c r="G95" s="68" t="s">
        <v>21</v>
      </c>
      <c r="H95" s="68" t="s">
        <v>98</v>
      </c>
      <c r="I95" s="87" t="s">
        <v>275</v>
      </c>
      <c r="J95" s="68" t="s">
        <v>60</v>
      </c>
      <c r="K95" s="68"/>
      <c r="L95" s="70"/>
      <c r="M95" s="71">
        <v>-1344</v>
      </c>
      <c r="N95" s="72">
        <f t="shared" si="3"/>
        <v>-3449.04</v>
      </c>
    </row>
    <row r="96" spans="1:14" x14ac:dyDescent="0.25">
      <c r="A96" s="65">
        <v>94</v>
      </c>
      <c r="B96" s="66" t="s">
        <v>46</v>
      </c>
      <c r="C96" s="67">
        <v>9903</v>
      </c>
      <c r="D96" s="68">
        <v>26</v>
      </c>
      <c r="E96" s="68" t="s">
        <v>18</v>
      </c>
      <c r="F96" s="68">
        <v>2024</v>
      </c>
      <c r="G96" s="68" t="s">
        <v>20</v>
      </c>
      <c r="H96" s="68" t="s">
        <v>41</v>
      </c>
      <c r="I96" s="84" t="s">
        <v>40</v>
      </c>
      <c r="J96" s="68" t="s">
        <v>42</v>
      </c>
      <c r="K96" s="68"/>
      <c r="L96" s="73">
        <v>3762.54</v>
      </c>
      <c r="M96" s="74"/>
      <c r="N96" s="72">
        <f>N95+L96</f>
        <v>313.5</v>
      </c>
    </row>
    <row r="97" spans="1:16" x14ac:dyDescent="0.25">
      <c r="A97" s="65">
        <v>95</v>
      </c>
      <c r="B97" s="66" t="s">
        <v>310</v>
      </c>
      <c r="C97" s="67">
        <v>12601</v>
      </c>
      <c r="D97" s="68">
        <v>26</v>
      </c>
      <c r="E97" s="68" t="s">
        <v>18</v>
      </c>
      <c r="F97" s="68">
        <v>2024</v>
      </c>
      <c r="G97" s="68" t="s">
        <v>102</v>
      </c>
      <c r="H97" s="68" t="s">
        <v>105</v>
      </c>
      <c r="I97" s="69" t="s">
        <v>104</v>
      </c>
      <c r="J97" s="68" t="s">
        <v>52</v>
      </c>
      <c r="K97" s="68"/>
      <c r="L97" s="70"/>
      <c r="M97" s="71">
        <v>-240</v>
      </c>
      <c r="N97" s="72">
        <f>N96+M97</f>
        <v>73.5</v>
      </c>
    </row>
    <row r="98" spans="1:16" x14ac:dyDescent="0.25">
      <c r="A98" s="65">
        <v>96</v>
      </c>
      <c r="B98" s="66" t="s">
        <v>57</v>
      </c>
      <c r="C98" s="67">
        <v>10740547055</v>
      </c>
      <c r="D98" s="68">
        <v>26</v>
      </c>
      <c r="E98" s="68" t="s">
        <v>18</v>
      </c>
      <c r="F98" s="68">
        <v>2024</v>
      </c>
      <c r="G98" s="68" t="s">
        <v>17</v>
      </c>
      <c r="H98" s="68" t="s">
        <v>43</v>
      </c>
      <c r="I98" s="69" t="s">
        <v>45</v>
      </c>
      <c r="J98" s="68" t="s">
        <v>44</v>
      </c>
      <c r="K98" s="68" t="s">
        <v>103</v>
      </c>
      <c r="L98" s="70"/>
      <c r="M98" s="71">
        <v>-73.5</v>
      </c>
      <c r="N98" s="83">
        <f>N97+M98</f>
        <v>0</v>
      </c>
    </row>
    <row r="99" spans="1:16" x14ac:dyDescent="0.25">
      <c r="A99" s="65">
        <v>97</v>
      </c>
      <c r="B99" s="66" t="s">
        <v>126</v>
      </c>
      <c r="C99" s="67">
        <v>820291200102717</v>
      </c>
      <c r="D99" s="68">
        <v>29</v>
      </c>
      <c r="E99" s="68" t="s">
        <v>18</v>
      </c>
      <c r="F99" s="68">
        <v>2024</v>
      </c>
      <c r="G99" s="68" t="s">
        <v>24</v>
      </c>
      <c r="H99" s="68" t="s">
        <v>43</v>
      </c>
      <c r="I99" s="69" t="s">
        <v>45</v>
      </c>
      <c r="J99" s="68" t="s">
        <v>44</v>
      </c>
      <c r="K99" s="68"/>
      <c r="L99" s="70"/>
      <c r="M99" s="71">
        <v>-2.37</v>
      </c>
      <c r="N99" s="72">
        <f>N98+M99</f>
        <v>-2.37</v>
      </c>
    </row>
    <row r="100" spans="1:16" x14ac:dyDescent="0.25">
      <c r="A100" s="65">
        <v>98</v>
      </c>
      <c r="B100" s="66" t="s">
        <v>46</v>
      </c>
      <c r="C100" s="67">
        <v>9903</v>
      </c>
      <c r="D100" s="68">
        <v>29</v>
      </c>
      <c r="E100" s="68" t="s">
        <v>18</v>
      </c>
      <c r="F100" s="68">
        <v>2024</v>
      </c>
      <c r="G100" s="68" t="s">
        <v>20</v>
      </c>
      <c r="H100" s="68" t="s">
        <v>41</v>
      </c>
      <c r="I100" s="84" t="s">
        <v>40</v>
      </c>
      <c r="J100" s="68" t="s">
        <v>42</v>
      </c>
      <c r="K100" s="68"/>
      <c r="L100" s="73">
        <v>2.37</v>
      </c>
      <c r="M100" s="71"/>
      <c r="N100" s="83">
        <f>N99+L100</f>
        <v>0</v>
      </c>
    </row>
    <row r="101" spans="1:16" x14ac:dyDescent="0.25">
      <c r="A101" s="65">
        <v>99</v>
      </c>
      <c r="B101" s="66" t="s">
        <v>278</v>
      </c>
      <c r="C101" s="67">
        <v>552906510035360</v>
      </c>
      <c r="D101" s="68">
        <v>30</v>
      </c>
      <c r="E101" s="68" t="s">
        <v>18</v>
      </c>
      <c r="F101" s="68">
        <v>2024</v>
      </c>
      <c r="G101" s="68" t="s">
        <v>25</v>
      </c>
      <c r="H101" s="68" t="s">
        <v>300</v>
      </c>
      <c r="I101" s="69" t="s">
        <v>367</v>
      </c>
      <c r="J101" s="68" t="s">
        <v>52</v>
      </c>
      <c r="K101" s="68"/>
      <c r="L101" s="70"/>
      <c r="M101" s="71">
        <v>-12150</v>
      </c>
      <c r="N101" s="72">
        <f t="shared" ref="N101:N106" si="4">N100+M101</f>
        <v>-12150</v>
      </c>
    </row>
    <row r="102" spans="1:16" x14ac:dyDescent="0.25">
      <c r="A102" s="65">
        <v>100</v>
      </c>
      <c r="B102" s="66" t="s">
        <v>303</v>
      </c>
      <c r="C102" s="67">
        <v>553653000036715</v>
      </c>
      <c r="D102" s="68">
        <v>30</v>
      </c>
      <c r="E102" s="68" t="s">
        <v>18</v>
      </c>
      <c r="F102" s="68">
        <v>2024</v>
      </c>
      <c r="G102" s="68" t="s">
        <v>21</v>
      </c>
      <c r="H102" s="68" t="s">
        <v>304</v>
      </c>
      <c r="I102" s="80" t="s">
        <v>334</v>
      </c>
      <c r="J102" s="68" t="s">
        <v>52</v>
      </c>
      <c r="K102" s="68"/>
      <c r="L102" s="70"/>
      <c r="M102" s="88">
        <v>-171.75</v>
      </c>
      <c r="N102" s="72">
        <f t="shared" si="4"/>
        <v>-12321.75</v>
      </c>
      <c r="P102" s="7"/>
    </row>
    <row r="103" spans="1:16" x14ac:dyDescent="0.25">
      <c r="A103" s="65">
        <v>101</v>
      </c>
      <c r="B103" s="66" t="s">
        <v>135</v>
      </c>
      <c r="C103" s="67">
        <v>553653000036715</v>
      </c>
      <c r="D103" s="68">
        <v>30</v>
      </c>
      <c r="E103" s="68" t="s">
        <v>18</v>
      </c>
      <c r="F103" s="68">
        <v>2024</v>
      </c>
      <c r="G103" s="68" t="s">
        <v>21</v>
      </c>
      <c r="H103" s="68" t="s">
        <v>301</v>
      </c>
      <c r="I103" s="80" t="s">
        <v>302</v>
      </c>
      <c r="J103" s="68" t="s">
        <v>52</v>
      </c>
      <c r="K103" s="68"/>
      <c r="L103" s="70"/>
      <c r="M103" s="71">
        <v>-40.6</v>
      </c>
      <c r="N103" s="72">
        <f t="shared" si="4"/>
        <v>-12362.35</v>
      </c>
    </row>
    <row r="104" spans="1:16" x14ac:dyDescent="0.25">
      <c r="A104" s="65">
        <v>102</v>
      </c>
      <c r="B104" s="66" t="s">
        <v>303</v>
      </c>
      <c r="C104" s="67">
        <v>553653000036715</v>
      </c>
      <c r="D104" s="68">
        <v>30</v>
      </c>
      <c r="E104" s="68" t="s">
        <v>18</v>
      </c>
      <c r="F104" s="68">
        <v>2024</v>
      </c>
      <c r="G104" s="68" t="s">
        <v>21</v>
      </c>
      <c r="H104" s="68" t="s">
        <v>305</v>
      </c>
      <c r="I104" s="89" t="s">
        <v>335</v>
      </c>
      <c r="J104" s="68" t="s">
        <v>52</v>
      </c>
      <c r="K104" s="68"/>
      <c r="L104" s="70"/>
      <c r="M104" s="71">
        <v>-242.12</v>
      </c>
      <c r="N104" s="72">
        <f t="shared" si="4"/>
        <v>-12604.470000000001</v>
      </c>
    </row>
    <row r="105" spans="1:16" x14ac:dyDescent="0.25">
      <c r="A105" s="65">
        <v>103</v>
      </c>
      <c r="B105" s="66" t="s">
        <v>308</v>
      </c>
      <c r="C105" s="67">
        <v>553653000036715</v>
      </c>
      <c r="D105" s="68">
        <v>30</v>
      </c>
      <c r="E105" s="68" t="s">
        <v>18</v>
      </c>
      <c r="F105" s="68">
        <v>2024</v>
      </c>
      <c r="G105" s="68" t="s">
        <v>21</v>
      </c>
      <c r="H105" s="68" t="s">
        <v>306</v>
      </c>
      <c r="I105" s="80" t="s">
        <v>307</v>
      </c>
      <c r="J105" s="68" t="s">
        <v>52</v>
      </c>
      <c r="K105" s="68"/>
      <c r="L105" s="70"/>
      <c r="M105" s="71">
        <v>-104.5</v>
      </c>
      <c r="N105" s="72">
        <f t="shared" si="4"/>
        <v>-12708.970000000001</v>
      </c>
    </row>
    <row r="106" spans="1:16" x14ac:dyDescent="0.25">
      <c r="A106" s="65">
        <v>104</v>
      </c>
      <c r="B106" s="66" t="s">
        <v>132</v>
      </c>
      <c r="C106" s="67">
        <v>13001</v>
      </c>
      <c r="D106" s="68">
        <v>30</v>
      </c>
      <c r="E106" s="68" t="s">
        <v>18</v>
      </c>
      <c r="F106" s="68">
        <v>2024</v>
      </c>
      <c r="G106" s="68" t="s">
        <v>26</v>
      </c>
      <c r="H106" s="90" t="s">
        <v>107</v>
      </c>
      <c r="I106" s="69" t="s">
        <v>51</v>
      </c>
      <c r="J106" s="68" t="s">
        <v>52</v>
      </c>
      <c r="K106" s="68"/>
      <c r="L106" s="70"/>
      <c r="M106" s="71">
        <v>-250.9</v>
      </c>
      <c r="N106" s="72">
        <f t="shared" si="4"/>
        <v>-12959.87</v>
      </c>
    </row>
    <row r="107" spans="1:16" x14ac:dyDescent="0.25">
      <c r="A107" s="65">
        <v>105</v>
      </c>
      <c r="B107" s="66" t="s">
        <v>46</v>
      </c>
      <c r="C107" s="67">
        <v>9903</v>
      </c>
      <c r="D107" s="68">
        <v>30</v>
      </c>
      <c r="E107" s="68" t="s">
        <v>18</v>
      </c>
      <c r="F107" s="68">
        <v>2024</v>
      </c>
      <c r="G107" s="68" t="s">
        <v>20</v>
      </c>
      <c r="H107" s="68" t="s">
        <v>41</v>
      </c>
      <c r="I107" s="84" t="s">
        <v>40</v>
      </c>
      <c r="J107" s="68" t="s">
        <v>42</v>
      </c>
      <c r="K107" s="68"/>
      <c r="L107" s="73">
        <v>12959.87</v>
      </c>
      <c r="M107" s="74"/>
      <c r="N107" s="83">
        <f>N106+L107</f>
        <v>0</v>
      </c>
    </row>
    <row r="108" spans="1:16" x14ac:dyDescent="0.25">
      <c r="A108" s="65">
        <v>106</v>
      </c>
      <c r="B108" s="66" t="s">
        <v>310</v>
      </c>
      <c r="C108" s="67">
        <v>552925000008570</v>
      </c>
      <c r="D108" s="68">
        <v>31</v>
      </c>
      <c r="E108" s="68" t="s">
        <v>18</v>
      </c>
      <c r="F108" s="68">
        <v>2024</v>
      </c>
      <c r="G108" s="68" t="s">
        <v>21</v>
      </c>
      <c r="H108" s="85" t="s">
        <v>309</v>
      </c>
      <c r="I108" s="80" t="s">
        <v>311</v>
      </c>
      <c r="J108" s="68" t="s">
        <v>52</v>
      </c>
      <c r="K108" s="68"/>
      <c r="L108" s="70"/>
      <c r="M108" s="71">
        <v>-105</v>
      </c>
      <c r="N108" s="72">
        <f>N107+M108</f>
        <v>-105</v>
      </c>
    </row>
    <row r="109" spans="1:16" x14ac:dyDescent="0.25">
      <c r="A109" s="65">
        <v>107</v>
      </c>
      <c r="B109" s="66" t="s">
        <v>268</v>
      </c>
      <c r="C109" s="67">
        <v>553653000015379</v>
      </c>
      <c r="D109" s="68">
        <v>31</v>
      </c>
      <c r="E109" s="68" t="s">
        <v>18</v>
      </c>
      <c r="F109" s="68">
        <v>2024</v>
      </c>
      <c r="G109" s="68" t="s">
        <v>21</v>
      </c>
      <c r="H109" s="68" t="s">
        <v>96</v>
      </c>
      <c r="I109" s="69" t="s">
        <v>97</v>
      </c>
      <c r="J109" s="68" t="s">
        <v>60</v>
      </c>
      <c r="K109" s="68"/>
      <c r="L109" s="70"/>
      <c r="M109" s="71">
        <v>-672</v>
      </c>
      <c r="N109" s="72">
        <f t="shared" ref="N109:N111" si="5">N108+M109</f>
        <v>-777</v>
      </c>
    </row>
    <row r="110" spans="1:16" x14ac:dyDescent="0.25">
      <c r="A110" s="65">
        <v>108</v>
      </c>
      <c r="B110" s="66" t="s">
        <v>383</v>
      </c>
      <c r="C110" s="67">
        <v>553653000036715</v>
      </c>
      <c r="D110" s="68">
        <v>31</v>
      </c>
      <c r="E110" s="68" t="s">
        <v>18</v>
      </c>
      <c r="F110" s="68">
        <v>2024</v>
      </c>
      <c r="G110" s="68" t="s">
        <v>21</v>
      </c>
      <c r="H110" s="85" t="s">
        <v>312</v>
      </c>
      <c r="I110" s="80" t="s">
        <v>313</v>
      </c>
      <c r="J110" s="68" t="s">
        <v>52</v>
      </c>
      <c r="K110" s="68"/>
      <c r="L110" s="70"/>
      <c r="M110" s="71">
        <v>-43.6</v>
      </c>
      <c r="N110" s="72">
        <f t="shared" si="5"/>
        <v>-820.6</v>
      </c>
    </row>
    <row r="111" spans="1:16" x14ac:dyDescent="0.25">
      <c r="A111" s="65">
        <v>109</v>
      </c>
      <c r="B111" s="66" t="s">
        <v>135</v>
      </c>
      <c r="C111" s="67">
        <v>13102</v>
      </c>
      <c r="D111" s="68">
        <v>31</v>
      </c>
      <c r="E111" s="68" t="s">
        <v>18</v>
      </c>
      <c r="F111" s="68">
        <v>2024</v>
      </c>
      <c r="G111" s="68" t="s">
        <v>26</v>
      </c>
      <c r="H111" s="90" t="s">
        <v>133</v>
      </c>
      <c r="I111" s="69" t="s">
        <v>134</v>
      </c>
      <c r="J111" s="68" t="s">
        <v>52</v>
      </c>
      <c r="K111" s="68"/>
      <c r="L111" s="70"/>
      <c r="M111" s="71">
        <v>-1336.88</v>
      </c>
      <c r="N111" s="72">
        <f t="shared" si="5"/>
        <v>-2157.48</v>
      </c>
    </row>
    <row r="112" spans="1:16" x14ac:dyDescent="0.25">
      <c r="A112" s="65">
        <v>110</v>
      </c>
      <c r="B112" s="66" t="s">
        <v>46</v>
      </c>
      <c r="C112" s="67">
        <v>9903</v>
      </c>
      <c r="D112" s="68">
        <v>31</v>
      </c>
      <c r="E112" s="68" t="s">
        <v>18</v>
      </c>
      <c r="F112" s="68">
        <v>2024</v>
      </c>
      <c r="G112" s="68" t="s">
        <v>20</v>
      </c>
      <c r="H112" s="68" t="s">
        <v>41</v>
      </c>
      <c r="I112" s="84" t="s">
        <v>40</v>
      </c>
      <c r="J112" s="68" t="s">
        <v>42</v>
      </c>
      <c r="K112" s="68"/>
      <c r="L112" s="73">
        <v>2829.48</v>
      </c>
      <c r="M112" s="74"/>
      <c r="N112" s="72">
        <f>N111+L112</f>
        <v>672</v>
      </c>
    </row>
    <row r="113" spans="1:16" x14ac:dyDescent="0.25">
      <c r="A113" s="65">
        <v>111</v>
      </c>
      <c r="B113" s="66" t="s">
        <v>268</v>
      </c>
      <c r="C113" s="67">
        <v>13101</v>
      </c>
      <c r="D113" s="68">
        <v>31</v>
      </c>
      <c r="E113" s="68" t="s">
        <v>18</v>
      </c>
      <c r="F113" s="68">
        <v>2024</v>
      </c>
      <c r="G113" s="68" t="s">
        <v>23</v>
      </c>
      <c r="H113" s="68" t="s">
        <v>94</v>
      </c>
      <c r="I113" s="69" t="s">
        <v>95</v>
      </c>
      <c r="J113" s="68" t="s">
        <v>60</v>
      </c>
      <c r="K113" s="68"/>
      <c r="L113" s="70"/>
      <c r="M113" s="71">
        <v>-672</v>
      </c>
      <c r="N113" s="91">
        <f>N112+M113</f>
        <v>0</v>
      </c>
    </row>
    <row r="114" spans="1:16" x14ac:dyDescent="0.25">
      <c r="A114" s="65">
        <v>112</v>
      </c>
      <c r="B114" s="66" t="s">
        <v>136</v>
      </c>
      <c r="C114" s="67">
        <v>553653000036924</v>
      </c>
      <c r="D114" s="68">
        <v>1</v>
      </c>
      <c r="E114" s="68" t="s">
        <v>27</v>
      </c>
      <c r="F114" s="68">
        <v>2024</v>
      </c>
      <c r="G114" s="68" t="s">
        <v>21</v>
      </c>
      <c r="H114" s="68" t="s">
        <v>137</v>
      </c>
      <c r="I114" s="69" t="s">
        <v>138</v>
      </c>
      <c r="J114" s="68" t="s">
        <v>52</v>
      </c>
      <c r="K114" s="66"/>
      <c r="L114" s="70"/>
      <c r="M114" s="71">
        <v>-177.09</v>
      </c>
      <c r="N114" s="72">
        <f>N113+M114</f>
        <v>-177.09</v>
      </c>
      <c r="P114" s="51"/>
    </row>
    <row r="115" spans="1:16" x14ac:dyDescent="0.25">
      <c r="A115" s="65">
        <v>113</v>
      </c>
      <c r="B115" s="66" t="s">
        <v>126</v>
      </c>
      <c r="C115" s="67">
        <v>830321200078861</v>
      </c>
      <c r="D115" s="68">
        <v>1</v>
      </c>
      <c r="E115" s="68" t="s">
        <v>27</v>
      </c>
      <c r="F115" s="68">
        <v>2024</v>
      </c>
      <c r="G115" s="68" t="s">
        <v>24</v>
      </c>
      <c r="H115" s="68" t="s">
        <v>43</v>
      </c>
      <c r="I115" s="69" t="s">
        <v>45</v>
      </c>
      <c r="J115" s="68" t="s">
        <v>44</v>
      </c>
      <c r="K115" s="66"/>
      <c r="L115" s="70"/>
      <c r="M115" s="71">
        <v>-6.65</v>
      </c>
      <c r="N115" s="72">
        <f>N114+M115</f>
        <v>-183.74</v>
      </c>
    </row>
    <row r="116" spans="1:16" x14ac:dyDescent="0.25">
      <c r="A116" s="65">
        <v>114</v>
      </c>
      <c r="B116" s="66" t="s">
        <v>46</v>
      </c>
      <c r="C116" s="67">
        <v>9903</v>
      </c>
      <c r="D116" s="68">
        <v>1</v>
      </c>
      <c r="E116" s="68" t="s">
        <v>27</v>
      </c>
      <c r="F116" s="68">
        <v>2024</v>
      </c>
      <c r="G116" s="68" t="s">
        <v>20</v>
      </c>
      <c r="H116" s="68" t="s">
        <v>41</v>
      </c>
      <c r="I116" s="84" t="s">
        <v>40</v>
      </c>
      <c r="J116" s="68" t="s">
        <v>42</v>
      </c>
      <c r="K116" s="66"/>
      <c r="L116" s="73">
        <v>183.74</v>
      </c>
      <c r="M116" s="74"/>
      <c r="N116" s="83">
        <f>N115+L116</f>
        <v>0</v>
      </c>
    </row>
    <row r="117" spans="1:16" x14ac:dyDescent="0.25">
      <c r="A117" s="65">
        <v>115</v>
      </c>
      <c r="B117" s="108" t="s">
        <v>399</v>
      </c>
      <c r="C117" s="67">
        <v>554439000039504</v>
      </c>
      <c r="D117" s="68">
        <v>2</v>
      </c>
      <c r="E117" s="68" t="s">
        <v>27</v>
      </c>
      <c r="F117" s="68">
        <v>2024</v>
      </c>
      <c r="G117" s="68" t="s">
        <v>28</v>
      </c>
      <c r="H117" s="68" t="s">
        <v>41</v>
      </c>
      <c r="I117" s="84" t="s">
        <v>40</v>
      </c>
      <c r="J117" s="68" t="s">
        <v>42</v>
      </c>
      <c r="K117" s="68" t="s">
        <v>357</v>
      </c>
      <c r="L117" s="73">
        <v>847.2</v>
      </c>
      <c r="M117" s="74"/>
      <c r="N117" s="72">
        <f>N116+L117</f>
        <v>847.2</v>
      </c>
    </row>
    <row r="118" spans="1:16" x14ac:dyDescent="0.25">
      <c r="A118" s="65">
        <v>116</v>
      </c>
      <c r="B118" s="66" t="s">
        <v>308</v>
      </c>
      <c r="C118" s="67">
        <v>553653000006999</v>
      </c>
      <c r="D118" s="68">
        <v>2</v>
      </c>
      <c r="E118" s="68" t="s">
        <v>27</v>
      </c>
      <c r="F118" s="68">
        <v>2024</v>
      </c>
      <c r="G118" s="68" t="s">
        <v>21</v>
      </c>
      <c r="H118" s="92" t="s">
        <v>315</v>
      </c>
      <c r="I118" s="80" t="s">
        <v>314</v>
      </c>
      <c r="J118" s="68" t="s">
        <v>52</v>
      </c>
      <c r="K118" s="66"/>
      <c r="L118" s="70"/>
      <c r="M118" s="71">
        <v>-490.1</v>
      </c>
      <c r="N118" s="72">
        <f>N117+M118+L118</f>
        <v>357.1</v>
      </c>
      <c r="P118" s="7"/>
    </row>
    <row r="119" spans="1:16" x14ac:dyDescent="0.25">
      <c r="A119" s="65">
        <v>117</v>
      </c>
      <c r="B119" s="66" t="s">
        <v>136</v>
      </c>
      <c r="C119" s="67">
        <v>553653000006999</v>
      </c>
      <c r="D119" s="68">
        <v>2</v>
      </c>
      <c r="E119" s="68" t="s">
        <v>27</v>
      </c>
      <c r="F119" s="68">
        <v>2024</v>
      </c>
      <c r="G119" s="68" t="s">
        <v>21</v>
      </c>
      <c r="H119" s="80" t="s">
        <v>316</v>
      </c>
      <c r="I119" s="80" t="s">
        <v>317</v>
      </c>
      <c r="J119" s="68" t="s">
        <v>52</v>
      </c>
      <c r="K119" s="66"/>
      <c r="L119" s="70"/>
      <c r="M119" s="71">
        <v>-82.95</v>
      </c>
      <c r="N119" s="72">
        <f t="shared" ref="N119:N122" si="6">N118+M119+L119</f>
        <v>274.15000000000003</v>
      </c>
      <c r="P119" s="54"/>
    </row>
    <row r="120" spans="1:16" x14ac:dyDescent="0.25">
      <c r="A120" s="65">
        <v>118</v>
      </c>
      <c r="B120" s="66" t="s">
        <v>308</v>
      </c>
      <c r="C120" s="67">
        <v>553653000006999</v>
      </c>
      <c r="D120" s="68">
        <v>2</v>
      </c>
      <c r="E120" s="68" t="s">
        <v>27</v>
      </c>
      <c r="F120" s="68">
        <v>2024</v>
      </c>
      <c r="G120" s="68" t="s">
        <v>21</v>
      </c>
      <c r="H120" s="80" t="s">
        <v>306</v>
      </c>
      <c r="I120" s="80" t="s">
        <v>337</v>
      </c>
      <c r="J120" s="80" t="s">
        <v>52</v>
      </c>
      <c r="K120" s="66"/>
      <c r="L120" s="70"/>
      <c r="M120" s="71">
        <v>-298.82</v>
      </c>
      <c r="N120" s="72">
        <f t="shared" si="6"/>
        <v>-24.669999999999959</v>
      </c>
      <c r="P120" s="54"/>
    </row>
    <row r="121" spans="1:16" x14ac:dyDescent="0.25">
      <c r="A121" s="65">
        <v>119</v>
      </c>
      <c r="B121" s="66" t="s">
        <v>308</v>
      </c>
      <c r="C121" s="67">
        <v>553653000006999</v>
      </c>
      <c r="D121" s="68">
        <v>2</v>
      </c>
      <c r="E121" s="68" t="s">
        <v>27</v>
      </c>
      <c r="F121" s="68">
        <v>2024</v>
      </c>
      <c r="G121" s="68" t="s">
        <v>21</v>
      </c>
      <c r="H121" s="93" t="s">
        <v>338</v>
      </c>
      <c r="I121" s="80" t="s">
        <v>339</v>
      </c>
      <c r="J121" s="80" t="s">
        <v>52</v>
      </c>
      <c r="K121" s="66"/>
      <c r="L121" s="70"/>
      <c r="M121" s="71">
        <v>-212.92</v>
      </c>
      <c r="N121" s="72">
        <f t="shared" si="6"/>
        <v>-237.58999999999995</v>
      </c>
      <c r="P121" s="54"/>
    </row>
    <row r="122" spans="1:16" x14ac:dyDescent="0.25">
      <c r="A122" s="65">
        <v>120</v>
      </c>
      <c r="B122" s="66" t="s">
        <v>308</v>
      </c>
      <c r="C122" s="67">
        <v>553653000036874</v>
      </c>
      <c r="D122" s="68">
        <v>2</v>
      </c>
      <c r="E122" s="68" t="s">
        <v>27</v>
      </c>
      <c r="F122" s="68">
        <v>2024</v>
      </c>
      <c r="G122" s="68" t="s">
        <v>21</v>
      </c>
      <c r="H122" s="94" t="s">
        <v>319</v>
      </c>
      <c r="I122" s="80" t="s">
        <v>318</v>
      </c>
      <c r="J122" s="68" t="s">
        <v>52</v>
      </c>
      <c r="K122" s="66"/>
      <c r="L122" s="70"/>
      <c r="M122" s="71">
        <v>-156.30000000000001</v>
      </c>
      <c r="N122" s="72">
        <f t="shared" si="6"/>
        <v>-393.89</v>
      </c>
    </row>
    <row r="123" spans="1:16" x14ac:dyDescent="0.25">
      <c r="A123" s="65">
        <v>121</v>
      </c>
      <c r="B123" s="66" t="s">
        <v>46</v>
      </c>
      <c r="C123" s="67">
        <v>9903</v>
      </c>
      <c r="D123" s="68">
        <v>2</v>
      </c>
      <c r="E123" s="68" t="s">
        <v>27</v>
      </c>
      <c r="F123" s="68">
        <v>2024</v>
      </c>
      <c r="G123" s="68" t="s">
        <v>20</v>
      </c>
      <c r="H123" s="68" t="s">
        <v>41</v>
      </c>
      <c r="I123" s="84" t="s">
        <v>40</v>
      </c>
      <c r="J123" s="68" t="s">
        <v>42</v>
      </c>
      <c r="K123" s="66"/>
      <c r="L123" s="73">
        <v>393.89</v>
      </c>
      <c r="M123" s="74"/>
      <c r="N123" s="83">
        <f>N122+L123</f>
        <v>0</v>
      </c>
    </row>
    <row r="124" spans="1:16" x14ac:dyDescent="0.25">
      <c r="A124" s="65">
        <v>122</v>
      </c>
      <c r="B124" s="66" t="s">
        <v>126</v>
      </c>
      <c r="C124" s="67">
        <v>870361101389412</v>
      </c>
      <c r="D124" s="68">
        <v>5</v>
      </c>
      <c r="E124" s="68" t="s">
        <v>27</v>
      </c>
      <c r="F124" s="68">
        <v>2024</v>
      </c>
      <c r="G124" s="68" t="s">
        <v>19</v>
      </c>
      <c r="H124" s="68" t="s">
        <v>43</v>
      </c>
      <c r="I124" s="69" t="s">
        <v>45</v>
      </c>
      <c r="J124" s="68" t="s">
        <v>44</v>
      </c>
      <c r="K124" s="66"/>
      <c r="L124" s="70"/>
      <c r="M124" s="71">
        <v>-72</v>
      </c>
      <c r="N124" s="72">
        <f>N123+M124</f>
        <v>-72</v>
      </c>
    </row>
    <row r="125" spans="1:16" x14ac:dyDescent="0.25">
      <c r="A125" s="65">
        <v>123</v>
      </c>
      <c r="B125" s="66" t="s">
        <v>46</v>
      </c>
      <c r="C125" s="67">
        <v>9903</v>
      </c>
      <c r="D125" s="68">
        <v>5</v>
      </c>
      <c r="E125" s="68" t="s">
        <v>27</v>
      </c>
      <c r="F125" s="68">
        <v>2024</v>
      </c>
      <c r="G125" s="68" t="s">
        <v>20</v>
      </c>
      <c r="H125" s="68" t="s">
        <v>41</v>
      </c>
      <c r="I125" s="84" t="s">
        <v>40</v>
      </c>
      <c r="J125" s="68" t="s">
        <v>42</v>
      </c>
      <c r="K125" s="66"/>
      <c r="L125" s="73">
        <v>72</v>
      </c>
      <c r="M125" s="74"/>
      <c r="N125" s="83">
        <f>N124+L125</f>
        <v>0</v>
      </c>
    </row>
    <row r="126" spans="1:16" x14ac:dyDescent="0.25">
      <c r="A126" s="65">
        <v>124</v>
      </c>
      <c r="B126" s="66" t="s">
        <v>141</v>
      </c>
      <c r="C126" s="67">
        <v>553653000036715</v>
      </c>
      <c r="D126" s="68">
        <v>6</v>
      </c>
      <c r="E126" s="68" t="s">
        <v>27</v>
      </c>
      <c r="F126" s="68">
        <v>2024</v>
      </c>
      <c r="G126" s="68" t="s">
        <v>21</v>
      </c>
      <c r="H126" s="68" t="s">
        <v>106</v>
      </c>
      <c r="I126" s="87" t="s">
        <v>273</v>
      </c>
      <c r="J126" s="68" t="s">
        <v>142</v>
      </c>
      <c r="K126" s="66"/>
      <c r="L126" s="70"/>
      <c r="M126" s="71">
        <v>-3209.6</v>
      </c>
      <c r="N126" s="72">
        <f>N125+M126</f>
        <v>-3209.6</v>
      </c>
    </row>
    <row r="127" spans="1:16" x14ac:dyDescent="0.25">
      <c r="A127" s="65">
        <v>125</v>
      </c>
      <c r="B127" s="66" t="s">
        <v>46</v>
      </c>
      <c r="C127" s="67">
        <v>9903</v>
      </c>
      <c r="D127" s="68">
        <v>6</v>
      </c>
      <c r="E127" s="68" t="s">
        <v>27</v>
      </c>
      <c r="F127" s="68">
        <v>2024</v>
      </c>
      <c r="G127" s="68" t="s">
        <v>20</v>
      </c>
      <c r="H127" s="68" t="s">
        <v>41</v>
      </c>
      <c r="I127" s="84" t="s">
        <v>40</v>
      </c>
      <c r="J127" s="68" t="s">
        <v>42</v>
      </c>
      <c r="K127" s="66"/>
      <c r="L127" s="73">
        <v>3209.6</v>
      </c>
      <c r="M127" s="74"/>
      <c r="N127" s="83">
        <f>N126+L127</f>
        <v>0</v>
      </c>
    </row>
    <row r="128" spans="1:16" x14ac:dyDescent="0.25">
      <c r="A128" s="65">
        <v>127</v>
      </c>
      <c r="B128" s="66" t="s">
        <v>57</v>
      </c>
      <c r="C128" s="67">
        <v>71322583273402</v>
      </c>
      <c r="D128" s="68">
        <v>7</v>
      </c>
      <c r="E128" s="68" t="s">
        <v>27</v>
      </c>
      <c r="F128" s="68">
        <v>2024</v>
      </c>
      <c r="G128" s="68" t="s">
        <v>29</v>
      </c>
      <c r="H128" s="68" t="s">
        <v>41</v>
      </c>
      <c r="I128" s="69" t="s">
        <v>45</v>
      </c>
      <c r="J128" s="68" t="s">
        <v>42</v>
      </c>
      <c r="K128" s="68" t="s">
        <v>404</v>
      </c>
      <c r="L128" s="73">
        <v>800</v>
      </c>
      <c r="M128" s="74"/>
      <c r="N128" s="72">
        <f>N127+L128</f>
        <v>800</v>
      </c>
    </row>
    <row r="129" spans="1:14" x14ac:dyDescent="0.25">
      <c r="A129" s="65">
        <v>126</v>
      </c>
      <c r="B129" s="66" t="s">
        <v>46</v>
      </c>
      <c r="C129" s="67">
        <v>9903</v>
      </c>
      <c r="D129" s="68">
        <v>6</v>
      </c>
      <c r="E129" s="68" t="s">
        <v>27</v>
      </c>
      <c r="F129" s="68">
        <v>2024</v>
      </c>
      <c r="G129" s="68" t="s">
        <v>20</v>
      </c>
      <c r="H129" s="68" t="s">
        <v>41</v>
      </c>
      <c r="I129" s="84" t="s">
        <v>40</v>
      </c>
      <c r="J129" s="68" t="s">
        <v>42</v>
      </c>
      <c r="K129" s="66"/>
      <c r="L129" s="73">
        <v>14200</v>
      </c>
      <c r="M129" s="74"/>
      <c r="N129" s="72">
        <f>N128+L129</f>
        <v>15000</v>
      </c>
    </row>
    <row r="130" spans="1:14" x14ac:dyDescent="0.25">
      <c r="A130" s="65">
        <v>128</v>
      </c>
      <c r="B130" s="66" t="s">
        <v>396</v>
      </c>
      <c r="C130" s="67">
        <v>20700</v>
      </c>
      <c r="D130" s="68">
        <v>7</v>
      </c>
      <c r="E130" s="68" t="s">
        <v>27</v>
      </c>
      <c r="F130" s="68">
        <v>2024</v>
      </c>
      <c r="G130" s="68" t="s">
        <v>109</v>
      </c>
      <c r="H130" s="68" t="s">
        <v>124</v>
      </c>
      <c r="I130" s="69" t="s">
        <v>124</v>
      </c>
      <c r="J130" s="68" t="s">
        <v>145</v>
      </c>
      <c r="K130" s="66"/>
      <c r="L130" s="70"/>
      <c r="M130" s="71">
        <v>-15000</v>
      </c>
      <c r="N130" s="83">
        <f>N129+M130</f>
        <v>0</v>
      </c>
    </row>
    <row r="131" spans="1:14" x14ac:dyDescent="0.25">
      <c r="A131" s="65">
        <v>129</v>
      </c>
      <c r="B131" s="66" t="s">
        <v>57</v>
      </c>
      <c r="C131" s="67">
        <v>200021</v>
      </c>
      <c r="D131" s="68">
        <v>8</v>
      </c>
      <c r="E131" s="68" t="s">
        <v>27</v>
      </c>
      <c r="F131" s="68">
        <v>2024</v>
      </c>
      <c r="G131" s="68" t="s">
        <v>30</v>
      </c>
      <c r="H131" s="68" t="s">
        <v>41</v>
      </c>
      <c r="I131" s="69" t="s">
        <v>45</v>
      </c>
      <c r="J131" s="68" t="s">
        <v>42</v>
      </c>
      <c r="K131" s="68" t="s">
        <v>110</v>
      </c>
      <c r="L131" s="95">
        <v>7500</v>
      </c>
      <c r="M131" s="74"/>
      <c r="N131" s="72">
        <f>N130+L131</f>
        <v>7500</v>
      </c>
    </row>
    <row r="132" spans="1:14" x14ac:dyDescent="0.25">
      <c r="A132" s="65">
        <v>130</v>
      </c>
      <c r="B132" s="66" t="s">
        <v>131</v>
      </c>
      <c r="C132" s="67">
        <v>553653000036924</v>
      </c>
      <c r="D132" s="68">
        <v>8</v>
      </c>
      <c r="E132" s="68" t="s">
        <v>27</v>
      </c>
      <c r="F132" s="68">
        <v>2024</v>
      </c>
      <c r="G132" s="68" t="s">
        <v>21</v>
      </c>
      <c r="H132" s="68" t="s">
        <v>101</v>
      </c>
      <c r="I132" s="87" t="s">
        <v>272</v>
      </c>
      <c r="J132" s="68" t="s">
        <v>143</v>
      </c>
      <c r="K132" s="66"/>
      <c r="L132" s="73"/>
      <c r="M132" s="71">
        <v>-200</v>
      </c>
      <c r="N132" s="72">
        <f>N131+M132</f>
        <v>7300</v>
      </c>
    </row>
    <row r="133" spans="1:14" x14ac:dyDescent="0.25">
      <c r="A133" s="65">
        <v>131</v>
      </c>
      <c r="B133" s="66" t="s">
        <v>112</v>
      </c>
      <c r="C133" s="67">
        <v>20801</v>
      </c>
      <c r="D133" s="68">
        <v>8</v>
      </c>
      <c r="E133" s="68" t="s">
        <v>27</v>
      </c>
      <c r="F133" s="68">
        <v>2024</v>
      </c>
      <c r="G133" s="68" t="s">
        <v>22</v>
      </c>
      <c r="H133" s="68" t="s">
        <v>111</v>
      </c>
      <c r="I133" s="69" t="s">
        <v>370</v>
      </c>
      <c r="J133" s="68" t="s">
        <v>146</v>
      </c>
      <c r="K133" s="66"/>
      <c r="L133" s="70"/>
      <c r="M133" s="71">
        <v>-7500</v>
      </c>
      <c r="N133" s="72">
        <f>N132+M133+L133</f>
        <v>-200</v>
      </c>
    </row>
    <row r="134" spans="1:14" x14ac:dyDescent="0.25">
      <c r="A134" s="65">
        <v>132</v>
      </c>
      <c r="B134" s="66" t="s">
        <v>278</v>
      </c>
      <c r="C134" s="67">
        <v>20822</v>
      </c>
      <c r="D134" s="68">
        <v>8</v>
      </c>
      <c r="E134" s="68" t="s">
        <v>27</v>
      </c>
      <c r="F134" s="68">
        <v>2024</v>
      </c>
      <c r="G134" s="68" t="s">
        <v>22</v>
      </c>
      <c r="H134" s="68" t="s">
        <v>111</v>
      </c>
      <c r="I134" s="69" t="s">
        <v>370</v>
      </c>
      <c r="J134" s="68" t="s">
        <v>146</v>
      </c>
      <c r="K134" s="66"/>
      <c r="L134" s="73"/>
      <c r="M134" s="71">
        <v>-7500</v>
      </c>
      <c r="N134" s="72">
        <f t="shared" ref="N134:N138" si="7">N133+M134+L134</f>
        <v>-7700</v>
      </c>
    </row>
    <row r="135" spans="1:14" x14ac:dyDescent="0.25">
      <c r="A135" s="65">
        <v>133</v>
      </c>
      <c r="B135" s="66" t="s">
        <v>126</v>
      </c>
      <c r="C135" s="67">
        <v>810390700015375</v>
      </c>
      <c r="D135" s="68">
        <v>8</v>
      </c>
      <c r="E135" s="68" t="s">
        <v>27</v>
      </c>
      <c r="F135" s="68">
        <v>2024</v>
      </c>
      <c r="G135" s="68" t="s">
        <v>113</v>
      </c>
      <c r="H135" s="68" t="s">
        <v>43</v>
      </c>
      <c r="I135" s="69" t="s">
        <v>45</v>
      </c>
      <c r="J135" s="68" t="s">
        <v>44</v>
      </c>
      <c r="K135" s="66"/>
      <c r="L135" s="73"/>
      <c r="M135" s="71">
        <v>-19.2</v>
      </c>
      <c r="N135" s="72">
        <f t="shared" si="7"/>
        <v>-7719.2</v>
      </c>
    </row>
    <row r="136" spans="1:14" x14ac:dyDescent="0.25">
      <c r="A136" s="65">
        <v>134</v>
      </c>
      <c r="B136" s="66" t="s">
        <v>126</v>
      </c>
      <c r="C136" s="67">
        <v>810391100096040</v>
      </c>
      <c r="D136" s="68">
        <v>8</v>
      </c>
      <c r="E136" s="68" t="s">
        <v>27</v>
      </c>
      <c r="F136" s="68">
        <v>2024</v>
      </c>
      <c r="G136" s="68" t="s">
        <v>114</v>
      </c>
      <c r="H136" s="68" t="s">
        <v>43</v>
      </c>
      <c r="I136" s="69" t="s">
        <v>45</v>
      </c>
      <c r="J136" s="68" t="s">
        <v>44</v>
      </c>
      <c r="K136" s="66"/>
      <c r="L136" s="73"/>
      <c r="M136" s="71">
        <v>-12</v>
      </c>
      <c r="N136" s="72">
        <f t="shared" si="7"/>
        <v>-7731.2</v>
      </c>
    </row>
    <row r="137" spans="1:14" x14ac:dyDescent="0.25">
      <c r="A137" s="65">
        <v>135</v>
      </c>
      <c r="B137" s="66" t="s">
        <v>126</v>
      </c>
      <c r="C137" s="67">
        <v>810391100096041</v>
      </c>
      <c r="D137" s="68">
        <v>8</v>
      </c>
      <c r="E137" s="68" t="s">
        <v>27</v>
      </c>
      <c r="F137" s="68">
        <v>2024</v>
      </c>
      <c r="G137" s="68" t="s">
        <v>114</v>
      </c>
      <c r="H137" s="68" t="s">
        <v>43</v>
      </c>
      <c r="I137" s="69" t="s">
        <v>45</v>
      </c>
      <c r="J137" s="68" t="s">
        <v>44</v>
      </c>
      <c r="K137" s="66"/>
      <c r="L137" s="73"/>
      <c r="M137" s="71">
        <v>-12</v>
      </c>
      <c r="N137" s="72">
        <f t="shared" si="7"/>
        <v>-7743.2</v>
      </c>
    </row>
    <row r="138" spans="1:14" x14ac:dyDescent="0.25">
      <c r="A138" s="65">
        <v>136</v>
      </c>
      <c r="B138" s="66" t="s">
        <v>126</v>
      </c>
      <c r="C138" s="67">
        <v>860391200073272</v>
      </c>
      <c r="D138" s="68">
        <v>8</v>
      </c>
      <c r="E138" s="68" t="s">
        <v>27</v>
      </c>
      <c r="F138" s="68">
        <v>2024</v>
      </c>
      <c r="G138" s="68" t="s">
        <v>24</v>
      </c>
      <c r="H138" s="68" t="s">
        <v>43</v>
      </c>
      <c r="I138" s="69" t="s">
        <v>45</v>
      </c>
      <c r="J138" s="68" t="s">
        <v>44</v>
      </c>
      <c r="K138" s="66"/>
      <c r="L138" s="73"/>
      <c r="M138" s="71">
        <v>-92.18</v>
      </c>
      <c r="N138" s="72">
        <f t="shared" si="7"/>
        <v>-7835.38</v>
      </c>
    </row>
    <row r="139" spans="1:14" x14ac:dyDescent="0.25">
      <c r="A139" s="65">
        <v>137</v>
      </c>
      <c r="B139" s="66" t="s">
        <v>46</v>
      </c>
      <c r="C139" s="67">
        <v>9903</v>
      </c>
      <c r="D139" s="68">
        <v>8</v>
      </c>
      <c r="E139" s="68" t="s">
        <v>27</v>
      </c>
      <c r="F139" s="68">
        <v>2024</v>
      </c>
      <c r="G139" s="68" t="s">
        <v>20</v>
      </c>
      <c r="H139" s="68" t="s">
        <v>41</v>
      </c>
      <c r="I139" s="84" t="s">
        <v>40</v>
      </c>
      <c r="J139" s="68" t="s">
        <v>42</v>
      </c>
      <c r="K139" s="66"/>
      <c r="L139" s="73">
        <v>25570.38</v>
      </c>
      <c r="M139" s="71"/>
      <c r="N139" s="72">
        <f>N138+M139+L139</f>
        <v>17735</v>
      </c>
    </row>
    <row r="140" spans="1:14" x14ac:dyDescent="0.25">
      <c r="A140" s="65">
        <v>138</v>
      </c>
      <c r="B140" s="66" t="s">
        <v>58</v>
      </c>
      <c r="C140" s="75" t="s">
        <v>263</v>
      </c>
      <c r="D140" s="68">
        <v>8</v>
      </c>
      <c r="E140" s="68" t="s">
        <v>27</v>
      </c>
      <c r="F140" s="68">
        <v>2024</v>
      </c>
      <c r="G140" s="68" t="s">
        <v>127</v>
      </c>
      <c r="H140" s="68" t="s">
        <v>41</v>
      </c>
      <c r="I140" s="69" t="s">
        <v>40</v>
      </c>
      <c r="J140" s="68" t="s">
        <v>42</v>
      </c>
      <c r="K140" s="66"/>
      <c r="L140" s="73">
        <v>320</v>
      </c>
      <c r="M140" s="71"/>
      <c r="N140" s="72">
        <f>N139+M140+L140</f>
        <v>18055</v>
      </c>
    </row>
    <row r="141" spans="1:14" x14ac:dyDescent="0.25">
      <c r="A141" s="65">
        <v>139</v>
      </c>
      <c r="B141" s="66" t="s">
        <v>396</v>
      </c>
      <c r="C141" s="75" t="s">
        <v>144</v>
      </c>
      <c r="D141" s="68">
        <v>8</v>
      </c>
      <c r="E141" s="68" t="s">
        <v>27</v>
      </c>
      <c r="F141" s="68">
        <v>2024</v>
      </c>
      <c r="G141" s="68" t="s">
        <v>115</v>
      </c>
      <c r="H141" s="68" t="s">
        <v>124</v>
      </c>
      <c r="I141" s="69" t="s">
        <v>124</v>
      </c>
      <c r="J141" s="68" t="s">
        <v>145</v>
      </c>
      <c r="K141" s="66"/>
      <c r="L141" s="73"/>
      <c r="M141" s="71">
        <v>-18055</v>
      </c>
      <c r="N141" s="83">
        <f>N140+M141+L141</f>
        <v>0</v>
      </c>
    </row>
    <row r="142" spans="1:14" x14ac:dyDescent="0.25">
      <c r="A142" s="65">
        <v>140</v>
      </c>
      <c r="B142" s="66" t="s">
        <v>396</v>
      </c>
      <c r="C142" s="67">
        <v>20937</v>
      </c>
      <c r="D142" s="68">
        <v>9</v>
      </c>
      <c r="E142" s="68" t="s">
        <v>27</v>
      </c>
      <c r="F142" s="68">
        <v>2024</v>
      </c>
      <c r="G142" s="68" t="s">
        <v>123</v>
      </c>
      <c r="H142" s="68" t="s">
        <v>117</v>
      </c>
      <c r="I142" s="96" t="s">
        <v>340</v>
      </c>
      <c r="J142" s="68" t="s">
        <v>276</v>
      </c>
      <c r="K142" s="66"/>
      <c r="L142" s="73"/>
      <c r="M142" s="71">
        <v>-135</v>
      </c>
      <c r="N142" s="72">
        <f t="shared" ref="N142:N159" si="8">N141+M142+L142</f>
        <v>-135</v>
      </c>
    </row>
    <row r="143" spans="1:14" x14ac:dyDescent="0.25">
      <c r="A143" s="65">
        <v>141</v>
      </c>
      <c r="B143" s="66" t="s">
        <v>119</v>
      </c>
      <c r="C143" s="67">
        <v>20944</v>
      </c>
      <c r="D143" s="68">
        <v>9</v>
      </c>
      <c r="E143" s="68" t="s">
        <v>27</v>
      </c>
      <c r="F143" s="68">
        <v>2024</v>
      </c>
      <c r="G143" s="68" t="s">
        <v>120</v>
      </c>
      <c r="H143" s="68" t="s">
        <v>32</v>
      </c>
      <c r="I143" s="80" t="s">
        <v>50</v>
      </c>
      <c r="J143" s="68" t="s">
        <v>121</v>
      </c>
      <c r="K143" s="97" t="s">
        <v>328</v>
      </c>
      <c r="L143" s="73"/>
      <c r="M143" s="71">
        <v>-1276.9100000000001</v>
      </c>
      <c r="N143" s="72">
        <f t="shared" si="8"/>
        <v>-1411.91</v>
      </c>
    </row>
    <row r="144" spans="1:14" x14ac:dyDescent="0.25">
      <c r="A144" s="65">
        <v>142</v>
      </c>
      <c r="B144" s="66" t="s">
        <v>126</v>
      </c>
      <c r="C144" s="67">
        <v>810401100157259</v>
      </c>
      <c r="D144" s="68">
        <v>9</v>
      </c>
      <c r="E144" s="68" t="s">
        <v>27</v>
      </c>
      <c r="F144" s="68">
        <v>2024</v>
      </c>
      <c r="G144" s="68" t="s">
        <v>114</v>
      </c>
      <c r="H144" s="68" t="s">
        <v>43</v>
      </c>
      <c r="I144" s="69" t="s">
        <v>45</v>
      </c>
      <c r="J144" s="68" t="s">
        <v>44</v>
      </c>
      <c r="K144" s="98"/>
      <c r="L144" s="73"/>
      <c r="M144" s="71">
        <v>-12</v>
      </c>
      <c r="N144" s="72">
        <f t="shared" si="8"/>
        <v>-1423.91</v>
      </c>
    </row>
    <row r="145" spans="1:14" x14ac:dyDescent="0.25">
      <c r="A145" s="65">
        <v>143</v>
      </c>
      <c r="B145" s="66" t="s">
        <v>126</v>
      </c>
      <c r="C145" s="67">
        <v>860401200059948</v>
      </c>
      <c r="D145" s="68">
        <v>9</v>
      </c>
      <c r="E145" s="68" t="s">
        <v>27</v>
      </c>
      <c r="F145" s="68">
        <v>2024</v>
      </c>
      <c r="G145" s="68" t="s">
        <v>122</v>
      </c>
      <c r="H145" s="68" t="s">
        <v>43</v>
      </c>
      <c r="I145" s="69" t="s">
        <v>45</v>
      </c>
      <c r="J145" s="68" t="s">
        <v>44</v>
      </c>
      <c r="K145" s="98"/>
      <c r="L145" s="73"/>
      <c r="M145" s="71">
        <v>-161.18</v>
      </c>
      <c r="N145" s="72">
        <f t="shared" si="8"/>
        <v>-1585.0900000000001</v>
      </c>
    </row>
    <row r="146" spans="1:14" x14ac:dyDescent="0.25">
      <c r="A146" s="65">
        <v>144</v>
      </c>
      <c r="B146" s="66" t="s">
        <v>46</v>
      </c>
      <c r="C146" s="67">
        <v>9903</v>
      </c>
      <c r="D146" s="68">
        <v>9</v>
      </c>
      <c r="E146" s="68" t="s">
        <v>27</v>
      </c>
      <c r="F146" s="68">
        <v>2024</v>
      </c>
      <c r="G146" s="68" t="s">
        <v>20</v>
      </c>
      <c r="H146" s="68" t="s">
        <v>41</v>
      </c>
      <c r="I146" s="84" t="s">
        <v>40</v>
      </c>
      <c r="J146" s="68" t="s">
        <v>42</v>
      </c>
      <c r="K146" s="98"/>
      <c r="L146" s="73">
        <v>15770.09</v>
      </c>
      <c r="M146" s="71"/>
      <c r="N146" s="72">
        <f t="shared" si="8"/>
        <v>14185</v>
      </c>
    </row>
    <row r="147" spans="1:14" x14ac:dyDescent="0.25">
      <c r="A147" s="65">
        <v>145</v>
      </c>
      <c r="B147" s="66" t="s">
        <v>58</v>
      </c>
      <c r="C147" s="75" t="s">
        <v>263</v>
      </c>
      <c r="D147" s="68">
        <v>9</v>
      </c>
      <c r="E147" s="68" t="s">
        <v>27</v>
      </c>
      <c r="F147" s="68">
        <v>2024</v>
      </c>
      <c r="G147" s="68" t="s">
        <v>127</v>
      </c>
      <c r="H147" s="68" t="s">
        <v>41</v>
      </c>
      <c r="I147" s="69" t="s">
        <v>40</v>
      </c>
      <c r="J147" s="68" t="s">
        <v>42</v>
      </c>
      <c r="K147" s="66"/>
      <c r="L147" s="73">
        <v>800</v>
      </c>
      <c r="M147" s="71"/>
      <c r="N147" s="72">
        <f t="shared" si="8"/>
        <v>14985</v>
      </c>
    </row>
    <row r="148" spans="1:14" x14ac:dyDescent="0.25">
      <c r="A148" s="65">
        <v>146</v>
      </c>
      <c r="B148" s="66" t="s">
        <v>57</v>
      </c>
      <c r="C148" s="75" t="s">
        <v>263</v>
      </c>
      <c r="D148" s="68">
        <v>9</v>
      </c>
      <c r="E148" s="68" t="s">
        <v>27</v>
      </c>
      <c r="F148" s="68">
        <v>2024</v>
      </c>
      <c r="G148" s="68" t="s">
        <v>125</v>
      </c>
      <c r="H148" s="68" t="s">
        <v>41</v>
      </c>
      <c r="I148" s="69" t="s">
        <v>45</v>
      </c>
      <c r="J148" s="68" t="s">
        <v>42</v>
      </c>
      <c r="K148" s="68" t="s">
        <v>405</v>
      </c>
      <c r="L148" s="95">
        <v>680</v>
      </c>
      <c r="M148" s="71"/>
      <c r="N148" s="72">
        <f t="shared" si="8"/>
        <v>15665</v>
      </c>
    </row>
    <row r="149" spans="1:14" x14ac:dyDescent="0.25">
      <c r="A149" s="65">
        <v>147</v>
      </c>
      <c r="B149" s="66" t="s">
        <v>396</v>
      </c>
      <c r="C149" s="75" t="s">
        <v>144</v>
      </c>
      <c r="D149" s="68">
        <v>9</v>
      </c>
      <c r="E149" s="68" t="s">
        <v>27</v>
      </c>
      <c r="F149" s="68">
        <v>2024</v>
      </c>
      <c r="G149" s="68" t="s">
        <v>115</v>
      </c>
      <c r="H149" s="68" t="s">
        <v>124</v>
      </c>
      <c r="I149" s="69" t="s">
        <v>124</v>
      </c>
      <c r="J149" s="68" t="s">
        <v>145</v>
      </c>
      <c r="K149" s="66"/>
      <c r="L149" s="73"/>
      <c r="M149" s="71">
        <v>-15665</v>
      </c>
      <c r="N149" s="83">
        <f t="shared" si="8"/>
        <v>0</v>
      </c>
    </row>
    <row r="150" spans="1:14" x14ac:dyDescent="0.25">
      <c r="A150" s="65">
        <v>148</v>
      </c>
      <c r="B150" s="66" t="s">
        <v>126</v>
      </c>
      <c r="C150" s="67">
        <v>860451200115551</v>
      </c>
      <c r="D150" s="68">
        <v>14</v>
      </c>
      <c r="E150" s="68" t="s">
        <v>27</v>
      </c>
      <c r="F150" s="68">
        <v>2024</v>
      </c>
      <c r="G150" s="68" t="s">
        <v>24</v>
      </c>
      <c r="H150" s="68" t="s">
        <v>43</v>
      </c>
      <c r="I150" s="69" t="s">
        <v>45</v>
      </c>
      <c r="J150" s="68" t="s">
        <v>44</v>
      </c>
      <c r="K150" s="66"/>
      <c r="L150" s="73"/>
      <c r="M150" s="71">
        <v>-33.18</v>
      </c>
      <c r="N150" s="83">
        <f t="shared" si="8"/>
        <v>-33.18</v>
      </c>
    </row>
    <row r="151" spans="1:14" x14ac:dyDescent="0.25">
      <c r="A151" s="65">
        <v>149</v>
      </c>
      <c r="B151" s="66" t="s">
        <v>126</v>
      </c>
      <c r="C151" s="67">
        <v>860451200317351</v>
      </c>
      <c r="D151" s="68">
        <v>14</v>
      </c>
      <c r="E151" s="68" t="s">
        <v>27</v>
      </c>
      <c r="F151" s="68">
        <v>2024</v>
      </c>
      <c r="G151" s="68" t="s">
        <v>16</v>
      </c>
      <c r="H151" s="68" t="s">
        <v>43</v>
      </c>
      <c r="I151" s="69" t="s">
        <v>45</v>
      </c>
      <c r="J151" s="68" t="s">
        <v>44</v>
      </c>
      <c r="K151" s="66"/>
      <c r="L151" s="73"/>
      <c r="M151" s="71">
        <v>-7.11</v>
      </c>
      <c r="N151" s="83">
        <f t="shared" si="8"/>
        <v>-40.29</v>
      </c>
    </row>
    <row r="152" spans="1:14" x14ac:dyDescent="0.25">
      <c r="A152" s="65">
        <v>150</v>
      </c>
      <c r="B152" s="66" t="s">
        <v>126</v>
      </c>
      <c r="C152" s="67">
        <v>860451200317352</v>
      </c>
      <c r="D152" s="68">
        <v>14</v>
      </c>
      <c r="E152" s="68" t="s">
        <v>27</v>
      </c>
      <c r="F152" s="68">
        <v>2024</v>
      </c>
      <c r="G152" s="68" t="s">
        <v>16</v>
      </c>
      <c r="H152" s="68" t="s">
        <v>43</v>
      </c>
      <c r="I152" s="69" t="s">
        <v>45</v>
      </c>
      <c r="J152" s="68" t="s">
        <v>44</v>
      </c>
      <c r="K152" s="66"/>
      <c r="L152" s="73"/>
      <c r="M152" s="71">
        <v>-7.9</v>
      </c>
      <c r="N152" s="83">
        <f t="shared" si="8"/>
        <v>-48.19</v>
      </c>
    </row>
    <row r="153" spans="1:14" x14ac:dyDescent="0.25">
      <c r="A153" s="65">
        <v>151</v>
      </c>
      <c r="B153" s="66" t="s">
        <v>47</v>
      </c>
      <c r="C153" s="67">
        <v>9903</v>
      </c>
      <c r="D153" s="68">
        <v>14</v>
      </c>
      <c r="E153" s="68" t="s">
        <v>27</v>
      </c>
      <c r="F153" s="68">
        <v>2024</v>
      </c>
      <c r="G153" s="68" t="s">
        <v>20</v>
      </c>
      <c r="H153" s="68" t="s">
        <v>43</v>
      </c>
      <c r="I153" s="69" t="s">
        <v>45</v>
      </c>
      <c r="J153" s="68" t="s">
        <v>44</v>
      </c>
      <c r="K153" s="66"/>
      <c r="L153" s="73"/>
      <c r="M153" s="71">
        <v>-991.81</v>
      </c>
      <c r="N153" s="72">
        <f t="shared" si="8"/>
        <v>-1040</v>
      </c>
    </row>
    <row r="154" spans="1:14" x14ac:dyDescent="0.25">
      <c r="A154" s="65">
        <v>152</v>
      </c>
      <c r="B154" s="66" t="s">
        <v>58</v>
      </c>
      <c r="C154" s="75" t="s">
        <v>263</v>
      </c>
      <c r="D154" s="68">
        <v>14</v>
      </c>
      <c r="E154" s="68" t="s">
        <v>27</v>
      </c>
      <c r="F154" s="68">
        <v>2024</v>
      </c>
      <c r="G154" s="68" t="s">
        <v>127</v>
      </c>
      <c r="H154" s="68" t="s">
        <v>41</v>
      </c>
      <c r="I154" s="69" t="s">
        <v>40</v>
      </c>
      <c r="J154" s="68" t="s">
        <v>42</v>
      </c>
      <c r="K154" s="66"/>
      <c r="L154" s="73">
        <v>1040</v>
      </c>
      <c r="M154" s="71"/>
      <c r="N154" s="83">
        <f t="shared" si="8"/>
        <v>0</v>
      </c>
    </row>
    <row r="155" spans="1:14" x14ac:dyDescent="0.25">
      <c r="A155" s="65">
        <v>153</v>
      </c>
      <c r="B155" s="66" t="s">
        <v>396</v>
      </c>
      <c r="C155" s="67">
        <v>850001</v>
      </c>
      <c r="D155" s="68">
        <v>15</v>
      </c>
      <c r="E155" s="68" t="s">
        <v>27</v>
      </c>
      <c r="F155" s="68">
        <v>2024</v>
      </c>
      <c r="G155" s="68" t="s">
        <v>33</v>
      </c>
      <c r="H155" s="68" t="s">
        <v>341</v>
      </c>
      <c r="I155" s="80" t="s">
        <v>342</v>
      </c>
      <c r="J155" s="68" t="s">
        <v>145</v>
      </c>
      <c r="K155" s="66"/>
      <c r="L155" s="70"/>
      <c r="M155" s="71">
        <v>-400</v>
      </c>
      <c r="N155" s="83">
        <f t="shared" si="8"/>
        <v>-400</v>
      </c>
    </row>
    <row r="156" spans="1:14" x14ac:dyDescent="0.25">
      <c r="A156" s="65">
        <v>154</v>
      </c>
      <c r="B156" s="66" t="s">
        <v>126</v>
      </c>
      <c r="C156" s="67">
        <v>860461200187519</v>
      </c>
      <c r="D156" s="68">
        <v>15</v>
      </c>
      <c r="E156" s="68" t="s">
        <v>27</v>
      </c>
      <c r="F156" s="68">
        <v>2024</v>
      </c>
      <c r="G156" s="68" t="s">
        <v>16</v>
      </c>
      <c r="H156" s="68" t="s">
        <v>43</v>
      </c>
      <c r="I156" s="69" t="s">
        <v>45</v>
      </c>
      <c r="J156" s="68" t="s">
        <v>44</v>
      </c>
      <c r="K156" s="66"/>
      <c r="L156" s="70"/>
      <c r="M156" s="71">
        <v>-2.37</v>
      </c>
      <c r="N156" s="83">
        <f t="shared" si="8"/>
        <v>-402.37</v>
      </c>
    </row>
    <row r="157" spans="1:14" x14ac:dyDescent="0.25">
      <c r="A157" s="65">
        <v>155</v>
      </c>
      <c r="B157" s="66" t="s">
        <v>46</v>
      </c>
      <c r="C157" s="67">
        <v>9903</v>
      </c>
      <c r="D157" s="68">
        <v>15</v>
      </c>
      <c r="E157" s="68" t="s">
        <v>27</v>
      </c>
      <c r="F157" s="68">
        <v>2024</v>
      </c>
      <c r="G157" s="68" t="s">
        <v>20</v>
      </c>
      <c r="H157" s="68" t="s">
        <v>41</v>
      </c>
      <c r="I157" s="84" t="s">
        <v>40</v>
      </c>
      <c r="J157" s="68" t="s">
        <v>42</v>
      </c>
      <c r="K157" s="66"/>
      <c r="L157" s="73">
        <v>82.37</v>
      </c>
      <c r="M157" s="74"/>
      <c r="N157" s="83">
        <f t="shared" si="8"/>
        <v>-320</v>
      </c>
    </row>
    <row r="158" spans="1:14" x14ac:dyDescent="0.25">
      <c r="A158" s="65">
        <v>156</v>
      </c>
      <c r="B158" s="66" t="s">
        <v>58</v>
      </c>
      <c r="C158" s="75" t="s">
        <v>263</v>
      </c>
      <c r="D158" s="68">
        <v>15</v>
      </c>
      <c r="E158" s="68" t="s">
        <v>27</v>
      </c>
      <c r="F158" s="68">
        <v>2024</v>
      </c>
      <c r="G158" s="68" t="s">
        <v>127</v>
      </c>
      <c r="H158" s="68" t="s">
        <v>41</v>
      </c>
      <c r="I158" s="69" t="s">
        <v>40</v>
      </c>
      <c r="J158" s="68" t="s">
        <v>42</v>
      </c>
      <c r="K158" s="66"/>
      <c r="L158" s="73">
        <v>320</v>
      </c>
      <c r="M158" s="74"/>
      <c r="N158" s="83">
        <f t="shared" si="8"/>
        <v>0</v>
      </c>
    </row>
    <row r="159" spans="1:14" x14ac:dyDescent="0.25">
      <c r="A159" s="65">
        <v>157</v>
      </c>
      <c r="B159" s="66" t="s">
        <v>126</v>
      </c>
      <c r="C159" s="67">
        <v>870471200211579</v>
      </c>
      <c r="D159" s="68">
        <v>16</v>
      </c>
      <c r="E159" s="68" t="s">
        <v>27</v>
      </c>
      <c r="F159" s="68">
        <v>2024</v>
      </c>
      <c r="G159" s="68" t="s">
        <v>16</v>
      </c>
      <c r="H159" s="68" t="s">
        <v>43</v>
      </c>
      <c r="I159" s="69" t="s">
        <v>45</v>
      </c>
      <c r="J159" s="68" t="s">
        <v>44</v>
      </c>
      <c r="K159" s="66"/>
      <c r="L159" s="70"/>
      <c r="M159" s="71">
        <v>-3.16</v>
      </c>
      <c r="N159" s="83">
        <f t="shared" si="8"/>
        <v>-3.16</v>
      </c>
    </row>
    <row r="160" spans="1:14" x14ac:dyDescent="0.25">
      <c r="A160" s="65">
        <v>158</v>
      </c>
      <c r="B160" s="66" t="s">
        <v>47</v>
      </c>
      <c r="C160" s="67">
        <v>9903</v>
      </c>
      <c r="D160" s="68">
        <v>16</v>
      </c>
      <c r="E160" s="68" t="s">
        <v>27</v>
      </c>
      <c r="F160" s="68">
        <v>2024</v>
      </c>
      <c r="G160" s="68" t="s">
        <v>20</v>
      </c>
      <c r="H160" s="68" t="s">
        <v>43</v>
      </c>
      <c r="I160" s="69" t="s">
        <v>45</v>
      </c>
      <c r="J160" s="68" t="s">
        <v>44</v>
      </c>
      <c r="K160" s="66"/>
      <c r="L160" s="70"/>
      <c r="M160" s="71">
        <v>-4731.84</v>
      </c>
      <c r="N160" s="72">
        <f>N159+M160</f>
        <v>-4735</v>
      </c>
    </row>
    <row r="161" spans="1:14" x14ac:dyDescent="0.25">
      <c r="A161" s="65">
        <v>159</v>
      </c>
      <c r="B161" s="66" t="s">
        <v>58</v>
      </c>
      <c r="C161" s="75" t="s">
        <v>263</v>
      </c>
      <c r="D161" s="68">
        <v>16</v>
      </c>
      <c r="E161" s="68" t="s">
        <v>27</v>
      </c>
      <c r="F161" s="68">
        <v>2024</v>
      </c>
      <c r="G161" s="68" t="s">
        <v>127</v>
      </c>
      <c r="H161" s="68" t="s">
        <v>41</v>
      </c>
      <c r="I161" s="69" t="s">
        <v>40</v>
      </c>
      <c r="J161" s="68" t="s">
        <v>42</v>
      </c>
      <c r="K161" s="66"/>
      <c r="L161" s="73">
        <v>80</v>
      </c>
      <c r="M161" s="74"/>
      <c r="N161" s="72">
        <f>N160+L161</f>
        <v>-4655</v>
      </c>
    </row>
    <row r="162" spans="1:14" x14ac:dyDescent="0.25">
      <c r="A162" s="65">
        <v>160</v>
      </c>
      <c r="B162" s="66" t="s">
        <v>58</v>
      </c>
      <c r="C162" s="75" t="s">
        <v>263</v>
      </c>
      <c r="D162" s="68">
        <v>16</v>
      </c>
      <c r="E162" s="68" t="s">
        <v>27</v>
      </c>
      <c r="F162" s="68">
        <v>2024</v>
      </c>
      <c r="G162" s="68" t="s">
        <v>127</v>
      </c>
      <c r="H162" s="68" t="s">
        <v>41</v>
      </c>
      <c r="I162" s="69" t="s">
        <v>40</v>
      </c>
      <c r="J162" s="68" t="s">
        <v>42</v>
      </c>
      <c r="K162" s="66"/>
      <c r="L162" s="73">
        <v>6160</v>
      </c>
      <c r="M162" s="74"/>
      <c r="N162" s="72">
        <f>N161+L162</f>
        <v>1505</v>
      </c>
    </row>
    <row r="163" spans="1:14" x14ac:dyDescent="0.25">
      <c r="A163" s="65">
        <v>160.999764150944</v>
      </c>
      <c r="B163" s="66" t="s">
        <v>396</v>
      </c>
      <c r="C163" s="75" t="s">
        <v>263</v>
      </c>
      <c r="D163" s="68">
        <v>18</v>
      </c>
      <c r="E163" s="68" t="s">
        <v>27</v>
      </c>
      <c r="F163" s="68">
        <v>2024</v>
      </c>
      <c r="G163" s="68" t="s">
        <v>102</v>
      </c>
      <c r="H163" s="68" t="s">
        <v>124</v>
      </c>
      <c r="I163" s="69" t="s">
        <v>124</v>
      </c>
      <c r="J163" s="68" t="s">
        <v>145</v>
      </c>
      <c r="K163" s="66"/>
      <c r="L163" s="73"/>
      <c r="M163" s="71">
        <v>-1505</v>
      </c>
      <c r="N163" s="83">
        <f>N162+M163</f>
        <v>0</v>
      </c>
    </row>
    <row r="164" spans="1:14" x14ac:dyDescent="0.25">
      <c r="A164" s="65">
        <v>161.99976122114199</v>
      </c>
      <c r="B164" s="66" t="s">
        <v>268</v>
      </c>
      <c r="C164" s="67">
        <v>552903000037535</v>
      </c>
      <c r="D164" s="68">
        <v>19</v>
      </c>
      <c r="E164" s="68" t="s">
        <v>27</v>
      </c>
      <c r="F164" s="68">
        <v>2024</v>
      </c>
      <c r="G164" s="68" t="s">
        <v>21</v>
      </c>
      <c r="H164" s="68" t="s">
        <v>147</v>
      </c>
      <c r="I164" s="69" t="s">
        <v>64</v>
      </c>
      <c r="J164" s="68" t="s">
        <v>60</v>
      </c>
      <c r="K164" s="66"/>
      <c r="L164" s="70"/>
      <c r="M164" s="71">
        <v>-1344</v>
      </c>
      <c r="N164" s="83">
        <f>N163+M164</f>
        <v>-1344</v>
      </c>
    </row>
    <row r="165" spans="1:14" x14ac:dyDescent="0.25">
      <c r="A165" s="65">
        <v>162.99975829133999</v>
      </c>
      <c r="B165" s="66" t="s">
        <v>268</v>
      </c>
      <c r="C165" s="67">
        <v>552903000106171</v>
      </c>
      <c r="D165" s="68">
        <v>19</v>
      </c>
      <c r="E165" s="68" t="s">
        <v>27</v>
      </c>
      <c r="F165" s="68">
        <v>2024</v>
      </c>
      <c r="G165" s="68" t="s">
        <v>21</v>
      </c>
      <c r="H165" s="68" t="s">
        <v>148</v>
      </c>
      <c r="I165" s="69" t="s">
        <v>74</v>
      </c>
      <c r="J165" s="68" t="s">
        <v>60</v>
      </c>
      <c r="K165" s="66"/>
      <c r="L165" s="70"/>
      <c r="M165" s="71">
        <v>-672</v>
      </c>
      <c r="N165" s="72">
        <f t="shared" ref="N165:N193" si="9">N164+M165</f>
        <v>-2016</v>
      </c>
    </row>
    <row r="166" spans="1:14" x14ac:dyDescent="0.25">
      <c r="A166" s="65">
        <v>163.99975536153801</v>
      </c>
      <c r="B166" s="66" t="s">
        <v>268</v>
      </c>
      <c r="C166" s="67">
        <v>553253000026518</v>
      </c>
      <c r="D166" s="68">
        <v>19</v>
      </c>
      <c r="E166" s="68" t="s">
        <v>27</v>
      </c>
      <c r="F166" s="68">
        <v>2024</v>
      </c>
      <c r="G166" s="68" t="s">
        <v>21</v>
      </c>
      <c r="H166" s="68" t="s">
        <v>79</v>
      </c>
      <c r="I166" s="69" t="s">
        <v>80</v>
      </c>
      <c r="J166" s="68" t="s">
        <v>60</v>
      </c>
      <c r="K166" s="66"/>
      <c r="L166" s="70"/>
      <c r="M166" s="71">
        <v>-1344</v>
      </c>
      <c r="N166" s="72">
        <f t="shared" si="9"/>
        <v>-3360</v>
      </c>
    </row>
    <row r="167" spans="1:14" x14ac:dyDescent="0.25">
      <c r="A167" s="65">
        <v>164.999752431736</v>
      </c>
      <c r="B167" s="66" t="s">
        <v>268</v>
      </c>
      <c r="C167" s="67">
        <v>553472000051742</v>
      </c>
      <c r="D167" s="68">
        <v>19</v>
      </c>
      <c r="E167" s="68" t="s">
        <v>27</v>
      </c>
      <c r="F167" s="68">
        <v>2024</v>
      </c>
      <c r="G167" s="68" t="s">
        <v>21</v>
      </c>
      <c r="H167" s="68" t="s">
        <v>67</v>
      </c>
      <c r="I167" s="69" t="s">
        <v>68</v>
      </c>
      <c r="J167" s="68" t="s">
        <v>60</v>
      </c>
      <c r="K167" s="66"/>
      <c r="L167" s="70"/>
      <c r="M167" s="71">
        <v>-672</v>
      </c>
      <c r="N167" s="72">
        <f t="shared" si="9"/>
        <v>-4032</v>
      </c>
    </row>
    <row r="168" spans="1:14" x14ac:dyDescent="0.25">
      <c r="A168" s="65">
        <v>165.99974950193399</v>
      </c>
      <c r="B168" s="66" t="s">
        <v>268</v>
      </c>
      <c r="C168" s="67">
        <v>553473000030255</v>
      </c>
      <c r="D168" s="68">
        <v>19</v>
      </c>
      <c r="E168" s="68" t="s">
        <v>27</v>
      </c>
      <c r="F168" s="68">
        <v>2024</v>
      </c>
      <c r="G168" s="68" t="s">
        <v>21</v>
      </c>
      <c r="H168" s="68" t="s">
        <v>81</v>
      </c>
      <c r="I168" s="69" t="s">
        <v>82</v>
      </c>
      <c r="J168" s="68" t="s">
        <v>60</v>
      </c>
      <c r="K168" s="66"/>
      <c r="L168" s="70"/>
      <c r="M168" s="71">
        <v>-672</v>
      </c>
      <c r="N168" s="72">
        <f t="shared" si="9"/>
        <v>-4704</v>
      </c>
    </row>
    <row r="169" spans="1:14" x14ac:dyDescent="0.25">
      <c r="A169" s="65">
        <v>166.99974657213201</v>
      </c>
      <c r="B169" s="66" t="s">
        <v>268</v>
      </c>
      <c r="C169" s="67">
        <v>553653000006999</v>
      </c>
      <c r="D169" s="68">
        <v>19</v>
      </c>
      <c r="E169" s="68" t="s">
        <v>27</v>
      </c>
      <c r="F169" s="68">
        <v>2024</v>
      </c>
      <c r="G169" s="68" t="s">
        <v>21</v>
      </c>
      <c r="H169" s="68" t="s">
        <v>108</v>
      </c>
      <c r="I169" s="87" t="s">
        <v>274</v>
      </c>
      <c r="J169" s="68" t="s">
        <v>60</v>
      </c>
      <c r="K169" s="66"/>
      <c r="L169" s="70"/>
      <c r="M169" s="71">
        <v>-686.81</v>
      </c>
      <c r="N169" s="72">
        <f t="shared" si="9"/>
        <v>-5390.8099999999995</v>
      </c>
    </row>
    <row r="170" spans="1:14" x14ac:dyDescent="0.25">
      <c r="A170" s="65">
        <v>167.99974364233</v>
      </c>
      <c r="B170" s="66" t="s">
        <v>268</v>
      </c>
      <c r="C170" s="67">
        <v>553653000010877</v>
      </c>
      <c r="D170" s="68">
        <v>19</v>
      </c>
      <c r="E170" s="68" t="s">
        <v>27</v>
      </c>
      <c r="F170" s="68">
        <v>2024</v>
      </c>
      <c r="G170" s="68" t="s">
        <v>21</v>
      </c>
      <c r="H170" s="68" t="s">
        <v>75</v>
      </c>
      <c r="I170" s="69" t="s">
        <v>76</v>
      </c>
      <c r="J170" s="68" t="s">
        <v>60</v>
      </c>
      <c r="K170" s="66"/>
      <c r="L170" s="70"/>
      <c r="M170" s="71">
        <v>-672</v>
      </c>
      <c r="N170" s="72">
        <f t="shared" si="9"/>
        <v>-6062.8099999999995</v>
      </c>
    </row>
    <row r="171" spans="1:14" x14ac:dyDescent="0.25">
      <c r="A171" s="65">
        <v>168.99974071252799</v>
      </c>
      <c r="B171" s="66" t="s">
        <v>268</v>
      </c>
      <c r="C171" s="67">
        <v>553653000011532</v>
      </c>
      <c r="D171" s="68">
        <v>19</v>
      </c>
      <c r="E171" s="68" t="s">
        <v>27</v>
      </c>
      <c r="F171" s="68">
        <v>2024</v>
      </c>
      <c r="G171" s="68" t="s">
        <v>21</v>
      </c>
      <c r="H171" s="68" t="s">
        <v>87</v>
      </c>
      <c r="I171" s="69" t="s">
        <v>88</v>
      </c>
      <c r="J171" s="68" t="s">
        <v>60</v>
      </c>
      <c r="K171" s="66"/>
      <c r="L171" s="70"/>
      <c r="M171" s="71">
        <v>-1512</v>
      </c>
      <c r="N171" s="72">
        <f t="shared" si="9"/>
        <v>-7574.8099999999995</v>
      </c>
    </row>
    <row r="172" spans="1:14" x14ac:dyDescent="0.25">
      <c r="A172" s="65">
        <v>169.99973778272599</v>
      </c>
      <c r="B172" s="66" t="s">
        <v>268</v>
      </c>
      <c r="C172" s="67">
        <v>553653000015379</v>
      </c>
      <c r="D172" s="68">
        <v>19</v>
      </c>
      <c r="E172" s="68" t="s">
        <v>27</v>
      </c>
      <c r="F172" s="68">
        <v>2024</v>
      </c>
      <c r="G172" s="68" t="s">
        <v>21</v>
      </c>
      <c r="H172" s="68" t="s">
        <v>96</v>
      </c>
      <c r="I172" s="69" t="s">
        <v>97</v>
      </c>
      <c r="J172" s="68" t="s">
        <v>60</v>
      </c>
      <c r="K172" s="66"/>
      <c r="L172" s="70"/>
      <c r="M172" s="71">
        <v>-672</v>
      </c>
      <c r="N172" s="72">
        <f t="shared" si="9"/>
        <v>-8246.81</v>
      </c>
    </row>
    <row r="173" spans="1:14" x14ac:dyDescent="0.25">
      <c r="A173" s="65">
        <v>170.99973485292401</v>
      </c>
      <c r="B173" s="66" t="s">
        <v>268</v>
      </c>
      <c r="C173" s="67">
        <v>553653000033519</v>
      </c>
      <c r="D173" s="68">
        <v>19</v>
      </c>
      <c r="E173" s="68" t="s">
        <v>27</v>
      </c>
      <c r="F173" s="68">
        <v>2024</v>
      </c>
      <c r="G173" s="68" t="s">
        <v>21</v>
      </c>
      <c r="H173" s="68" t="s">
        <v>62</v>
      </c>
      <c r="I173" s="69" t="s">
        <v>269</v>
      </c>
      <c r="J173" s="68" t="s">
        <v>60</v>
      </c>
      <c r="K173" s="66"/>
      <c r="L173" s="70"/>
      <c r="M173" s="71">
        <v>-1344</v>
      </c>
      <c r="N173" s="72">
        <f t="shared" si="9"/>
        <v>-9590.81</v>
      </c>
    </row>
    <row r="174" spans="1:14" x14ac:dyDescent="0.25">
      <c r="A174" s="65">
        <v>171.999731923122</v>
      </c>
      <c r="B174" s="66" t="s">
        <v>268</v>
      </c>
      <c r="C174" s="67">
        <v>553653000033524</v>
      </c>
      <c r="D174" s="68">
        <v>19</v>
      </c>
      <c r="E174" s="68" t="s">
        <v>27</v>
      </c>
      <c r="F174" s="68">
        <v>2024</v>
      </c>
      <c r="G174" s="68" t="s">
        <v>21</v>
      </c>
      <c r="H174" s="68" t="s">
        <v>69</v>
      </c>
      <c r="I174" s="69" t="s">
        <v>70</v>
      </c>
      <c r="J174" s="68" t="s">
        <v>60</v>
      </c>
      <c r="K174" s="66"/>
      <c r="L174" s="70"/>
      <c r="M174" s="71">
        <v>-1999.2</v>
      </c>
      <c r="N174" s="72">
        <f t="shared" si="9"/>
        <v>-11590.01</v>
      </c>
    </row>
    <row r="175" spans="1:14" x14ac:dyDescent="0.25">
      <c r="A175" s="65">
        <v>172.99972899331999</v>
      </c>
      <c r="B175" s="66" t="s">
        <v>268</v>
      </c>
      <c r="C175" s="67">
        <v>553653000040508</v>
      </c>
      <c r="D175" s="68">
        <v>19</v>
      </c>
      <c r="E175" s="68" t="s">
        <v>27</v>
      </c>
      <c r="F175" s="68">
        <v>2024</v>
      </c>
      <c r="G175" s="68" t="s">
        <v>21</v>
      </c>
      <c r="H175" s="68" t="s">
        <v>71</v>
      </c>
      <c r="I175" s="69" t="s">
        <v>72</v>
      </c>
      <c r="J175" s="68" t="s">
        <v>60</v>
      </c>
      <c r="K175" s="66"/>
      <c r="L175" s="70"/>
      <c r="M175" s="71">
        <v>-2284.8000000000002</v>
      </c>
      <c r="N175" s="72">
        <f t="shared" si="9"/>
        <v>-13874.810000000001</v>
      </c>
    </row>
    <row r="176" spans="1:14" x14ac:dyDescent="0.25">
      <c r="A176" s="65">
        <v>173.99972606351801</v>
      </c>
      <c r="B176" s="66" t="s">
        <v>268</v>
      </c>
      <c r="C176" s="67">
        <v>553653000048893</v>
      </c>
      <c r="D176" s="68">
        <v>19</v>
      </c>
      <c r="E176" s="68" t="s">
        <v>27</v>
      </c>
      <c r="F176" s="68">
        <v>2024</v>
      </c>
      <c r="G176" s="68" t="s">
        <v>21</v>
      </c>
      <c r="H176" s="68" t="s">
        <v>83</v>
      </c>
      <c r="I176" s="69" t="s">
        <v>84</v>
      </c>
      <c r="J176" s="68" t="s">
        <v>60</v>
      </c>
      <c r="K176" s="66"/>
      <c r="L176" s="70"/>
      <c r="M176" s="71">
        <v>-504</v>
      </c>
      <c r="N176" s="72">
        <f t="shared" si="9"/>
        <v>-14378.810000000001</v>
      </c>
    </row>
    <row r="177" spans="1:14" x14ac:dyDescent="0.25">
      <c r="A177" s="65">
        <v>174.999723133717</v>
      </c>
      <c r="B177" s="66" t="s">
        <v>268</v>
      </c>
      <c r="C177" s="67">
        <v>553653000136772</v>
      </c>
      <c r="D177" s="68">
        <v>19</v>
      </c>
      <c r="E177" s="68" t="s">
        <v>27</v>
      </c>
      <c r="F177" s="68">
        <v>2024</v>
      </c>
      <c r="G177" s="68" t="s">
        <v>21</v>
      </c>
      <c r="H177" s="68" t="s">
        <v>77</v>
      </c>
      <c r="I177" s="69" t="s">
        <v>78</v>
      </c>
      <c r="J177" s="68" t="s">
        <v>60</v>
      </c>
      <c r="K177" s="66"/>
      <c r="L177" s="70"/>
      <c r="M177" s="71">
        <v>-672</v>
      </c>
      <c r="N177" s="72">
        <f t="shared" si="9"/>
        <v>-15050.810000000001</v>
      </c>
    </row>
    <row r="178" spans="1:14" x14ac:dyDescent="0.25">
      <c r="A178" s="65">
        <v>175.99972020391499</v>
      </c>
      <c r="B178" s="66" t="s">
        <v>268</v>
      </c>
      <c r="C178" s="67">
        <v>553653000138169</v>
      </c>
      <c r="D178" s="68">
        <v>19</v>
      </c>
      <c r="E178" s="68" t="s">
        <v>27</v>
      </c>
      <c r="F178" s="68">
        <v>2024</v>
      </c>
      <c r="G178" s="68" t="s">
        <v>21</v>
      </c>
      <c r="H178" s="68" t="s">
        <v>65</v>
      </c>
      <c r="I178" s="69" t="s">
        <v>66</v>
      </c>
      <c r="J178" s="68" t="s">
        <v>60</v>
      </c>
      <c r="K178" s="66"/>
      <c r="L178" s="70"/>
      <c r="M178" s="71">
        <v>-1008</v>
      </c>
      <c r="N178" s="72">
        <f t="shared" si="9"/>
        <v>-16058.810000000001</v>
      </c>
    </row>
    <row r="179" spans="1:14" x14ac:dyDescent="0.25">
      <c r="A179" s="65">
        <v>176.99971727411301</v>
      </c>
      <c r="B179" s="66" t="s">
        <v>268</v>
      </c>
      <c r="C179" s="67">
        <v>553653000140082</v>
      </c>
      <c r="D179" s="68">
        <v>19</v>
      </c>
      <c r="E179" s="68" t="s">
        <v>27</v>
      </c>
      <c r="F179" s="68">
        <v>2024</v>
      </c>
      <c r="G179" s="68" t="s">
        <v>21</v>
      </c>
      <c r="H179" s="68" t="s">
        <v>270</v>
      </c>
      <c r="I179" s="69" t="s">
        <v>86</v>
      </c>
      <c r="J179" s="68" t="s">
        <v>60</v>
      </c>
      <c r="K179" s="66"/>
      <c r="L179" s="70"/>
      <c r="M179" s="71">
        <v>-672</v>
      </c>
      <c r="N179" s="72">
        <f t="shared" si="9"/>
        <v>-16730.810000000001</v>
      </c>
    </row>
    <row r="180" spans="1:14" x14ac:dyDescent="0.25">
      <c r="A180" s="65">
        <v>177.999714344311</v>
      </c>
      <c r="B180" s="66" t="s">
        <v>268</v>
      </c>
      <c r="C180" s="67">
        <v>553653000140696</v>
      </c>
      <c r="D180" s="68">
        <v>19</v>
      </c>
      <c r="E180" s="68" t="s">
        <v>27</v>
      </c>
      <c r="F180" s="68">
        <v>2024</v>
      </c>
      <c r="G180" s="68" t="s">
        <v>21</v>
      </c>
      <c r="H180" s="68" t="s">
        <v>59</v>
      </c>
      <c r="I180" s="69" t="s">
        <v>61</v>
      </c>
      <c r="J180" s="68" t="s">
        <v>60</v>
      </c>
      <c r="K180" s="66"/>
      <c r="L180" s="70"/>
      <c r="M180" s="71">
        <v>-1344</v>
      </c>
      <c r="N180" s="72">
        <f t="shared" si="9"/>
        <v>-18074.810000000001</v>
      </c>
    </row>
    <row r="181" spans="1:14" x14ac:dyDescent="0.25">
      <c r="A181" s="65">
        <v>178.99971141450899</v>
      </c>
      <c r="B181" s="66" t="s">
        <v>333</v>
      </c>
      <c r="C181" s="67">
        <v>554439000039504</v>
      </c>
      <c r="D181" s="68">
        <v>19</v>
      </c>
      <c r="E181" s="68" t="s">
        <v>27</v>
      </c>
      <c r="F181" s="68">
        <v>2024</v>
      </c>
      <c r="G181" s="68" t="s">
        <v>330</v>
      </c>
      <c r="H181" s="68" t="s">
        <v>329</v>
      </c>
      <c r="I181" s="80" t="s">
        <v>371</v>
      </c>
      <c r="J181" s="68" t="s">
        <v>121</v>
      </c>
      <c r="K181" s="68" t="s">
        <v>328</v>
      </c>
      <c r="L181" s="70"/>
      <c r="M181" s="71">
        <v>-5107.63</v>
      </c>
      <c r="N181" s="72">
        <f t="shared" si="9"/>
        <v>-23182.440000000002</v>
      </c>
    </row>
    <row r="182" spans="1:14" x14ac:dyDescent="0.25">
      <c r="A182" s="65">
        <v>179.99970848470701</v>
      </c>
      <c r="B182" s="66" t="s">
        <v>332</v>
      </c>
      <c r="C182" s="67">
        <v>554439000039504</v>
      </c>
      <c r="D182" s="68">
        <v>19</v>
      </c>
      <c r="E182" s="68" t="s">
        <v>27</v>
      </c>
      <c r="F182" s="68">
        <v>2024</v>
      </c>
      <c r="G182" s="68" t="s">
        <v>330</v>
      </c>
      <c r="H182" s="68" t="s">
        <v>329</v>
      </c>
      <c r="I182" s="80" t="s">
        <v>371</v>
      </c>
      <c r="J182" s="68" t="s">
        <v>121</v>
      </c>
      <c r="K182" s="68" t="s">
        <v>328</v>
      </c>
      <c r="L182" s="70"/>
      <c r="M182" s="71">
        <v>-2809.2</v>
      </c>
      <c r="N182" s="72">
        <f t="shared" si="9"/>
        <v>-25991.640000000003</v>
      </c>
    </row>
    <row r="183" spans="1:14" x14ac:dyDescent="0.25">
      <c r="A183" s="65">
        <v>180.99970555490501</v>
      </c>
      <c r="B183" s="66" t="s">
        <v>331</v>
      </c>
      <c r="C183" s="67">
        <v>554439000039504</v>
      </c>
      <c r="D183" s="68">
        <v>19</v>
      </c>
      <c r="E183" s="68" t="s">
        <v>27</v>
      </c>
      <c r="F183" s="68">
        <v>2024</v>
      </c>
      <c r="G183" s="68" t="s">
        <v>330</v>
      </c>
      <c r="H183" s="68" t="s">
        <v>329</v>
      </c>
      <c r="I183" s="80" t="s">
        <v>371</v>
      </c>
      <c r="J183" s="68" t="s">
        <v>121</v>
      </c>
      <c r="K183" s="68" t="s">
        <v>328</v>
      </c>
      <c r="L183" s="70"/>
      <c r="M183" s="71">
        <v>-12</v>
      </c>
      <c r="N183" s="72">
        <f t="shared" si="9"/>
        <v>-26003.640000000003</v>
      </c>
    </row>
    <row r="184" spans="1:14" x14ac:dyDescent="0.25">
      <c r="A184" s="65">
        <v>181.999702625103</v>
      </c>
      <c r="B184" s="66" t="s">
        <v>268</v>
      </c>
      <c r="C184" s="67">
        <v>554732000113789</v>
      </c>
      <c r="D184" s="68">
        <v>19</v>
      </c>
      <c r="E184" s="68" t="s">
        <v>27</v>
      </c>
      <c r="F184" s="68">
        <v>2024</v>
      </c>
      <c r="G184" s="68" t="s">
        <v>21</v>
      </c>
      <c r="H184" s="68" t="s">
        <v>98</v>
      </c>
      <c r="I184" s="87" t="s">
        <v>275</v>
      </c>
      <c r="J184" s="68" t="s">
        <v>60</v>
      </c>
      <c r="K184" s="66"/>
      <c r="L184" s="70"/>
      <c r="M184" s="71">
        <v>-1344</v>
      </c>
      <c r="N184" s="72">
        <f t="shared" si="9"/>
        <v>-27347.640000000003</v>
      </c>
    </row>
    <row r="185" spans="1:14" x14ac:dyDescent="0.25">
      <c r="A185" s="65">
        <v>182.99969969530099</v>
      </c>
      <c r="B185" s="66" t="s">
        <v>268</v>
      </c>
      <c r="C185" s="67">
        <v>21901</v>
      </c>
      <c r="D185" s="68">
        <v>19</v>
      </c>
      <c r="E185" s="68" t="s">
        <v>27</v>
      </c>
      <c r="F185" s="68">
        <v>2024</v>
      </c>
      <c r="G185" s="68" t="s">
        <v>22</v>
      </c>
      <c r="H185" s="68" t="s">
        <v>89</v>
      </c>
      <c r="I185" s="69" t="s">
        <v>90</v>
      </c>
      <c r="J185" s="68" t="s">
        <v>60</v>
      </c>
      <c r="K185" s="66"/>
      <c r="L185" s="70"/>
      <c r="M185" s="71">
        <v>-504</v>
      </c>
      <c r="N185" s="72">
        <f t="shared" si="9"/>
        <v>-27851.640000000003</v>
      </c>
    </row>
    <row r="186" spans="1:14" x14ac:dyDescent="0.25">
      <c r="A186" s="65">
        <v>183.99969676549901</v>
      </c>
      <c r="B186" s="66" t="s">
        <v>268</v>
      </c>
      <c r="C186" s="67">
        <v>21902</v>
      </c>
      <c r="D186" s="68">
        <v>19</v>
      </c>
      <c r="E186" s="68" t="s">
        <v>27</v>
      </c>
      <c r="F186" s="68">
        <v>2024</v>
      </c>
      <c r="G186" s="68" t="s">
        <v>22</v>
      </c>
      <c r="H186" s="68" t="s">
        <v>92</v>
      </c>
      <c r="I186" s="69" t="s">
        <v>93</v>
      </c>
      <c r="J186" s="68" t="s">
        <v>60</v>
      </c>
      <c r="K186" s="68"/>
      <c r="L186" s="70"/>
      <c r="M186" s="71">
        <v>-672</v>
      </c>
      <c r="N186" s="72">
        <f t="shared" si="9"/>
        <v>-28523.640000000003</v>
      </c>
    </row>
    <row r="187" spans="1:14" x14ac:dyDescent="0.25">
      <c r="A187" s="65">
        <v>184.999693835697</v>
      </c>
      <c r="B187" s="66" t="s">
        <v>268</v>
      </c>
      <c r="C187" s="67">
        <v>21903</v>
      </c>
      <c r="D187" s="68">
        <v>19</v>
      </c>
      <c r="E187" s="68" t="s">
        <v>27</v>
      </c>
      <c r="F187" s="68">
        <v>2024</v>
      </c>
      <c r="G187" s="68" t="s">
        <v>22</v>
      </c>
      <c r="H187" s="68" t="s">
        <v>94</v>
      </c>
      <c r="I187" s="69" t="s">
        <v>95</v>
      </c>
      <c r="J187" s="68" t="s">
        <v>60</v>
      </c>
      <c r="K187" s="68"/>
      <c r="L187" s="70"/>
      <c r="M187" s="71">
        <v>-672</v>
      </c>
      <c r="N187" s="72">
        <f t="shared" si="9"/>
        <v>-29195.640000000003</v>
      </c>
    </row>
    <row r="188" spans="1:14" x14ac:dyDescent="0.25">
      <c r="A188" s="65">
        <v>185.99969090589499</v>
      </c>
      <c r="B188" s="66" t="s">
        <v>126</v>
      </c>
      <c r="C188" s="67">
        <v>820501100065179</v>
      </c>
      <c r="D188" s="68">
        <v>19</v>
      </c>
      <c r="E188" s="68" t="s">
        <v>27</v>
      </c>
      <c r="F188" s="68">
        <v>2024</v>
      </c>
      <c r="G188" s="68" t="s">
        <v>31</v>
      </c>
      <c r="H188" s="68" t="s">
        <v>43</v>
      </c>
      <c r="I188" s="69" t="s">
        <v>45</v>
      </c>
      <c r="J188" s="68" t="s">
        <v>44</v>
      </c>
      <c r="K188" s="66"/>
      <c r="L188" s="70"/>
      <c r="M188" s="71">
        <v>-12</v>
      </c>
      <c r="N188" s="72">
        <f t="shared" si="9"/>
        <v>-29207.640000000003</v>
      </c>
    </row>
    <row r="189" spans="1:14" x14ac:dyDescent="0.25">
      <c r="A189" s="65">
        <v>186.99968797609301</v>
      </c>
      <c r="B189" s="66" t="s">
        <v>126</v>
      </c>
      <c r="C189" s="67">
        <v>820501100065180</v>
      </c>
      <c r="D189" s="68">
        <v>19</v>
      </c>
      <c r="E189" s="68" t="s">
        <v>27</v>
      </c>
      <c r="F189" s="68">
        <v>2024</v>
      </c>
      <c r="G189" s="68" t="s">
        <v>31</v>
      </c>
      <c r="H189" s="68" t="s">
        <v>43</v>
      </c>
      <c r="I189" s="69" t="s">
        <v>45</v>
      </c>
      <c r="J189" s="68" t="s">
        <v>44</v>
      </c>
      <c r="K189" s="66"/>
      <c r="L189" s="70"/>
      <c r="M189" s="71">
        <v>-12</v>
      </c>
      <c r="N189" s="72">
        <f t="shared" si="9"/>
        <v>-29219.640000000003</v>
      </c>
    </row>
    <row r="190" spans="1:14" x14ac:dyDescent="0.25">
      <c r="A190" s="65">
        <v>187.99968504629101</v>
      </c>
      <c r="B190" s="66" t="s">
        <v>126</v>
      </c>
      <c r="C190" s="67">
        <v>820501100065181</v>
      </c>
      <c r="D190" s="68">
        <v>19</v>
      </c>
      <c r="E190" s="68" t="s">
        <v>27</v>
      </c>
      <c r="F190" s="68">
        <v>2024</v>
      </c>
      <c r="G190" s="68" t="s">
        <v>31</v>
      </c>
      <c r="H190" s="68" t="s">
        <v>43</v>
      </c>
      <c r="I190" s="69" t="s">
        <v>45</v>
      </c>
      <c r="J190" s="68" t="s">
        <v>44</v>
      </c>
      <c r="K190" s="66"/>
      <c r="L190" s="70"/>
      <c r="M190" s="71">
        <v>-12</v>
      </c>
      <c r="N190" s="72">
        <f t="shared" si="9"/>
        <v>-29231.640000000003</v>
      </c>
    </row>
    <row r="191" spans="1:14" x14ac:dyDescent="0.25">
      <c r="A191" s="65">
        <v>188.999682116489</v>
      </c>
      <c r="B191" s="66" t="s">
        <v>126</v>
      </c>
      <c r="C191" s="67">
        <v>830501200090290</v>
      </c>
      <c r="D191" s="68">
        <v>19</v>
      </c>
      <c r="E191" s="68" t="s">
        <v>27</v>
      </c>
      <c r="F191" s="68">
        <v>2024</v>
      </c>
      <c r="G191" s="68" t="s">
        <v>24</v>
      </c>
      <c r="H191" s="68" t="s">
        <v>43</v>
      </c>
      <c r="I191" s="69" t="s">
        <v>45</v>
      </c>
      <c r="J191" s="68" t="s">
        <v>44</v>
      </c>
      <c r="K191" s="66"/>
      <c r="L191" s="70"/>
      <c r="M191" s="71">
        <v>-11.18</v>
      </c>
      <c r="N191" s="72">
        <f t="shared" si="9"/>
        <v>-29242.820000000003</v>
      </c>
    </row>
    <row r="192" spans="1:14" x14ac:dyDescent="0.25">
      <c r="A192" s="65">
        <v>189.99967918668699</v>
      </c>
      <c r="B192" s="66" t="s">
        <v>126</v>
      </c>
      <c r="C192" s="67">
        <v>830501200275738</v>
      </c>
      <c r="D192" s="68">
        <v>19</v>
      </c>
      <c r="E192" s="68" t="s">
        <v>27</v>
      </c>
      <c r="F192" s="68">
        <v>2024</v>
      </c>
      <c r="G192" s="68" t="s">
        <v>16</v>
      </c>
      <c r="H192" s="68" t="s">
        <v>43</v>
      </c>
      <c r="I192" s="69" t="s">
        <v>45</v>
      </c>
      <c r="J192" s="68" t="s">
        <v>44</v>
      </c>
      <c r="K192" s="66"/>
      <c r="L192" s="70"/>
      <c r="M192" s="71">
        <v>-60.83</v>
      </c>
      <c r="N192" s="72">
        <f t="shared" si="9"/>
        <v>-29303.650000000005</v>
      </c>
    </row>
    <row r="193" spans="1:14" x14ac:dyDescent="0.25">
      <c r="A193" s="65">
        <v>190.99967625688501</v>
      </c>
      <c r="B193" s="66" t="s">
        <v>126</v>
      </c>
      <c r="C193" s="67">
        <v>830501200275739</v>
      </c>
      <c r="D193" s="68">
        <v>19</v>
      </c>
      <c r="E193" s="68" t="s">
        <v>27</v>
      </c>
      <c r="F193" s="68">
        <v>2024</v>
      </c>
      <c r="G193" s="68" t="s">
        <v>16</v>
      </c>
      <c r="H193" s="68" t="s">
        <v>43</v>
      </c>
      <c r="I193" s="69" t="s">
        <v>45</v>
      </c>
      <c r="J193" s="68" t="s">
        <v>44</v>
      </c>
      <c r="K193" s="66"/>
      <c r="L193" s="70"/>
      <c r="M193" s="71">
        <v>-52.93</v>
      </c>
      <c r="N193" s="72">
        <f t="shared" si="9"/>
        <v>-29356.580000000005</v>
      </c>
    </row>
    <row r="194" spans="1:14" x14ac:dyDescent="0.25">
      <c r="A194" s="65">
        <v>191.999673327083</v>
      </c>
      <c r="B194" s="66" t="s">
        <v>46</v>
      </c>
      <c r="C194" s="67">
        <v>9903</v>
      </c>
      <c r="D194" s="68">
        <v>19</v>
      </c>
      <c r="E194" s="68" t="s">
        <v>27</v>
      </c>
      <c r="F194" s="68">
        <v>2024</v>
      </c>
      <c r="G194" s="68" t="s">
        <v>20</v>
      </c>
      <c r="H194" s="68" t="s">
        <v>41</v>
      </c>
      <c r="I194" s="84" t="s">
        <v>40</v>
      </c>
      <c r="J194" s="68" t="s">
        <v>42</v>
      </c>
      <c r="K194" s="66"/>
      <c r="L194" s="73">
        <v>17836.580000000002</v>
      </c>
      <c r="M194" s="74"/>
      <c r="N194" s="72">
        <f>N193+L194</f>
        <v>-11520.000000000004</v>
      </c>
    </row>
    <row r="195" spans="1:14" x14ac:dyDescent="0.25">
      <c r="A195" s="65">
        <v>192.99967039728099</v>
      </c>
      <c r="B195" s="66" t="s">
        <v>58</v>
      </c>
      <c r="C195" s="75" t="s">
        <v>263</v>
      </c>
      <c r="D195" s="68">
        <v>19</v>
      </c>
      <c r="E195" s="68" t="s">
        <v>27</v>
      </c>
      <c r="F195" s="68">
        <v>2024</v>
      </c>
      <c r="G195" s="68" t="s">
        <v>127</v>
      </c>
      <c r="H195" s="68" t="s">
        <v>41</v>
      </c>
      <c r="I195" s="69" t="s">
        <v>40</v>
      </c>
      <c r="J195" s="68" t="s">
        <v>42</v>
      </c>
      <c r="K195" s="66"/>
      <c r="L195" s="73">
        <v>11600</v>
      </c>
      <c r="M195" s="74"/>
      <c r="N195" s="83">
        <f t="shared" ref="N195:N236" si="10">N194+M195+L195</f>
        <v>79.999999999996362</v>
      </c>
    </row>
    <row r="196" spans="1:14" x14ac:dyDescent="0.25">
      <c r="A196" s="65">
        <v>193.99966746748001</v>
      </c>
      <c r="B196" s="66" t="s">
        <v>57</v>
      </c>
      <c r="C196" s="75" t="s">
        <v>263</v>
      </c>
      <c r="D196" s="68">
        <v>19</v>
      </c>
      <c r="E196" s="68" t="s">
        <v>27</v>
      </c>
      <c r="F196" s="68">
        <v>2024</v>
      </c>
      <c r="G196" s="68" t="s">
        <v>128</v>
      </c>
      <c r="H196" s="68" t="s">
        <v>43</v>
      </c>
      <c r="I196" s="69" t="s">
        <v>45</v>
      </c>
      <c r="J196" s="68" t="s">
        <v>44</v>
      </c>
      <c r="K196" s="68" t="s">
        <v>267</v>
      </c>
      <c r="L196" s="73"/>
      <c r="M196" s="71">
        <v>-80</v>
      </c>
      <c r="N196" s="83">
        <f t="shared" si="10"/>
        <v>-3.637978807091713E-12</v>
      </c>
    </row>
    <row r="197" spans="1:14" x14ac:dyDescent="0.25">
      <c r="A197" s="65">
        <v>194.999664537678</v>
      </c>
      <c r="B197" s="66" t="s">
        <v>336</v>
      </c>
      <c r="C197" s="67">
        <v>554439000039504</v>
      </c>
      <c r="D197" s="68">
        <v>20</v>
      </c>
      <c r="E197" s="68" t="s">
        <v>27</v>
      </c>
      <c r="F197" s="68">
        <v>2024</v>
      </c>
      <c r="G197" s="68" t="s">
        <v>21</v>
      </c>
      <c r="H197" s="68" t="s">
        <v>41</v>
      </c>
      <c r="I197" s="69" t="s">
        <v>40</v>
      </c>
      <c r="J197" s="68" t="s">
        <v>42</v>
      </c>
      <c r="K197" s="66"/>
      <c r="L197" s="73"/>
      <c r="M197" s="71">
        <v>-6992.05</v>
      </c>
      <c r="N197" s="72">
        <f t="shared" si="10"/>
        <v>-6992.0500000000038</v>
      </c>
    </row>
    <row r="198" spans="1:14" x14ac:dyDescent="0.25">
      <c r="A198" s="65">
        <v>195.99966160787599</v>
      </c>
      <c r="B198" s="66" t="s">
        <v>336</v>
      </c>
      <c r="C198" s="67">
        <v>554439000039504</v>
      </c>
      <c r="D198" s="68">
        <v>20</v>
      </c>
      <c r="E198" s="68" t="s">
        <v>27</v>
      </c>
      <c r="F198" s="68">
        <v>2024</v>
      </c>
      <c r="G198" s="68" t="s">
        <v>21</v>
      </c>
      <c r="H198" s="68" t="s">
        <v>41</v>
      </c>
      <c r="I198" s="69" t="s">
        <v>40</v>
      </c>
      <c r="J198" s="68" t="s">
        <v>42</v>
      </c>
      <c r="K198" s="66"/>
      <c r="L198" s="73"/>
      <c r="M198" s="71">
        <v>-18594.759999999998</v>
      </c>
      <c r="N198" s="72">
        <f t="shared" si="10"/>
        <v>-25586.81</v>
      </c>
    </row>
    <row r="199" spans="1:14" x14ac:dyDescent="0.25">
      <c r="A199" s="65">
        <v>196.99965867807401</v>
      </c>
      <c r="B199" s="66" t="s">
        <v>126</v>
      </c>
      <c r="C199" s="67">
        <v>870511200068820</v>
      </c>
      <c r="D199" s="68">
        <v>20</v>
      </c>
      <c r="E199" s="68" t="s">
        <v>27</v>
      </c>
      <c r="F199" s="68">
        <v>2024</v>
      </c>
      <c r="G199" s="68" t="s">
        <v>24</v>
      </c>
      <c r="H199" s="68" t="s">
        <v>43</v>
      </c>
      <c r="I199" s="69" t="s">
        <v>45</v>
      </c>
      <c r="J199" s="68" t="s">
        <v>44</v>
      </c>
      <c r="K199" s="66"/>
      <c r="L199" s="70"/>
      <c r="M199" s="71">
        <v>-1</v>
      </c>
      <c r="N199" s="72">
        <f t="shared" si="10"/>
        <v>-25587.81</v>
      </c>
    </row>
    <row r="200" spans="1:14" x14ac:dyDescent="0.25">
      <c r="A200" s="65">
        <v>197.999655748272</v>
      </c>
      <c r="B200" s="66" t="s">
        <v>126</v>
      </c>
      <c r="C200" s="67">
        <v>870511200195858</v>
      </c>
      <c r="D200" s="68">
        <v>20</v>
      </c>
      <c r="E200" s="68" t="s">
        <v>27</v>
      </c>
      <c r="F200" s="68">
        <v>2024</v>
      </c>
      <c r="G200" s="68" t="s">
        <v>16</v>
      </c>
      <c r="H200" s="68" t="s">
        <v>43</v>
      </c>
      <c r="I200" s="69" t="s">
        <v>45</v>
      </c>
      <c r="J200" s="68" t="s">
        <v>44</v>
      </c>
      <c r="K200" s="66"/>
      <c r="L200" s="70"/>
      <c r="M200" s="71">
        <v>-61.62</v>
      </c>
      <c r="N200" s="72">
        <f t="shared" si="10"/>
        <v>-25649.43</v>
      </c>
    </row>
    <row r="201" spans="1:14" x14ac:dyDescent="0.25">
      <c r="A201" s="65">
        <v>198.99965281847</v>
      </c>
      <c r="B201" s="66" t="s">
        <v>46</v>
      </c>
      <c r="C201" s="67">
        <v>9903</v>
      </c>
      <c r="D201" s="68">
        <v>20</v>
      </c>
      <c r="E201" s="68" t="s">
        <v>27</v>
      </c>
      <c r="F201" s="68">
        <v>2024</v>
      </c>
      <c r="G201" s="68" t="s">
        <v>20</v>
      </c>
      <c r="H201" s="68" t="s">
        <v>41</v>
      </c>
      <c r="I201" s="84" t="s">
        <v>40</v>
      </c>
      <c r="J201" s="68" t="s">
        <v>42</v>
      </c>
      <c r="K201" s="66"/>
      <c r="L201" s="73">
        <v>6709.43</v>
      </c>
      <c r="M201" s="74"/>
      <c r="N201" s="72">
        <f t="shared" si="10"/>
        <v>-18940</v>
      </c>
    </row>
    <row r="202" spans="1:14" x14ac:dyDescent="0.25">
      <c r="A202" s="65">
        <v>199.99964988866799</v>
      </c>
      <c r="B202" s="66" t="s">
        <v>58</v>
      </c>
      <c r="C202" s="75" t="s">
        <v>263</v>
      </c>
      <c r="D202" s="68">
        <v>20</v>
      </c>
      <c r="E202" s="68" t="s">
        <v>27</v>
      </c>
      <c r="F202" s="68">
        <v>2024</v>
      </c>
      <c r="G202" s="68" t="s">
        <v>127</v>
      </c>
      <c r="H202" s="68" t="s">
        <v>41</v>
      </c>
      <c r="I202" s="69" t="s">
        <v>40</v>
      </c>
      <c r="J202" s="68" t="s">
        <v>42</v>
      </c>
      <c r="K202" s="66"/>
      <c r="L202" s="73">
        <v>19120</v>
      </c>
      <c r="M202" s="74"/>
      <c r="N202" s="83">
        <f t="shared" si="10"/>
        <v>180</v>
      </c>
    </row>
    <row r="203" spans="1:14" x14ac:dyDescent="0.25">
      <c r="A203" s="65">
        <v>200.99964695886601</v>
      </c>
      <c r="B203" s="66" t="s">
        <v>396</v>
      </c>
      <c r="C203" s="75" t="s">
        <v>263</v>
      </c>
      <c r="D203" s="68">
        <v>20</v>
      </c>
      <c r="E203" s="68" t="s">
        <v>27</v>
      </c>
      <c r="F203" s="68">
        <v>2024</v>
      </c>
      <c r="G203" s="68" t="s">
        <v>128</v>
      </c>
      <c r="H203" s="68" t="s">
        <v>351</v>
      </c>
      <c r="I203" s="69" t="s">
        <v>352</v>
      </c>
      <c r="J203" s="68" t="s">
        <v>145</v>
      </c>
      <c r="K203" s="66"/>
      <c r="L203" s="73"/>
      <c r="M203" s="71">
        <v>-100</v>
      </c>
      <c r="N203" s="83">
        <f t="shared" si="10"/>
        <v>80</v>
      </c>
    </row>
    <row r="204" spans="1:14" x14ac:dyDescent="0.25">
      <c r="A204" s="65">
        <v>201.999644029064</v>
      </c>
      <c r="B204" s="66" t="s">
        <v>396</v>
      </c>
      <c r="C204" s="75" t="s">
        <v>263</v>
      </c>
      <c r="D204" s="68">
        <v>20</v>
      </c>
      <c r="E204" s="68" t="s">
        <v>27</v>
      </c>
      <c r="F204" s="68">
        <v>2024</v>
      </c>
      <c r="G204" s="68" t="s">
        <v>128</v>
      </c>
      <c r="H204" s="68" t="s">
        <v>350</v>
      </c>
      <c r="I204" s="69" t="s">
        <v>353</v>
      </c>
      <c r="J204" s="68" t="s">
        <v>145</v>
      </c>
      <c r="K204" s="66"/>
      <c r="L204" s="73"/>
      <c r="M204" s="71">
        <v>-80</v>
      </c>
      <c r="N204" s="83">
        <f t="shared" si="10"/>
        <v>0</v>
      </c>
    </row>
    <row r="205" spans="1:14" x14ac:dyDescent="0.25">
      <c r="A205" s="78">
        <v>202.99964109926199</v>
      </c>
      <c r="B205" s="66" t="s">
        <v>126</v>
      </c>
      <c r="C205" s="67">
        <v>880521200003610</v>
      </c>
      <c r="D205" s="68">
        <v>21</v>
      </c>
      <c r="E205" s="68" t="s">
        <v>27</v>
      </c>
      <c r="F205" s="68">
        <v>2024</v>
      </c>
      <c r="G205" s="68" t="s">
        <v>24</v>
      </c>
      <c r="H205" s="68" t="s">
        <v>43</v>
      </c>
      <c r="I205" s="69" t="s">
        <v>45</v>
      </c>
      <c r="J205" s="68" t="s">
        <v>44</v>
      </c>
      <c r="K205" s="66"/>
      <c r="L205" s="70"/>
      <c r="M205" s="71">
        <v>-2</v>
      </c>
      <c r="N205" s="83">
        <f t="shared" si="10"/>
        <v>-2</v>
      </c>
    </row>
    <row r="206" spans="1:14" x14ac:dyDescent="0.25">
      <c r="A206" s="78">
        <v>203.99963816946001</v>
      </c>
      <c r="B206" s="66" t="s">
        <v>126</v>
      </c>
      <c r="C206" s="67">
        <v>880521200140448</v>
      </c>
      <c r="D206" s="68">
        <v>21</v>
      </c>
      <c r="E206" s="68" t="s">
        <v>27</v>
      </c>
      <c r="F206" s="68">
        <v>2024</v>
      </c>
      <c r="G206" s="68" t="s">
        <v>16</v>
      </c>
      <c r="H206" s="68" t="s">
        <v>43</v>
      </c>
      <c r="I206" s="69" t="s">
        <v>45</v>
      </c>
      <c r="J206" s="68" t="s">
        <v>44</v>
      </c>
      <c r="K206" s="66"/>
      <c r="L206" s="70"/>
      <c r="M206" s="71">
        <v>-54.97</v>
      </c>
      <c r="N206" s="83">
        <f t="shared" si="10"/>
        <v>-56.97</v>
      </c>
    </row>
    <row r="207" spans="1:14" x14ac:dyDescent="0.25">
      <c r="A207" s="65">
        <v>204.99963523965801</v>
      </c>
      <c r="B207" s="66" t="s">
        <v>47</v>
      </c>
      <c r="C207" s="67">
        <v>9903</v>
      </c>
      <c r="D207" s="68">
        <v>21</v>
      </c>
      <c r="E207" s="68" t="s">
        <v>27</v>
      </c>
      <c r="F207" s="68">
        <v>2024</v>
      </c>
      <c r="G207" s="68" t="s">
        <v>20</v>
      </c>
      <c r="H207" s="68" t="s">
        <v>43</v>
      </c>
      <c r="I207" s="69" t="s">
        <v>45</v>
      </c>
      <c r="J207" s="68" t="s">
        <v>44</v>
      </c>
      <c r="K207" s="66"/>
      <c r="L207" s="70"/>
      <c r="M207" s="71">
        <v>-8263.0300000000007</v>
      </c>
      <c r="N207" s="72">
        <f t="shared" si="10"/>
        <v>-8320</v>
      </c>
    </row>
    <row r="208" spans="1:14" x14ac:dyDescent="0.25">
      <c r="A208" s="65">
        <v>205.999632309856</v>
      </c>
      <c r="B208" s="66" t="s">
        <v>58</v>
      </c>
      <c r="C208" s="75" t="s">
        <v>263</v>
      </c>
      <c r="D208" s="68">
        <v>21</v>
      </c>
      <c r="E208" s="68" t="s">
        <v>27</v>
      </c>
      <c r="F208" s="68">
        <v>2024</v>
      </c>
      <c r="G208" s="68" t="s">
        <v>127</v>
      </c>
      <c r="H208" s="68" t="s">
        <v>41</v>
      </c>
      <c r="I208" s="69" t="s">
        <v>40</v>
      </c>
      <c r="J208" s="68" t="s">
        <v>42</v>
      </c>
      <c r="K208" s="66"/>
      <c r="L208" s="73">
        <v>8320</v>
      </c>
      <c r="M208" s="74"/>
      <c r="N208" s="83">
        <f t="shared" si="10"/>
        <v>0</v>
      </c>
    </row>
    <row r="209" spans="1:14" x14ac:dyDescent="0.25">
      <c r="A209" s="65">
        <v>206.99962938005399</v>
      </c>
      <c r="B209" s="66" t="s">
        <v>126</v>
      </c>
      <c r="C209" s="67">
        <v>870531200190971</v>
      </c>
      <c r="D209" s="68">
        <v>22</v>
      </c>
      <c r="E209" s="68" t="s">
        <v>27</v>
      </c>
      <c r="F209" s="68">
        <v>2024</v>
      </c>
      <c r="G209" s="68" t="s">
        <v>16</v>
      </c>
      <c r="H209" s="68" t="s">
        <v>43</v>
      </c>
      <c r="I209" s="69" t="s">
        <v>45</v>
      </c>
      <c r="J209" s="68" t="s">
        <v>44</v>
      </c>
      <c r="K209" s="66"/>
      <c r="L209" s="70"/>
      <c r="M209" s="71">
        <v>-23.92</v>
      </c>
      <c r="N209" s="83">
        <f t="shared" si="10"/>
        <v>-23.92</v>
      </c>
    </row>
    <row r="210" spans="1:14" x14ac:dyDescent="0.25">
      <c r="A210" s="65">
        <v>207.99962645025201</v>
      </c>
      <c r="B210" s="66" t="s">
        <v>47</v>
      </c>
      <c r="C210" s="67">
        <v>9903</v>
      </c>
      <c r="D210" s="68">
        <v>22</v>
      </c>
      <c r="E210" s="68" t="s">
        <v>27</v>
      </c>
      <c r="F210" s="68">
        <v>2024</v>
      </c>
      <c r="G210" s="68" t="s">
        <v>20</v>
      </c>
      <c r="H210" s="68" t="s">
        <v>43</v>
      </c>
      <c r="I210" s="69" t="s">
        <v>45</v>
      </c>
      <c r="J210" s="68" t="s">
        <v>44</v>
      </c>
      <c r="K210" s="66"/>
      <c r="L210" s="70"/>
      <c r="M210" s="71">
        <v>-5176.08</v>
      </c>
      <c r="N210" s="72">
        <f t="shared" si="10"/>
        <v>-5200</v>
      </c>
    </row>
    <row r="211" spans="1:14" x14ac:dyDescent="0.25">
      <c r="A211" s="65">
        <v>208.99962352045</v>
      </c>
      <c r="B211" s="66" t="s">
        <v>58</v>
      </c>
      <c r="C211" s="75" t="s">
        <v>263</v>
      </c>
      <c r="D211" s="68">
        <v>22</v>
      </c>
      <c r="E211" s="68" t="s">
        <v>27</v>
      </c>
      <c r="F211" s="68">
        <v>2024</v>
      </c>
      <c r="G211" s="68" t="s">
        <v>127</v>
      </c>
      <c r="H211" s="68" t="s">
        <v>41</v>
      </c>
      <c r="I211" s="69" t="s">
        <v>40</v>
      </c>
      <c r="J211" s="68" t="s">
        <v>42</v>
      </c>
      <c r="K211" s="66"/>
      <c r="L211" s="73">
        <v>5200</v>
      </c>
      <c r="M211" s="74"/>
      <c r="N211" s="83">
        <f t="shared" si="10"/>
        <v>0</v>
      </c>
    </row>
    <row r="212" spans="1:14" x14ac:dyDescent="0.25">
      <c r="A212" s="65">
        <v>209.99962059064799</v>
      </c>
      <c r="B212" s="66" t="s">
        <v>126</v>
      </c>
      <c r="C212" s="67">
        <v>870541200076379</v>
      </c>
      <c r="D212" s="68">
        <v>23</v>
      </c>
      <c r="E212" s="68" t="s">
        <v>27</v>
      </c>
      <c r="F212" s="68">
        <v>2024</v>
      </c>
      <c r="G212" s="68" t="s">
        <v>16</v>
      </c>
      <c r="H212" s="68" t="s">
        <v>43</v>
      </c>
      <c r="I212" s="69" t="s">
        <v>45</v>
      </c>
      <c r="J212" s="68" t="s">
        <v>44</v>
      </c>
      <c r="K212" s="66"/>
      <c r="L212" s="70"/>
      <c r="M212" s="71">
        <v>-14.95</v>
      </c>
      <c r="N212" s="83">
        <f t="shared" si="10"/>
        <v>-14.95</v>
      </c>
    </row>
    <row r="213" spans="1:14" x14ac:dyDescent="0.25">
      <c r="A213" s="78">
        <v>210.99961766084601</v>
      </c>
      <c r="B213" s="66" t="s">
        <v>47</v>
      </c>
      <c r="C213" s="67">
        <v>9903</v>
      </c>
      <c r="D213" s="68">
        <v>23</v>
      </c>
      <c r="E213" s="68" t="s">
        <v>27</v>
      </c>
      <c r="F213" s="68">
        <v>2024</v>
      </c>
      <c r="G213" s="68" t="s">
        <v>20</v>
      </c>
      <c r="H213" s="68" t="s">
        <v>43</v>
      </c>
      <c r="I213" s="69" t="s">
        <v>45</v>
      </c>
      <c r="J213" s="68" t="s">
        <v>44</v>
      </c>
      <c r="K213" s="66"/>
      <c r="L213" s="70"/>
      <c r="M213" s="71">
        <v>-785.05</v>
      </c>
      <c r="N213" s="83">
        <f t="shared" si="10"/>
        <v>-800</v>
      </c>
    </row>
    <row r="214" spans="1:14" x14ac:dyDescent="0.25">
      <c r="A214" s="78">
        <v>211.999614731045</v>
      </c>
      <c r="B214" s="66" t="s">
        <v>58</v>
      </c>
      <c r="C214" s="75" t="s">
        <v>263</v>
      </c>
      <c r="D214" s="68">
        <v>23</v>
      </c>
      <c r="E214" s="68" t="s">
        <v>27</v>
      </c>
      <c r="F214" s="68">
        <v>2024</v>
      </c>
      <c r="G214" s="68" t="s">
        <v>127</v>
      </c>
      <c r="H214" s="68" t="s">
        <v>41</v>
      </c>
      <c r="I214" s="69" t="s">
        <v>40</v>
      </c>
      <c r="J214" s="68" t="s">
        <v>42</v>
      </c>
      <c r="K214" s="66"/>
      <c r="L214" s="73">
        <v>800</v>
      </c>
      <c r="M214" s="71"/>
      <c r="N214" s="83">
        <f t="shared" si="10"/>
        <v>0</v>
      </c>
    </row>
    <row r="215" spans="1:14" x14ac:dyDescent="0.25">
      <c r="A215" s="78">
        <v>212.99961180124299</v>
      </c>
      <c r="B215" s="66" t="s">
        <v>57</v>
      </c>
      <c r="C215" s="67">
        <v>100570800041851</v>
      </c>
      <c r="D215" s="68">
        <v>26</v>
      </c>
      <c r="E215" s="68" t="s">
        <v>27</v>
      </c>
      <c r="F215" s="68">
        <v>2024</v>
      </c>
      <c r="G215" s="68" t="s">
        <v>16</v>
      </c>
      <c r="H215" s="68" t="s">
        <v>41</v>
      </c>
      <c r="I215" s="69" t="s">
        <v>45</v>
      </c>
      <c r="J215" s="68" t="s">
        <v>42</v>
      </c>
      <c r="K215" s="68" t="s">
        <v>390</v>
      </c>
      <c r="L215" s="73">
        <v>98.5</v>
      </c>
      <c r="M215" s="74"/>
      <c r="N215" s="83">
        <f t="shared" si="10"/>
        <v>98.5</v>
      </c>
    </row>
    <row r="216" spans="1:14" x14ac:dyDescent="0.25">
      <c r="A216" s="78">
        <v>213.99960887144101</v>
      </c>
      <c r="B216" s="66" t="s">
        <v>57</v>
      </c>
      <c r="C216" s="67">
        <v>100570800041851</v>
      </c>
      <c r="D216" s="68">
        <v>26</v>
      </c>
      <c r="E216" s="68" t="s">
        <v>27</v>
      </c>
      <c r="F216" s="68">
        <v>2024</v>
      </c>
      <c r="G216" s="68" t="s">
        <v>16</v>
      </c>
      <c r="H216" s="68" t="s">
        <v>41</v>
      </c>
      <c r="I216" s="69" t="s">
        <v>45</v>
      </c>
      <c r="J216" s="68" t="s">
        <v>42</v>
      </c>
      <c r="K216" s="68" t="s">
        <v>390</v>
      </c>
      <c r="L216" s="73">
        <v>71.5</v>
      </c>
      <c r="M216" s="74"/>
      <c r="N216" s="83">
        <f t="shared" si="10"/>
        <v>170</v>
      </c>
    </row>
    <row r="217" spans="1:14" x14ac:dyDescent="0.25">
      <c r="A217" s="78">
        <v>214.999605941639</v>
      </c>
      <c r="B217" s="66" t="s">
        <v>57</v>
      </c>
      <c r="C217" s="67">
        <v>100570800041851</v>
      </c>
      <c r="D217" s="68">
        <v>26</v>
      </c>
      <c r="E217" s="68" t="s">
        <v>27</v>
      </c>
      <c r="F217" s="68">
        <v>2024</v>
      </c>
      <c r="G217" s="68" t="s">
        <v>16</v>
      </c>
      <c r="H217" s="68" t="s">
        <v>41</v>
      </c>
      <c r="I217" s="69" t="s">
        <v>45</v>
      </c>
      <c r="J217" s="68" t="s">
        <v>42</v>
      </c>
      <c r="K217" s="68" t="s">
        <v>390</v>
      </c>
      <c r="L217" s="73">
        <v>39</v>
      </c>
      <c r="M217" s="74"/>
      <c r="N217" s="83">
        <f t="shared" si="10"/>
        <v>209</v>
      </c>
    </row>
    <row r="218" spans="1:14" x14ac:dyDescent="0.25">
      <c r="A218" s="65">
        <v>215.999603011837</v>
      </c>
      <c r="B218" s="66" t="s">
        <v>57</v>
      </c>
      <c r="C218" s="67">
        <v>100570800041851</v>
      </c>
      <c r="D218" s="68">
        <v>26</v>
      </c>
      <c r="E218" s="68" t="s">
        <v>27</v>
      </c>
      <c r="F218" s="68">
        <v>2024</v>
      </c>
      <c r="G218" s="68" t="s">
        <v>16</v>
      </c>
      <c r="H218" s="68" t="s">
        <v>41</v>
      </c>
      <c r="I218" s="69" t="s">
        <v>45</v>
      </c>
      <c r="J218" s="68" t="s">
        <v>42</v>
      </c>
      <c r="K218" s="68" t="s">
        <v>390</v>
      </c>
      <c r="L218" s="73">
        <v>106.6</v>
      </c>
      <c r="M218" s="74"/>
      <c r="N218" s="83">
        <f t="shared" si="10"/>
        <v>315.60000000000002</v>
      </c>
    </row>
    <row r="219" spans="1:14" x14ac:dyDescent="0.25">
      <c r="A219" s="65">
        <v>216.99960008203499</v>
      </c>
      <c r="B219" s="66" t="s">
        <v>57</v>
      </c>
      <c r="C219" s="67">
        <v>100570800041851</v>
      </c>
      <c r="D219" s="68">
        <v>26</v>
      </c>
      <c r="E219" s="68" t="s">
        <v>27</v>
      </c>
      <c r="F219" s="68">
        <v>2024</v>
      </c>
      <c r="G219" s="68" t="s">
        <v>16</v>
      </c>
      <c r="H219" s="68" t="s">
        <v>41</v>
      </c>
      <c r="I219" s="69" t="s">
        <v>45</v>
      </c>
      <c r="J219" s="68" t="s">
        <v>42</v>
      </c>
      <c r="K219" s="68" t="s">
        <v>390</v>
      </c>
      <c r="L219" s="73">
        <v>3.5</v>
      </c>
      <c r="M219" s="74"/>
      <c r="N219" s="83">
        <f t="shared" si="10"/>
        <v>319.10000000000002</v>
      </c>
    </row>
    <row r="220" spans="1:14" x14ac:dyDescent="0.25">
      <c r="A220" s="65">
        <v>217.99959715223301</v>
      </c>
      <c r="B220" s="66" t="s">
        <v>57</v>
      </c>
      <c r="C220" s="67">
        <v>100570800041851</v>
      </c>
      <c r="D220" s="68">
        <v>26</v>
      </c>
      <c r="E220" s="68" t="s">
        <v>27</v>
      </c>
      <c r="F220" s="68">
        <v>2024</v>
      </c>
      <c r="G220" s="68" t="s">
        <v>16</v>
      </c>
      <c r="H220" s="68" t="s">
        <v>41</v>
      </c>
      <c r="I220" s="69" t="s">
        <v>45</v>
      </c>
      <c r="J220" s="68" t="s">
        <v>42</v>
      </c>
      <c r="K220" s="68" t="s">
        <v>390</v>
      </c>
      <c r="L220" s="73">
        <v>33</v>
      </c>
      <c r="M220" s="74"/>
      <c r="N220" s="83">
        <f t="shared" si="10"/>
        <v>352.1</v>
      </c>
    </row>
    <row r="221" spans="1:14" x14ac:dyDescent="0.25">
      <c r="A221" s="65">
        <v>218.999594222431</v>
      </c>
      <c r="B221" s="66" t="s">
        <v>57</v>
      </c>
      <c r="C221" s="67">
        <v>100570800041851</v>
      </c>
      <c r="D221" s="68">
        <v>26</v>
      </c>
      <c r="E221" s="68" t="s">
        <v>27</v>
      </c>
      <c r="F221" s="68">
        <v>2024</v>
      </c>
      <c r="G221" s="68" t="s">
        <v>16</v>
      </c>
      <c r="H221" s="68" t="s">
        <v>41</v>
      </c>
      <c r="I221" s="69" t="s">
        <v>45</v>
      </c>
      <c r="J221" s="68" t="s">
        <v>42</v>
      </c>
      <c r="K221" s="68" t="s">
        <v>390</v>
      </c>
      <c r="L221" s="73">
        <v>32.26</v>
      </c>
      <c r="M221" s="74"/>
      <c r="N221" s="83">
        <f t="shared" si="10"/>
        <v>384.36</v>
      </c>
    </row>
    <row r="222" spans="1:14" x14ac:dyDescent="0.25">
      <c r="A222" s="65">
        <v>219.99959129262899</v>
      </c>
      <c r="B222" s="66" t="s">
        <v>57</v>
      </c>
      <c r="C222" s="67">
        <v>100570800041851</v>
      </c>
      <c r="D222" s="68">
        <v>26</v>
      </c>
      <c r="E222" s="68" t="s">
        <v>27</v>
      </c>
      <c r="F222" s="68">
        <v>2024</v>
      </c>
      <c r="G222" s="68" t="s">
        <v>16</v>
      </c>
      <c r="H222" s="68" t="s">
        <v>41</v>
      </c>
      <c r="I222" s="69" t="s">
        <v>45</v>
      </c>
      <c r="J222" s="68" t="s">
        <v>42</v>
      </c>
      <c r="K222" s="68" t="s">
        <v>390</v>
      </c>
      <c r="L222" s="73">
        <v>120.24</v>
      </c>
      <c r="M222" s="74"/>
      <c r="N222" s="83">
        <f t="shared" si="10"/>
        <v>504.6</v>
      </c>
    </row>
    <row r="223" spans="1:14" x14ac:dyDescent="0.25">
      <c r="A223" s="65">
        <v>220.99958836282701</v>
      </c>
      <c r="B223" s="66" t="s">
        <v>57</v>
      </c>
      <c r="C223" s="67">
        <v>100570800041851</v>
      </c>
      <c r="D223" s="68">
        <v>26</v>
      </c>
      <c r="E223" s="68" t="s">
        <v>27</v>
      </c>
      <c r="F223" s="68">
        <v>2024</v>
      </c>
      <c r="G223" s="68" t="s">
        <v>16</v>
      </c>
      <c r="H223" s="68" t="s">
        <v>41</v>
      </c>
      <c r="I223" s="69" t="s">
        <v>45</v>
      </c>
      <c r="J223" s="68" t="s">
        <v>42</v>
      </c>
      <c r="K223" s="68" t="s">
        <v>390</v>
      </c>
      <c r="L223" s="73">
        <v>81.5</v>
      </c>
      <c r="M223" s="74"/>
      <c r="N223" s="83">
        <f t="shared" si="10"/>
        <v>586.1</v>
      </c>
    </row>
    <row r="224" spans="1:14" x14ac:dyDescent="0.25">
      <c r="A224" s="65">
        <v>221.999585433025</v>
      </c>
      <c r="B224" s="66" t="s">
        <v>57</v>
      </c>
      <c r="C224" s="67">
        <v>100570800041851</v>
      </c>
      <c r="D224" s="68">
        <v>26</v>
      </c>
      <c r="E224" s="68" t="s">
        <v>27</v>
      </c>
      <c r="F224" s="68">
        <v>2024</v>
      </c>
      <c r="G224" s="68" t="s">
        <v>16</v>
      </c>
      <c r="H224" s="68" t="s">
        <v>41</v>
      </c>
      <c r="I224" s="69" t="s">
        <v>45</v>
      </c>
      <c r="J224" s="68" t="s">
        <v>42</v>
      </c>
      <c r="K224" s="68" t="s">
        <v>390</v>
      </c>
      <c r="L224" s="73">
        <v>86.5</v>
      </c>
      <c r="M224" s="74"/>
      <c r="N224" s="83">
        <f t="shared" si="10"/>
        <v>672.6</v>
      </c>
    </row>
    <row r="225" spans="1:14" x14ac:dyDescent="0.25">
      <c r="A225" s="65">
        <v>222.999582503223</v>
      </c>
      <c r="B225" s="66" t="s">
        <v>57</v>
      </c>
      <c r="C225" s="67">
        <v>100570800041851</v>
      </c>
      <c r="D225" s="68">
        <v>26</v>
      </c>
      <c r="E225" s="68" t="s">
        <v>27</v>
      </c>
      <c r="F225" s="68">
        <v>2024</v>
      </c>
      <c r="G225" s="68" t="s">
        <v>16</v>
      </c>
      <c r="H225" s="68" t="s">
        <v>41</v>
      </c>
      <c r="I225" s="69" t="s">
        <v>45</v>
      </c>
      <c r="J225" s="68" t="s">
        <v>42</v>
      </c>
      <c r="K225" s="68" t="s">
        <v>390</v>
      </c>
      <c r="L225" s="73">
        <v>89</v>
      </c>
      <c r="M225" s="74"/>
      <c r="N225" s="83">
        <f t="shared" si="10"/>
        <v>761.6</v>
      </c>
    </row>
    <row r="226" spans="1:14" x14ac:dyDescent="0.25">
      <c r="A226" s="65">
        <v>223.99957957342099</v>
      </c>
      <c r="B226" s="66" t="s">
        <v>126</v>
      </c>
      <c r="C226" s="67">
        <v>830571201183786</v>
      </c>
      <c r="D226" s="68">
        <v>26</v>
      </c>
      <c r="E226" s="68" t="s">
        <v>27</v>
      </c>
      <c r="F226" s="68">
        <v>2024</v>
      </c>
      <c r="G226" s="68" t="s">
        <v>16</v>
      </c>
      <c r="H226" s="68" t="s">
        <v>43</v>
      </c>
      <c r="I226" s="69" t="s">
        <v>45</v>
      </c>
      <c r="J226" s="68" t="s">
        <v>44</v>
      </c>
      <c r="K226" s="66"/>
      <c r="L226" s="70"/>
      <c r="M226" s="71">
        <v>-2.2999999999999998</v>
      </c>
      <c r="N226" s="83">
        <f t="shared" si="10"/>
        <v>759.30000000000007</v>
      </c>
    </row>
    <row r="227" spans="1:14" x14ac:dyDescent="0.25">
      <c r="A227" s="65">
        <v>224.99957664361901</v>
      </c>
      <c r="B227" s="66" t="s">
        <v>47</v>
      </c>
      <c r="C227" s="67">
        <v>9903</v>
      </c>
      <c r="D227" s="68">
        <v>26</v>
      </c>
      <c r="E227" s="68" t="s">
        <v>27</v>
      </c>
      <c r="F227" s="68">
        <v>2024</v>
      </c>
      <c r="G227" s="68" t="s">
        <v>20</v>
      </c>
      <c r="H227" s="68" t="s">
        <v>43</v>
      </c>
      <c r="I227" s="69" t="s">
        <v>45</v>
      </c>
      <c r="J227" s="68" t="s">
        <v>44</v>
      </c>
      <c r="K227" s="66"/>
      <c r="L227" s="70"/>
      <c r="M227" s="71">
        <v>-759.3</v>
      </c>
      <c r="N227" s="83">
        <f t="shared" si="10"/>
        <v>1.1368683772161603E-13</v>
      </c>
    </row>
    <row r="228" spans="1:14" x14ac:dyDescent="0.25">
      <c r="A228" s="65">
        <v>225.999573713817</v>
      </c>
      <c r="B228" s="66" t="s">
        <v>310</v>
      </c>
      <c r="C228" s="67">
        <v>551369000123353</v>
      </c>
      <c r="D228" s="68">
        <v>27</v>
      </c>
      <c r="E228" s="68" t="s">
        <v>27</v>
      </c>
      <c r="F228" s="68">
        <v>2024</v>
      </c>
      <c r="G228" s="68" t="s">
        <v>21</v>
      </c>
      <c r="H228" s="68" t="s">
        <v>129</v>
      </c>
      <c r="I228" s="80" t="s">
        <v>322</v>
      </c>
      <c r="J228" s="68" t="s">
        <v>52</v>
      </c>
      <c r="K228" s="66"/>
      <c r="L228" s="70"/>
      <c r="M228" s="71">
        <v>-6949.8</v>
      </c>
      <c r="N228" s="72">
        <f t="shared" si="10"/>
        <v>-6949.8</v>
      </c>
    </row>
    <row r="229" spans="1:14" x14ac:dyDescent="0.25">
      <c r="A229" s="65">
        <v>226.99957078401499</v>
      </c>
      <c r="B229" s="66" t="s">
        <v>320</v>
      </c>
      <c r="C229" s="67">
        <v>553296000144017</v>
      </c>
      <c r="D229" s="68">
        <v>27</v>
      </c>
      <c r="E229" s="68" t="s">
        <v>27</v>
      </c>
      <c r="F229" s="68">
        <v>2024</v>
      </c>
      <c r="G229" s="68" t="s">
        <v>21</v>
      </c>
      <c r="H229" s="68" t="s">
        <v>130</v>
      </c>
      <c r="I229" s="80" t="s">
        <v>321</v>
      </c>
      <c r="J229" s="68" t="s">
        <v>369</v>
      </c>
      <c r="K229" s="66"/>
      <c r="L229" s="70"/>
      <c r="M229" s="71">
        <v>-1900</v>
      </c>
      <c r="N229" s="72">
        <f t="shared" si="10"/>
        <v>-8849.7999999999993</v>
      </c>
    </row>
    <row r="230" spans="1:14" x14ac:dyDescent="0.25">
      <c r="A230" s="65">
        <v>227.99956785421301</v>
      </c>
      <c r="B230" s="66" t="s">
        <v>46</v>
      </c>
      <c r="C230" s="67">
        <v>9903</v>
      </c>
      <c r="D230" s="68">
        <v>27</v>
      </c>
      <c r="E230" s="68" t="s">
        <v>27</v>
      </c>
      <c r="F230" s="68">
        <v>2024</v>
      </c>
      <c r="G230" s="68" t="s">
        <v>20</v>
      </c>
      <c r="H230" s="68" t="s">
        <v>41</v>
      </c>
      <c r="I230" s="84" t="s">
        <v>40</v>
      </c>
      <c r="J230" s="68" t="s">
        <v>42</v>
      </c>
      <c r="K230" s="66"/>
      <c r="L230" s="73">
        <v>5889.8</v>
      </c>
      <c r="M230" s="74"/>
      <c r="N230" s="72">
        <f t="shared" si="10"/>
        <v>-2959.9999999999991</v>
      </c>
    </row>
    <row r="231" spans="1:14" x14ac:dyDescent="0.25">
      <c r="A231" s="65">
        <v>228.999564924411</v>
      </c>
      <c r="B231" s="66" t="s">
        <v>58</v>
      </c>
      <c r="C231" s="75" t="s">
        <v>263</v>
      </c>
      <c r="D231" s="68">
        <v>27</v>
      </c>
      <c r="E231" s="68" t="s">
        <v>27</v>
      </c>
      <c r="F231" s="68">
        <v>2024</v>
      </c>
      <c r="G231" s="68" t="s">
        <v>127</v>
      </c>
      <c r="H231" s="80" t="s">
        <v>41</v>
      </c>
      <c r="I231" s="69" t="s">
        <v>40</v>
      </c>
      <c r="J231" s="80" t="s">
        <v>42</v>
      </c>
      <c r="K231" s="80"/>
      <c r="L231" s="73">
        <v>2960</v>
      </c>
      <c r="M231" s="74"/>
      <c r="N231" s="83">
        <f t="shared" si="10"/>
        <v>0</v>
      </c>
    </row>
    <row r="232" spans="1:14" x14ac:dyDescent="0.25">
      <c r="A232" s="65">
        <v>229.999561994609</v>
      </c>
      <c r="B232" s="66" t="s">
        <v>326</v>
      </c>
      <c r="C232" s="67">
        <v>850002</v>
      </c>
      <c r="D232" s="68">
        <v>28</v>
      </c>
      <c r="E232" s="68" t="s">
        <v>27</v>
      </c>
      <c r="F232" s="68">
        <v>2024</v>
      </c>
      <c r="G232" s="68" t="s">
        <v>33</v>
      </c>
      <c r="H232" s="80" t="s">
        <v>323</v>
      </c>
      <c r="I232" s="80" t="s">
        <v>324</v>
      </c>
      <c r="J232" s="68" t="s">
        <v>325</v>
      </c>
      <c r="K232" s="66"/>
      <c r="L232" s="73"/>
      <c r="M232" s="71">
        <v>-1900</v>
      </c>
      <c r="N232" s="83">
        <f t="shared" si="10"/>
        <v>-1900</v>
      </c>
    </row>
    <row r="233" spans="1:14" x14ac:dyDescent="0.25">
      <c r="A233" s="65">
        <v>230.99955906480801</v>
      </c>
      <c r="B233" s="66" t="s">
        <v>126</v>
      </c>
      <c r="C233" s="67">
        <v>870591200208176</v>
      </c>
      <c r="D233" s="68">
        <v>28</v>
      </c>
      <c r="E233" s="68" t="s">
        <v>27</v>
      </c>
      <c r="F233" s="68">
        <v>2024</v>
      </c>
      <c r="G233" s="68" t="s">
        <v>16</v>
      </c>
      <c r="H233" s="68" t="s">
        <v>43</v>
      </c>
      <c r="I233" s="69" t="s">
        <v>45</v>
      </c>
      <c r="J233" s="68" t="s">
        <v>44</v>
      </c>
      <c r="K233" s="66"/>
      <c r="L233" s="70"/>
      <c r="M233" s="71">
        <v>-8.51</v>
      </c>
      <c r="N233" s="83">
        <f t="shared" si="10"/>
        <v>-1908.51</v>
      </c>
    </row>
    <row r="234" spans="1:14" x14ac:dyDescent="0.25">
      <c r="A234" s="65">
        <v>231.999556135006</v>
      </c>
      <c r="B234" s="66" t="s">
        <v>46</v>
      </c>
      <c r="C234" s="67">
        <v>9903</v>
      </c>
      <c r="D234" s="68">
        <v>28</v>
      </c>
      <c r="E234" s="68" t="s">
        <v>27</v>
      </c>
      <c r="F234" s="68">
        <v>2024</v>
      </c>
      <c r="G234" s="68" t="s">
        <v>20</v>
      </c>
      <c r="H234" s="68" t="s">
        <v>41</v>
      </c>
      <c r="I234" s="84" t="s">
        <v>40</v>
      </c>
      <c r="J234" s="68" t="s">
        <v>42</v>
      </c>
      <c r="K234" s="66"/>
      <c r="L234" s="73">
        <v>948.51</v>
      </c>
      <c r="M234" s="74"/>
      <c r="N234" s="83">
        <f t="shared" si="10"/>
        <v>-960</v>
      </c>
    </row>
    <row r="235" spans="1:14" x14ac:dyDescent="0.25">
      <c r="A235" s="65">
        <v>232.99955320520399</v>
      </c>
      <c r="B235" s="66" t="s">
        <v>58</v>
      </c>
      <c r="C235" s="75" t="s">
        <v>263</v>
      </c>
      <c r="D235" s="68">
        <v>29</v>
      </c>
      <c r="E235" s="68" t="s">
        <v>27</v>
      </c>
      <c r="F235" s="68">
        <v>2024</v>
      </c>
      <c r="G235" s="68" t="s">
        <v>127</v>
      </c>
      <c r="H235" s="68" t="s">
        <v>41</v>
      </c>
      <c r="I235" s="69" t="s">
        <v>40</v>
      </c>
      <c r="J235" s="68" t="s">
        <v>42</v>
      </c>
      <c r="K235" s="66"/>
      <c r="L235" s="73">
        <v>960</v>
      </c>
      <c r="M235" s="74"/>
      <c r="N235" s="83">
        <f t="shared" si="10"/>
        <v>0</v>
      </c>
    </row>
    <row r="236" spans="1:14" x14ac:dyDescent="0.25">
      <c r="A236" s="65">
        <v>233.99955027540199</v>
      </c>
      <c r="B236" s="66" t="s">
        <v>126</v>
      </c>
      <c r="C236" s="67">
        <v>800601200209851</v>
      </c>
      <c r="D236" s="68">
        <v>29</v>
      </c>
      <c r="E236" s="68" t="s">
        <v>27</v>
      </c>
      <c r="F236" s="68">
        <v>2024</v>
      </c>
      <c r="G236" s="68" t="s">
        <v>16</v>
      </c>
      <c r="H236" s="68" t="s">
        <v>43</v>
      </c>
      <c r="I236" s="69" t="s">
        <v>45</v>
      </c>
      <c r="J236" s="68" t="s">
        <v>44</v>
      </c>
      <c r="K236" s="66"/>
      <c r="L236" s="70"/>
      <c r="M236" s="71">
        <v>-2.76</v>
      </c>
      <c r="N236" s="83">
        <f t="shared" si="10"/>
        <v>-2.76</v>
      </c>
    </row>
    <row r="237" spans="1:14" x14ac:dyDescent="0.25">
      <c r="A237" s="65">
        <v>234.99954734560001</v>
      </c>
      <c r="B237" s="66" t="s">
        <v>47</v>
      </c>
      <c r="C237" s="67">
        <v>9903</v>
      </c>
      <c r="D237" s="68">
        <v>29</v>
      </c>
      <c r="E237" s="68" t="s">
        <v>27</v>
      </c>
      <c r="F237" s="68">
        <v>2024</v>
      </c>
      <c r="G237" s="68" t="s">
        <v>20</v>
      </c>
      <c r="H237" s="68" t="s">
        <v>43</v>
      </c>
      <c r="I237" s="69" t="s">
        <v>45</v>
      </c>
      <c r="J237" s="68" t="s">
        <v>44</v>
      </c>
      <c r="K237" s="66"/>
      <c r="L237" s="70"/>
      <c r="M237" s="71">
        <v>-397.24</v>
      </c>
      <c r="N237" s="72">
        <f t="shared" ref="N237" si="11">N236+M237+L237</f>
        <v>-400</v>
      </c>
    </row>
    <row r="238" spans="1:14" x14ac:dyDescent="0.25">
      <c r="A238" s="65">
        <v>235.999544415798</v>
      </c>
      <c r="B238" s="66" t="s">
        <v>58</v>
      </c>
      <c r="C238" s="75" t="s">
        <v>263</v>
      </c>
      <c r="D238" s="68">
        <v>29</v>
      </c>
      <c r="E238" s="68" t="s">
        <v>27</v>
      </c>
      <c r="F238" s="68">
        <v>2024</v>
      </c>
      <c r="G238" s="68" t="s">
        <v>127</v>
      </c>
      <c r="H238" s="68" t="s">
        <v>41</v>
      </c>
      <c r="I238" s="80" t="s">
        <v>40</v>
      </c>
      <c r="J238" s="68" t="s">
        <v>42</v>
      </c>
      <c r="K238" s="66"/>
      <c r="L238" s="73">
        <v>400</v>
      </c>
      <c r="M238" s="71"/>
      <c r="N238" s="91">
        <f>N237+L238</f>
        <v>0</v>
      </c>
    </row>
    <row r="239" spans="1:14" x14ac:dyDescent="0.25">
      <c r="A239" s="65">
        <v>236.99954148599599</v>
      </c>
      <c r="B239" s="66" t="s">
        <v>126</v>
      </c>
      <c r="C239" s="67">
        <v>860611200347785</v>
      </c>
      <c r="D239" s="68">
        <v>1</v>
      </c>
      <c r="E239" s="68" t="s">
        <v>34</v>
      </c>
      <c r="F239" s="68">
        <v>2024</v>
      </c>
      <c r="G239" s="68" t="s">
        <v>16</v>
      </c>
      <c r="H239" s="68" t="s">
        <v>43</v>
      </c>
      <c r="I239" s="68" t="s">
        <v>45</v>
      </c>
      <c r="J239" s="68" t="s">
        <v>44</v>
      </c>
      <c r="K239" s="66"/>
      <c r="L239" s="70"/>
      <c r="M239" s="88">
        <v>-1.1499999999999999</v>
      </c>
      <c r="N239" s="99">
        <f>N238+M239</f>
        <v>-1.1499999999999999</v>
      </c>
    </row>
    <row r="240" spans="1:14" x14ac:dyDescent="0.25">
      <c r="A240" s="65">
        <v>237.99953855619401</v>
      </c>
      <c r="B240" s="66" t="s">
        <v>46</v>
      </c>
      <c r="C240" s="67">
        <v>9903</v>
      </c>
      <c r="D240" s="68">
        <v>1</v>
      </c>
      <c r="E240" s="68" t="s">
        <v>34</v>
      </c>
      <c r="F240" s="68">
        <v>2024</v>
      </c>
      <c r="G240" s="68" t="s">
        <v>20</v>
      </c>
      <c r="H240" s="68" t="s">
        <v>41</v>
      </c>
      <c r="I240" s="80" t="s">
        <v>40</v>
      </c>
      <c r="J240" s="68" t="s">
        <v>42</v>
      </c>
      <c r="K240" s="66"/>
      <c r="L240" s="73">
        <v>1.1499999999999999</v>
      </c>
      <c r="M240" s="70"/>
      <c r="N240" s="100">
        <f>N239+L240</f>
        <v>0</v>
      </c>
    </row>
    <row r="241" spans="1:14" x14ac:dyDescent="0.25">
      <c r="A241" s="65">
        <v>238.999535626392</v>
      </c>
      <c r="B241" s="66" t="s">
        <v>375</v>
      </c>
      <c r="C241" s="67">
        <v>554732000018940</v>
      </c>
      <c r="D241" s="68">
        <v>5</v>
      </c>
      <c r="E241" s="68" t="s">
        <v>34</v>
      </c>
      <c r="F241" s="68">
        <v>2024</v>
      </c>
      <c r="G241" s="68" t="s">
        <v>21</v>
      </c>
      <c r="H241" s="68" t="s">
        <v>372</v>
      </c>
      <c r="I241" s="65" t="s">
        <v>374</v>
      </c>
      <c r="J241" s="68" t="s">
        <v>373</v>
      </c>
      <c r="K241" s="66"/>
      <c r="L241" s="70"/>
      <c r="M241" s="88">
        <v>-45000</v>
      </c>
      <c r="N241" s="99">
        <f>N240+M241</f>
        <v>-45000</v>
      </c>
    </row>
    <row r="242" spans="1:14" x14ac:dyDescent="0.25">
      <c r="A242" s="65">
        <v>239.99953269658999</v>
      </c>
      <c r="B242" s="66" t="s">
        <v>126</v>
      </c>
      <c r="C242" s="67">
        <v>870651201440243</v>
      </c>
      <c r="D242" s="68">
        <v>5</v>
      </c>
      <c r="E242" s="68" t="s">
        <v>34</v>
      </c>
      <c r="F242" s="68">
        <v>2024</v>
      </c>
      <c r="G242" s="68" t="s">
        <v>19</v>
      </c>
      <c r="H242" s="68" t="s">
        <v>43</v>
      </c>
      <c r="I242" s="68" t="s">
        <v>45</v>
      </c>
      <c r="J242" s="68" t="s">
        <v>44</v>
      </c>
      <c r="K242" s="66"/>
      <c r="L242" s="70"/>
      <c r="M242" s="88">
        <v>-72</v>
      </c>
      <c r="N242" s="99">
        <f>N241+M242</f>
        <v>-45072</v>
      </c>
    </row>
    <row r="243" spans="1:14" x14ac:dyDescent="0.25">
      <c r="A243" s="65">
        <v>240.99952976678799</v>
      </c>
      <c r="B243" s="66" t="s">
        <v>46</v>
      </c>
      <c r="C243" s="67">
        <v>9903</v>
      </c>
      <c r="D243" s="68">
        <v>5</v>
      </c>
      <c r="E243" s="68" t="s">
        <v>34</v>
      </c>
      <c r="F243" s="68">
        <v>2024</v>
      </c>
      <c r="G243" s="68" t="s">
        <v>20</v>
      </c>
      <c r="H243" s="68" t="s">
        <v>41</v>
      </c>
      <c r="I243" s="80" t="s">
        <v>40</v>
      </c>
      <c r="J243" s="68" t="s">
        <v>42</v>
      </c>
      <c r="K243" s="66"/>
      <c r="L243" s="73">
        <v>45072</v>
      </c>
      <c r="M243" s="70"/>
      <c r="N243" s="100">
        <f>N242+L243</f>
        <v>0</v>
      </c>
    </row>
    <row r="244" spans="1:14" x14ac:dyDescent="0.25">
      <c r="A244" s="65">
        <v>241.99952683698601</v>
      </c>
      <c r="B244" s="66" t="s">
        <v>100</v>
      </c>
      <c r="C244" s="67">
        <v>30601</v>
      </c>
      <c r="D244" s="68">
        <v>6</v>
      </c>
      <c r="E244" s="68" t="s">
        <v>34</v>
      </c>
      <c r="F244" s="68">
        <v>2024</v>
      </c>
      <c r="G244" s="68" t="s">
        <v>35</v>
      </c>
      <c r="H244" s="68" t="s">
        <v>53</v>
      </c>
      <c r="I244" s="90" t="s">
        <v>56</v>
      </c>
      <c r="J244" s="68" t="s">
        <v>54</v>
      </c>
      <c r="K244" s="66"/>
      <c r="L244" s="70"/>
      <c r="M244" s="88">
        <v>-57920</v>
      </c>
      <c r="N244" s="99">
        <f>N243+M244</f>
        <v>-57920</v>
      </c>
    </row>
    <row r="245" spans="1:14" x14ac:dyDescent="0.25">
      <c r="A245" s="65">
        <v>242.999523907184</v>
      </c>
      <c r="B245" s="66" t="s">
        <v>46</v>
      </c>
      <c r="C245" s="67">
        <v>9903</v>
      </c>
      <c r="D245" s="68">
        <v>6</v>
      </c>
      <c r="E245" s="68" t="s">
        <v>34</v>
      </c>
      <c r="F245" s="68">
        <v>2024</v>
      </c>
      <c r="G245" s="68" t="s">
        <v>20</v>
      </c>
      <c r="H245" s="68" t="s">
        <v>41</v>
      </c>
      <c r="I245" s="80" t="s">
        <v>40</v>
      </c>
      <c r="J245" s="68" t="s">
        <v>42</v>
      </c>
      <c r="K245" s="66"/>
      <c r="L245" s="73">
        <v>57920</v>
      </c>
      <c r="M245" s="70"/>
      <c r="N245" s="100">
        <f>N244+L245</f>
        <v>0</v>
      </c>
    </row>
    <row r="246" spans="1:14" x14ac:dyDescent="0.25">
      <c r="A246" s="65">
        <v>243.99952097738199</v>
      </c>
      <c r="B246" s="66" t="s">
        <v>396</v>
      </c>
      <c r="C246" s="67">
        <v>30701</v>
      </c>
      <c r="D246" s="68">
        <v>7</v>
      </c>
      <c r="E246" s="68" t="s">
        <v>34</v>
      </c>
      <c r="F246" s="68">
        <v>2024</v>
      </c>
      <c r="G246" s="68" t="s">
        <v>36</v>
      </c>
      <c r="H246" s="68" t="s">
        <v>354</v>
      </c>
      <c r="I246" s="68" t="s">
        <v>355</v>
      </c>
      <c r="J246" s="68" t="s">
        <v>145</v>
      </c>
      <c r="K246" s="66"/>
      <c r="L246" s="70"/>
      <c r="M246" s="88">
        <v>-100</v>
      </c>
      <c r="N246" s="99">
        <f>N245+M246</f>
        <v>-100</v>
      </c>
    </row>
    <row r="247" spans="1:14" x14ac:dyDescent="0.25">
      <c r="A247" s="65">
        <v>244.99951804758001</v>
      </c>
      <c r="B247" s="66" t="s">
        <v>46</v>
      </c>
      <c r="C247" s="67">
        <v>9903</v>
      </c>
      <c r="D247" s="68">
        <v>7</v>
      </c>
      <c r="E247" s="68" t="s">
        <v>34</v>
      </c>
      <c r="F247" s="68">
        <v>2024</v>
      </c>
      <c r="G247" s="68" t="s">
        <v>20</v>
      </c>
      <c r="H247" s="68" t="s">
        <v>41</v>
      </c>
      <c r="I247" s="80" t="s">
        <v>40</v>
      </c>
      <c r="J247" s="68" t="s">
        <v>42</v>
      </c>
      <c r="K247" s="66"/>
      <c r="L247" s="73">
        <v>100</v>
      </c>
      <c r="M247" s="70"/>
      <c r="N247" s="100">
        <f>N246+L247</f>
        <v>0</v>
      </c>
    </row>
    <row r="248" spans="1:14" x14ac:dyDescent="0.25">
      <c r="A248" s="65">
        <v>245.999515117778</v>
      </c>
      <c r="B248" s="66" t="s">
        <v>57</v>
      </c>
      <c r="C248" s="67">
        <v>103567895810481</v>
      </c>
      <c r="D248" s="68">
        <v>13</v>
      </c>
      <c r="E248" s="68" t="s">
        <v>34</v>
      </c>
      <c r="F248" s="68">
        <v>2024</v>
      </c>
      <c r="G248" s="68" t="s">
        <v>29</v>
      </c>
      <c r="H248" s="68" t="s">
        <v>41</v>
      </c>
      <c r="I248" s="80" t="s">
        <v>40</v>
      </c>
      <c r="J248" s="68" t="s">
        <v>42</v>
      </c>
      <c r="K248" s="68" t="s">
        <v>29</v>
      </c>
      <c r="L248" s="73">
        <v>80</v>
      </c>
      <c r="M248" s="70"/>
      <c r="N248" s="99">
        <f>N247+L248</f>
        <v>80</v>
      </c>
    </row>
    <row r="249" spans="1:14" x14ac:dyDescent="0.25">
      <c r="A249" s="65">
        <v>246.99951218797599</v>
      </c>
      <c r="B249" s="66" t="s">
        <v>47</v>
      </c>
      <c r="C249" s="67">
        <v>9903</v>
      </c>
      <c r="D249" s="68">
        <v>13</v>
      </c>
      <c r="E249" s="68" t="s">
        <v>34</v>
      </c>
      <c r="F249" s="68">
        <v>2024</v>
      </c>
      <c r="G249" s="68" t="s">
        <v>20</v>
      </c>
      <c r="H249" s="68" t="s">
        <v>43</v>
      </c>
      <c r="I249" s="68" t="s">
        <v>45</v>
      </c>
      <c r="J249" s="68" t="s">
        <v>44</v>
      </c>
      <c r="K249" s="66"/>
      <c r="L249" s="70"/>
      <c r="M249" s="88">
        <v>-80</v>
      </c>
      <c r="N249" s="100">
        <f>N248+M249</f>
        <v>0</v>
      </c>
    </row>
    <row r="250" spans="1:14" x14ac:dyDescent="0.25">
      <c r="A250" s="65">
        <v>247.99950925817399</v>
      </c>
      <c r="B250" s="66" t="s">
        <v>331</v>
      </c>
      <c r="C250" s="67">
        <v>554439000039504</v>
      </c>
      <c r="D250" s="68">
        <v>27</v>
      </c>
      <c r="E250" s="68" t="s">
        <v>34</v>
      </c>
      <c r="F250" s="68">
        <v>2024</v>
      </c>
      <c r="G250" s="68" t="s">
        <v>330</v>
      </c>
      <c r="H250" s="68" t="s">
        <v>329</v>
      </c>
      <c r="I250" s="80" t="s">
        <v>371</v>
      </c>
      <c r="J250" s="68" t="s">
        <v>121</v>
      </c>
      <c r="K250" s="68" t="s">
        <v>327</v>
      </c>
      <c r="L250" s="70"/>
      <c r="M250" s="88">
        <v>-133.84</v>
      </c>
      <c r="N250" s="100">
        <f t="shared" ref="N250:N252" si="12">N249+M250</f>
        <v>-133.84</v>
      </c>
    </row>
    <row r="251" spans="1:14" x14ac:dyDescent="0.25">
      <c r="A251" s="65">
        <v>248.999506328373</v>
      </c>
      <c r="B251" s="66" t="s">
        <v>333</v>
      </c>
      <c r="C251" s="67">
        <v>554439000039504</v>
      </c>
      <c r="D251" s="68">
        <v>27</v>
      </c>
      <c r="E251" s="68" t="s">
        <v>34</v>
      </c>
      <c r="F251" s="68">
        <v>2024</v>
      </c>
      <c r="G251" s="68" t="s">
        <v>330</v>
      </c>
      <c r="H251" s="68" t="s">
        <v>329</v>
      </c>
      <c r="I251" s="80" t="s">
        <v>371</v>
      </c>
      <c r="J251" s="68" t="s">
        <v>121</v>
      </c>
      <c r="K251" s="68" t="s">
        <v>327</v>
      </c>
      <c r="L251" s="70"/>
      <c r="M251" s="88">
        <v>-21689.51</v>
      </c>
      <c r="N251" s="99">
        <f t="shared" si="12"/>
        <v>-21823.35</v>
      </c>
    </row>
    <row r="252" spans="1:14" x14ac:dyDescent="0.25">
      <c r="A252" s="65">
        <v>249.99950339857099</v>
      </c>
      <c r="B252" s="66" t="s">
        <v>332</v>
      </c>
      <c r="C252" s="67">
        <v>554439000039504</v>
      </c>
      <c r="D252" s="68">
        <v>27</v>
      </c>
      <c r="E252" s="68" t="s">
        <v>34</v>
      </c>
      <c r="F252" s="68">
        <v>2024</v>
      </c>
      <c r="G252" s="68" t="s">
        <v>330</v>
      </c>
      <c r="H252" s="68" t="s">
        <v>329</v>
      </c>
      <c r="I252" s="80" t="s">
        <v>371</v>
      </c>
      <c r="J252" s="68" t="s">
        <v>121</v>
      </c>
      <c r="K252" s="68" t="s">
        <v>327</v>
      </c>
      <c r="L252" s="70"/>
      <c r="M252" s="88">
        <v>-5852.53</v>
      </c>
      <c r="N252" s="99">
        <f t="shared" si="12"/>
        <v>-27675.879999999997</v>
      </c>
    </row>
    <row r="253" spans="1:14" x14ac:dyDescent="0.25">
      <c r="A253" s="65">
        <v>250.99950046876901</v>
      </c>
      <c r="B253" s="66" t="s">
        <v>46</v>
      </c>
      <c r="C253" s="67">
        <v>9903</v>
      </c>
      <c r="D253" s="68">
        <v>27</v>
      </c>
      <c r="E253" s="68" t="s">
        <v>34</v>
      </c>
      <c r="F253" s="68">
        <v>2024</v>
      </c>
      <c r="G253" s="68" t="s">
        <v>20</v>
      </c>
      <c r="H253" s="68" t="s">
        <v>41</v>
      </c>
      <c r="I253" s="80" t="s">
        <v>40</v>
      </c>
      <c r="J253" s="68" t="s">
        <v>42</v>
      </c>
      <c r="K253" s="66"/>
      <c r="L253" s="73">
        <v>27675.88</v>
      </c>
      <c r="M253" s="70"/>
      <c r="N253" s="101">
        <f>N252+L253</f>
        <v>0</v>
      </c>
    </row>
    <row r="254" spans="1:14" x14ac:dyDescent="0.25">
      <c r="A254" s="65">
        <v>251.99949753896701</v>
      </c>
      <c r="B254" s="66" t="s">
        <v>396</v>
      </c>
      <c r="C254" s="67">
        <v>553653000036785</v>
      </c>
      <c r="D254" s="68">
        <v>3</v>
      </c>
      <c r="E254" s="68" t="s">
        <v>37</v>
      </c>
      <c r="F254" s="68">
        <v>2024</v>
      </c>
      <c r="G254" s="68" t="s">
        <v>21</v>
      </c>
      <c r="H254" s="68" t="s">
        <v>343</v>
      </c>
      <c r="I254" s="68" t="s">
        <v>344</v>
      </c>
      <c r="J254" s="68" t="s">
        <v>145</v>
      </c>
      <c r="K254" s="66"/>
      <c r="L254" s="70"/>
      <c r="M254" s="88">
        <v>-80</v>
      </c>
      <c r="N254" s="99">
        <f>N253+M254+L254</f>
        <v>-80</v>
      </c>
    </row>
    <row r="255" spans="1:14" x14ac:dyDescent="0.25">
      <c r="A255" s="65">
        <v>252.999494609165</v>
      </c>
      <c r="B255" s="66" t="s">
        <v>46</v>
      </c>
      <c r="C255" s="67">
        <v>9903</v>
      </c>
      <c r="D255" s="68">
        <v>3</v>
      </c>
      <c r="E255" s="68" t="s">
        <v>37</v>
      </c>
      <c r="F255" s="68">
        <v>2024</v>
      </c>
      <c r="G255" s="68" t="s">
        <v>20</v>
      </c>
      <c r="H255" s="68" t="s">
        <v>41</v>
      </c>
      <c r="I255" s="80" t="s">
        <v>40</v>
      </c>
      <c r="J255" s="68" t="s">
        <v>42</v>
      </c>
      <c r="K255" s="66"/>
      <c r="L255" s="73">
        <v>80</v>
      </c>
      <c r="M255" s="70"/>
      <c r="N255" s="100">
        <f t="shared" ref="N255:N268" si="13">N254+M255+L255</f>
        <v>0</v>
      </c>
    </row>
    <row r="256" spans="1:14" x14ac:dyDescent="0.25">
      <c r="A256" s="65">
        <v>253.99949167936299</v>
      </c>
      <c r="B256" s="66" t="s">
        <v>126</v>
      </c>
      <c r="C256" s="67">
        <v>840961101047195</v>
      </c>
      <c r="D256" s="68">
        <v>5</v>
      </c>
      <c r="E256" s="68" t="s">
        <v>37</v>
      </c>
      <c r="F256" s="68">
        <v>2024</v>
      </c>
      <c r="G256" s="68" t="s">
        <v>19</v>
      </c>
      <c r="H256" s="68" t="s">
        <v>43</v>
      </c>
      <c r="I256" s="68" t="s">
        <v>45</v>
      </c>
      <c r="J256" s="68" t="s">
        <v>44</v>
      </c>
      <c r="K256" s="66"/>
      <c r="L256" s="70"/>
      <c r="M256" s="88">
        <v>-72</v>
      </c>
      <c r="N256" s="99">
        <f t="shared" si="13"/>
        <v>-72</v>
      </c>
    </row>
    <row r="257" spans="1:14" x14ac:dyDescent="0.25">
      <c r="A257" s="65">
        <v>254.99948874956101</v>
      </c>
      <c r="B257" s="66" t="s">
        <v>46</v>
      </c>
      <c r="C257" s="67">
        <v>9903</v>
      </c>
      <c r="D257" s="68">
        <v>5</v>
      </c>
      <c r="E257" s="68" t="s">
        <v>37</v>
      </c>
      <c r="F257" s="68">
        <v>2024</v>
      </c>
      <c r="G257" s="68" t="s">
        <v>20</v>
      </c>
      <c r="H257" s="68" t="s">
        <v>41</v>
      </c>
      <c r="I257" s="80" t="s">
        <v>40</v>
      </c>
      <c r="J257" s="68" t="s">
        <v>42</v>
      </c>
      <c r="K257" s="66"/>
      <c r="L257" s="73">
        <v>72</v>
      </c>
      <c r="M257" s="70"/>
      <c r="N257" s="100">
        <f t="shared" si="13"/>
        <v>0</v>
      </c>
    </row>
    <row r="258" spans="1:14" x14ac:dyDescent="0.25">
      <c r="A258" s="65">
        <v>255.999485819759</v>
      </c>
      <c r="B258" s="66" t="s">
        <v>49</v>
      </c>
      <c r="C258" s="67">
        <v>41101</v>
      </c>
      <c r="D258" s="68">
        <v>11</v>
      </c>
      <c r="E258" s="68" t="s">
        <v>37</v>
      </c>
      <c r="F258" s="68">
        <v>2024</v>
      </c>
      <c r="G258" s="68" t="s">
        <v>120</v>
      </c>
      <c r="H258" s="68" t="s">
        <v>32</v>
      </c>
      <c r="I258" s="80" t="s">
        <v>50</v>
      </c>
      <c r="J258" s="68" t="s">
        <v>121</v>
      </c>
      <c r="K258" s="68" t="s">
        <v>327</v>
      </c>
      <c r="L258" s="70"/>
      <c r="M258" s="88">
        <v>-4444.74</v>
      </c>
      <c r="N258" s="99">
        <f t="shared" si="13"/>
        <v>-4444.74</v>
      </c>
    </row>
    <row r="259" spans="1:14" x14ac:dyDescent="0.25">
      <c r="A259" s="65">
        <v>256.99948288995699</v>
      </c>
      <c r="B259" s="66" t="s">
        <v>49</v>
      </c>
      <c r="C259" s="67">
        <v>41102</v>
      </c>
      <c r="D259" s="68">
        <v>11</v>
      </c>
      <c r="E259" s="68" t="s">
        <v>37</v>
      </c>
      <c r="F259" s="68">
        <v>2024</v>
      </c>
      <c r="G259" s="68" t="s">
        <v>120</v>
      </c>
      <c r="H259" s="68" t="s">
        <v>32</v>
      </c>
      <c r="I259" s="80" t="s">
        <v>50</v>
      </c>
      <c r="J259" s="68" t="s">
        <v>121</v>
      </c>
      <c r="K259" s="68" t="s">
        <v>327</v>
      </c>
      <c r="L259" s="70"/>
      <c r="M259" s="88">
        <v>-111</v>
      </c>
      <c r="N259" s="99">
        <f t="shared" si="13"/>
        <v>-4555.74</v>
      </c>
    </row>
    <row r="260" spans="1:14" x14ac:dyDescent="0.25">
      <c r="A260" s="65">
        <v>257.99947996015499</v>
      </c>
      <c r="B260" s="66" t="s">
        <v>46</v>
      </c>
      <c r="C260" s="67">
        <v>9903</v>
      </c>
      <c r="D260" s="68">
        <v>11</v>
      </c>
      <c r="E260" s="68" t="s">
        <v>37</v>
      </c>
      <c r="F260" s="68">
        <v>2024</v>
      </c>
      <c r="G260" s="68" t="s">
        <v>20</v>
      </c>
      <c r="H260" s="68" t="s">
        <v>41</v>
      </c>
      <c r="I260" s="80" t="s">
        <v>40</v>
      </c>
      <c r="J260" s="68" t="s">
        <v>42</v>
      </c>
      <c r="K260" s="66"/>
      <c r="L260" s="73">
        <v>4555.74</v>
      </c>
      <c r="M260" s="70"/>
      <c r="N260" s="100">
        <f t="shared" si="13"/>
        <v>0</v>
      </c>
    </row>
    <row r="261" spans="1:14" x14ac:dyDescent="0.25">
      <c r="A261" s="65">
        <v>258.99947703035298</v>
      </c>
      <c r="B261" s="66" t="s">
        <v>356</v>
      </c>
      <c r="C261" s="67">
        <v>554439000039504</v>
      </c>
      <c r="D261" s="68">
        <v>16</v>
      </c>
      <c r="E261" s="68" t="s">
        <v>37</v>
      </c>
      <c r="F261" s="68">
        <v>2024</v>
      </c>
      <c r="G261" s="68" t="s">
        <v>21</v>
      </c>
      <c r="H261" s="68" t="s">
        <v>41</v>
      </c>
      <c r="I261" s="80" t="s">
        <v>40</v>
      </c>
      <c r="J261" s="68" t="s">
        <v>42</v>
      </c>
      <c r="K261" s="68" t="s">
        <v>391</v>
      </c>
      <c r="L261" s="70"/>
      <c r="M261" s="88">
        <v>-5637.87</v>
      </c>
      <c r="N261" s="99">
        <f t="shared" si="13"/>
        <v>-5637.87</v>
      </c>
    </row>
    <row r="262" spans="1:14" x14ac:dyDescent="0.25">
      <c r="A262" s="65">
        <v>259.99947410055103</v>
      </c>
      <c r="B262" s="66" t="s">
        <v>46</v>
      </c>
      <c r="C262" s="67">
        <v>9903</v>
      </c>
      <c r="D262" s="68">
        <v>16</v>
      </c>
      <c r="E262" s="68" t="s">
        <v>37</v>
      </c>
      <c r="F262" s="68">
        <v>2024</v>
      </c>
      <c r="G262" s="68" t="s">
        <v>20</v>
      </c>
      <c r="H262" s="68" t="s">
        <v>41</v>
      </c>
      <c r="I262" s="80" t="s">
        <v>40</v>
      </c>
      <c r="J262" s="68" t="s">
        <v>42</v>
      </c>
      <c r="K262" s="66"/>
      <c r="L262" s="73">
        <v>5637.87</v>
      </c>
      <c r="M262" s="70"/>
      <c r="N262" s="100">
        <f t="shared" si="13"/>
        <v>0</v>
      </c>
    </row>
    <row r="263" spans="1:14" x14ac:dyDescent="0.25">
      <c r="A263" s="65">
        <v>260.99947117074902</v>
      </c>
      <c r="B263" s="66" t="s">
        <v>303</v>
      </c>
      <c r="C263" s="67">
        <v>553653000006999</v>
      </c>
      <c r="D263" s="68">
        <v>19</v>
      </c>
      <c r="E263" s="68" t="s">
        <v>37</v>
      </c>
      <c r="F263" s="68">
        <v>2024</v>
      </c>
      <c r="G263" s="68" t="s">
        <v>21</v>
      </c>
      <c r="H263" s="68" t="s">
        <v>358</v>
      </c>
      <c r="I263" s="68" t="s">
        <v>358</v>
      </c>
      <c r="J263" s="68" t="s">
        <v>52</v>
      </c>
      <c r="K263" s="68" t="s">
        <v>359</v>
      </c>
      <c r="L263" s="70"/>
      <c r="M263" s="88">
        <v>-217.25</v>
      </c>
      <c r="N263" s="99">
        <f t="shared" si="13"/>
        <v>-217.25</v>
      </c>
    </row>
    <row r="264" spans="1:14" x14ac:dyDescent="0.25">
      <c r="A264" s="65">
        <v>261.99946824094701</v>
      </c>
      <c r="B264" s="66" t="s">
        <v>303</v>
      </c>
      <c r="C264" s="67">
        <v>553653000006999</v>
      </c>
      <c r="D264" s="68">
        <v>19</v>
      </c>
      <c r="E264" s="68" t="s">
        <v>37</v>
      </c>
      <c r="F264" s="68">
        <v>2024</v>
      </c>
      <c r="G264" s="68" t="s">
        <v>21</v>
      </c>
      <c r="H264" s="68" t="s">
        <v>358</v>
      </c>
      <c r="I264" s="68" t="s">
        <v>358</v>
      </c>
      <c r="J264" s="68" t="s">
        <v>52</v>
      </c>
      <c r="K264" s="68" t="s">
        <v>360</v>
      </c>
      <c r="L264" s="70"/>
      <c r="M264" s="88">
        <v>-200</v>
      </c>
      <c r="N264" s="99">
        <f t="shared" si="13"/>
        <v>-417.25</v>
      </c>
    </row>
    <row r="265" spans="1:14" x14ac:dyDescent="0.25">
      <c r="A265" s="65">
        <v>262.999465311145</v>
      </c>
      <c r="B265" s="66" t="s">
        <v>303</v>
      </c>
      <c r="C265" s="67">
        <v>553653000006999</v>
      </c>
      <c r="D265" s="68">
        <v>19</v>
      </c>
      <c r="E265" s="68" t="s">
        <v>37</v>
      </c>
      <c r="F265" s="68">
        <v>2024</v>
      </c>
      <c r="G265" s="68" t="s">
        <v>21</v>
      </c>
      <c r="H265" s="68" t="s">
        <v>358</v>
      </c>
      <c r="I265" s="68" t="s">
        <v>358</v>
      </c>
      <c r="J265" s="68" t="s">
        <v>52</v>
      </c>
      <c r="K265" s="68" t="s">
        <v>361</v>
      </c>
      <c r="L265" s="70"/>
      <c r="M265" s="88">
        <v>-200</v>
      </c>
      <c r="N265" s="99">
        <f t="shared" si="13"/>
        <v>-617.25</v>
      </c>
    </row>
    <row r="266" spans="1:14" x14ac:dyDescent="0.25">
      <c r="A266" s="65">
        <v>263.99946238134299</v>
      </c>
      <c r="B266" s="66" t="s">
        <v>46</v>
      </c>
      <c r="C266" s="67">
        <v>9903</v>
      </c>
      <c r="D266" s="68">
        <v>19</v>
      </c>
      <c r="E266" s="68" t="s">
        <v>37</v>
      </c>
      <c r="F266" s="68">
        <v>2024</v>
      </c>
      <c r="G266" s="68" t="s">
        <v>20</v>
      </c>
      <c r="H266" s="68" t="s">
        <v>41</v>
      </c>
      <c r="I266" s="80" t="s">
        <v>40</v>
      </c>
      <c r="J266" s="68" t="s">
        <v>42</v>
      </c>
      <c r="K266" s="66"/>
      <c r="L266" s="73">
        <v>617.25</v>
      </c>
      <c r="M266" s="70"/>
      <c r="N266" s="100">
        <f t="shared" si="13"/>
        <v>0</v>
      </c>
    </row>
    <row r="267" spans="1:14" x14ac:dyDescent="0.25">
      <c r="A267" s="65">
        <v>264.99945945154099</v>
      </c>
      <c r="B267" s="108" t="s">
        <v>57</v>
      </c>
      <c r="C267" s="67">
        <v>523653000006999</v>
      </c>
      <c r="D267" s="68">
        <v>30</v>
      </c>
      <c r="E267" s="68" t="s">
        <v>37</v>
      </c>
      <c r="F267" s="68">
        <v>2024</v>
      </c>
      <c r="G267" s="68" t="s">
        <v>28</v>
      </c>
      <c r="H267" s="68" t="s">
        <v>108</v>
      </c>
      <c r="I267" s="87" t="s">
        <v>274</v>
      </c>
      <c r="J267" s="68" t="s">
        <v>271</v>
      </c>
      <c r="K267" s="66" t="s">
        <v>363</v>
      </c>
      <c r="L267" s="73">
        <v>330.51</v>
      </c>
      <c r="M267" s="70"/>
      <c r="N267" s="100">
        <f t="shared" si="13"/>
        <v>330.51</v>
      </c>
    </row>
    <row r="268" spans="1:14" x14ac:dyDescent="0.25">
      <c r="A268" s="65">
        <v>265.99945652173898</v>
      </c>
      <c r="B268" s="66" t="s">
        <v>401</v>
      </c>
      <c r="C268" s="67">
        <v>554439000039504</v>
      </c>
      <c r="D268" s="68">
        <v>30</v>
      </c>
      <c r="E268" s="68" t="s">
        <v>37</v>
      </c>
      <c r="F268" s="68">
        <v>2024</v>
      </c>
      <c r="G268" s="68" t="s">
        <v>21</v>
      </c>
      <c r="H268" s="68" t="s">
        <v>41</v>
      </c>
      <c r="I268" s="80" t="s">
        <v>40</v>
      </c>
      <c r="J268" s="68" t="s">
        <v>42</v>
      </c>
      <c r="K268" s="66"/>
      <c r="L268" s="70"/>
      <c r="M268" s="88">
        <v>-915.15</v>
      </c>
      <c r="N268" s="100">
        <f t="shared" si="13"/>
        <v>-584.64</v>
      </c>
    </row>
    <row r="269" spans="1:14" x14ac:dyDescent="0.25">
      <c r="A269" s="65">
        <v>266.99945359193799</v>
      </c>
      <c r="B269" s="66" t="s">
        <v>46</v>
      </c>
      <c r="C269" s="67">
        <v>9903</v>
      </c>
      <c r="D269" s="68">
        <v>30</v>
      </c>
      <c r="E269" s="68" t="s">
        <v>37</v>
      </c>
      <c r="F269" s="68">
        <v>2024</v>
      </c>
      <c r="G269" s="68" t="s">
        <v>20</v>
      </c>
      <c r="H269" s="68" t="s">
        <v>41</v>
      </c>
      <c r="I269" s="80" t="s">
        <v>40</v>
      </c>
      <c r="J269" s="68" t="s">
        <v>42</v>
      </c>
      <c r="K269" s="66"/>
      <c r="L269" s="73">
        <v>584.64</v>
      </c>
      <c r="M269" s="70"/>
      <c r="N269" s="101">
        <f>N268+L269</f>
        <v>0</v>
      </c>
    </row>
    <row r="270" spans="1:14" x14ac:dyDescent="0.25">
      <c r="A270" s="65">
        <v>267.99945066213598</v>
      </c>
      <c r="B270" s="66" t="s">
        <v>57</v>
      </c>
      <c r="C270" s="67">
        <v>554439000039504</v>
      </c>
      <c r="D270" s="68">
        <v>6</v>
      </c>
      <c r="E270" s="68" t="s">
        <v>38</v>
      </c>
      <c r="F270" s="68">
        <v>2024</v>
      </c>
      <c r="G270" s="68" t="s">
        <v>28</v>
      </c>
      <c r="H270" s="68" t="s">
        <v>41</v>
      </c>
      <c r="I270" s="80" t="s">
        <v>40</v>
      </c>
      <c r="J270" s="68" t="s">
        <v>42</v>
      </c>
      <c r="K270" s="68" t="s">
        <v>392</v>
      </c>
      <c r="L270" s="73">
        <v>5637.87</v>
      </c>
      <c r="M270" s="70"/>
      <c r="N270" s="99">
        <f>N269+L270</f>
        <v>5637.87</v>
      </c>
    </row>
    <row r="271" spans="1:14" x14ac:dyDescent="0.25">
      <c r="A271" s="65">
        <v>268.99944773233398</v>
      </c>
      <c r="B271" s="66" t="s">
        <v>308</v>
      </c>
      <c r="C271" s="67">
        <v>553653000006999</v>
      </c>
      <c r="D271" s="68">
        <v>6</v>
      </c>
      <c r="E271" s="68" t="s">
        <v>38</v>
      </c>
      <c r="F271" s="68">
        <v>2024</v>
      </c>
      <c r="G271" s="68" t="s">
        <v>21</v>
      </c>
      <c r="H271" s="68" t="s">
        <v>362</v>
      </c>
      <c r="I271" s="68" t="s">
        <v>358</v>
      </c>
      <c r="J271" s="68" t="s">
        <v>52</v>
      </c>
      <c r="K271" s="66"/>
      <c r="L271" s="70"/>
      <c r="M271" s="88">
        <v>-330</v>
      </c>
      <c r="N271" s="99">
        <f>N270+M271</f>
        <v>5307.87</v>
      </c>
    </row>
    <row r="272" spans="1:14" x14ac:dyDescent="0.25">
      <c r="A272" s="65">
        <v>269.99944480253203</v>
      </c>
      <c r="B272" s="66" t="s">
        <v>126</v>
      </c>
      <c r="C272" s="67">
        <v>881271101856293</v>
      </c>
      <c r="D272" s="68">
        <v>6</v>
      </c>
      <c r="E272" s="68" t="s">
        <v>38</v>
      </c>
      <c r="F272" s="68">
        <v>2024</v>
      </c>
      <c r="G272" s="68" t="s">
        <v>19</v>
      </c>
      <c r="H272" s="68" t="s">
        <v>43</v>
      </c>
      <c r="I272" s="68" t="s">
        <v>45</v>
      </c>
      <c r="J272" s="68" t="s">
        <v>44</v>
      </c>
      <c r="K272" s="66"/>
      <c r="L272" s="70"/>
      <c r="M272" s="88">
        <v>-72</v>
      </c>
      <c r="N272" s="99">
        <f>N271+M272</f>
        <v>5235.87</v>
      </c>
    </row>
    <row r="273" spans="1:14" x14ac:dyDescent="0.25">
      <c r="A273" s="65">
        <v>270.99944187273002</v>
      </c>
      <c r="B273" s="66" t="s">
        <v>47</v>
      </c>
      <c r="C273" s="67">
        <v>9903</v>
      </c>
      <c r="D273" s="68">
        <v>6</v>
      </c>
      <c r="E273" s="68" t="s">
        <v>38</v>
      </c>
      <c r="F273" s="68">
        <v>2024</v>
      </c>
      <c r="G273" s="68" t="s">
        <v>20</v>
      </c>
      <c r="H273" s="68" t="s">
        <v>43</v>
      </c>
      <c r="I273" s="68" t="s">
        <v>45</v>
      </c>
      <c r="J273" s="68" t="s">
        <v>44</v>
      </c>
      <c r="K273" s="66"/>
      <c r="L273" s="70"/>
      <c r="M273" s="88">
        <v>-5235.87</v>
      </c>
      <c r="N273" s="100">
        <f>N272+M273</f>
        <v>0</v>
      </c>
    </row>
    <row r="274" spans="1:14" x14ac:dyDescent="0.25">
      <c r="A274" s="65">
        <v>271.99943894292801</v>
      </c>
      <c r="B274" s="66" t="s">
        <v>49</v>
      </c>
      <c r="C274" s="67">
        <v>51301</v>
      </c>
      <c r="D274" s="68">
        <v>13</v>
      </c>
      <c r="E274" s="68" t="s">
        <v>38</v>
      </c>
      <c r="F274" s="68">
        <v>2024</v>
      </c>
      <c r="G274" s="68" t="s">
        <v>120</v>
      </c>
      <c r="H274" s="68" t="s">
        <v>32</v>
      </c>
      <c r="I274" s="65" t="s">
        <v>50</v>
      </c>
      <c r="J274" s="68" t="s">
        <v>121</v>
      </c>
      <c r="K274" s="68" t="s">
        <v>384</v>
      </c>
      <c r="L274" s="70"/>
      <c r="M274" s="88">
        <v>-4.8</v>
      </c>
      <c r="N274" s="99">
        <f>N273+M274</f>
        <v>-4.8</v>
      </c>
    </row>
    <row r="275" spans="1:14" x14ac:dyDescent="0.25">
      <c r="A275" s="65">
        <v>272.999436013126</v>
      </c>
      <c r="B275" s="66" t="s">
        <v>46</v>
      </c>
      <c r="C275" s="67">
        <v>9903</v>
      </c>
      <c r="D275" s="68">
        <v>13</v>
      </c>
      <c r="E275" s="68" t="s">
        <v>38</v>
      </c>
      <c r="F275" s="68">
        <v>2024</v>
      </c>
      <c r="G275" s="68" t="s">
        <v>20</v>
      </c>
      <c r="H275" s="68" t="s">
        <v>41</v>
      </c>
      <c r="I275" s="80" t="s">
        <v>40</v>
      </c>
      <c r="J275" s="68" t="s">
        <v>42</v>
      </c>
      <c r="K275" s="66"/>
      <c r="L275" s="73">
        <v>4.8</v>
      </c>
      <c r="M275" s="70"/>
      <c r="N275" s="100">
        <f>N274+L275</f>
        <v>0</v>
      </c>
    </row>
    <row r="276" spans="1:14" x14ac:dyDescent="0.25">
      <c r="A276" s="65">
        <v>273.99943308332399</v>
      </c>
      <c r="B276" s="66" t="s">
        <v>333</v>
      </c>
      <c r="C276" s="67">
        <v>554439000039504</v>
      </c>
      <c r="D276" s="68">
        <v>16</v>
      </c>
      <c r="E276" s="68" t="s">
        <v>38</v>
      </c>
      <c r="F276" s="68">
        <v>2024</v>
      </c>
      <c r="G276" s="68" t="s">
        <v>330</v>
      </c>
      <c r="H276" s="68" t="s">
        <v>329</v>
      </c>
      <c r="I276" s="80" t="s">
        <v>371</v>
      </c>
      <c r="J276" s="68" t="s">
        <v>121</v>
      </c>
      <c r="K276" s="68" t="s">
        <v>384</v>
      </c>
      <c r="L276" s="70"/>
      <c r="M276" s="88">
        <v>-19.05</v>
      </c>
      <c r="N276" s="99">
        <f>N275+M276</f>
        <v>-19.05</v>
      </c>
    </row>
    <row r="277" spans="1:14" x14ac:dyDescent="0.25">
      <c r="A277" s="65">
        <v>274.99943015352198</v>
      </c>
      <c r="B277" s="66" t="s">
        <v>332</v>
      </c>
      <c r="C277" s="67">
        <v>554439000039504</v>
      </c>
      <c r="D277" s="68">
        <v>16</v>
      </c>
      <c r="E277" s="68" t="s">
        <v>38</v>
      </c>
      <c r="F277" s="68">
        <v>2024</v>
      </c>
      <c r="G277" s="68" t="s">
        <v>330</v>
      </c>
      <c r="H277" s="68" t="s">
        <v>329</v>
      </c>
      <c r="I277" s="80" t="s">
        <v>371</v>
      </c>
      <c r="J277" s="68" t="s">
        <v>121</v>
      </c>
      <c r="K277" s="68" t="s">
        <v>384</v>
      </c>
      <c r="L277" s="70"/>
      <c r="M277" s="88">
        <v>-10.48</v>
      </c>
      <c r="N277" s="99">
        <f>N276+M277</f>
        <v>-29.53</v>
      </c>
    </row>
    <row r="278" spans="1:14" x14ac:dyDescent="0.25">
      <c r="A278" s="65">
        <v>275.99942722371998</v>
      </c>
      <c r="B278" s="66" t="s">
        <v>46</v>
      </c>
      <c r="C278" s="67">
        <v>9903</v>
      </c>
      <c r="D278" s="68">
        <v>16</v>
      </c>
      <c r="E278" s="68" t="s">
        <v>38</v>
      </c>
      <c r="F278" s="68">
        <v>2024</v>
      </c>
      <c r="G278" s="68" t="s">
        <v>20</v>
      </c>
      <c r="H278" s="68" t="s">
        <v>41</v>
      </c>
      <c r="I278" s="80" t="s">
        <v>40</v>
      </c>
      <c r="J278" s="68" t="s">
        <v>42</v>
      </c>
      <c r="K278" s="66"/>
      <c r="L278" s="73">
        <v>29.53</v>
      </c>
      <c r="M278" s="70"/>
      <c r="N278" s="101">
        <f>N277+L278</f>
        <v>0</v>
      </c>
    </row>
    <row r="279" spans="1:14" x14ac:dyDescent="0.25">
      <c r="A279" s="65">
        <v>276.99942429391803</v>
      </c>
      <c r="B279" s="66" t="s">
        <v>99</v>
      </c>
      <c r="C279" s="67">
        <v>60301</v>
      </c>
      <c r="D279" s="68">
        <v>3</v>
      </c>
      <c r="E279" s="68" t="s">
        <v>39</v>
      </c>
      <c r="F279" s="68">
        <v>2024</v>
      </c>
      <c r="G279" s="68" t="s">
        <v>368</v>
      </c>
      <c r="H279" s="68" t="s">
        <v>53</v>
      </c>
      <c r="I279" s="90" t="s">
        <v>56</v>
      </c>
      <c r="J279" s="68" t="s">
        <v>54</v>
      </c>
      <c r="K279" s="66"/>
      <c r="L279" s="70"/>
      <c r="M279" s="88">
        <v>-9093.09</v>
      </c>
      <c r="N279" s="99">
        <f>N278+M279</f>
        <v>-9093.09</v>
      </c>
    </row>
    <row r="280" spans="1:14" ht="27" x14ac:dyDescent="0.25">
      <c r="A280" s="65">
        <v>277.99942136411602</v>
      </c>
      <c r="B280" s="66" t="s">
        <v>345</v>
      </c>
      <c r="C280" s="67">
        <v>60302</v>
      </c>
      <c r="D280" s="68">
        <v>3</v>
      </c>
      <c r="E280" s="68" t="s">
        <v>39</v>
      </c>
      <c r="F280" s="68">
        <v>2024</v>
      </c>
      <c r="G280" s="68" t="s">
        <v>26</v>
      </c>
      <c r="H280" s="90" t="s">
        <v>346</v>
      </c>
      <c r="I280" s="65" t="s">
        <v>55</v>
      </c>
      <c r="J280" s="68" t="s">
        <v>52</v>
      </c>
      <c r="K280" s="102" t="s">
        <v>349</v>
      </c>
      <c r="L280" s="70"/>
      <c r="M280" s="88">
        <v>-17983.88</v>
      </c>
      <c r="N280" s="99">
        <f>N279+M280</f>
        <v>-27076.97</v>
      </c>
    </row>
    <row r="281" spans="1:14" x14ac:dyDescent="0.25">
      <c r="A281" s="65">
        <v>278.99941843431401</v>
      </c>
      <c r="B281" s="66" t="s">
        <v>46</v>
      </c>
      <c r="C281" s="67">
        <v>9903</v>
      </c>
      <c r="D281" s="68">
        <v>3</v>
      </c>
      <c r="E281" s="68" t="s">
        <v>39</v>
      </c>
      <c r="F281" s="68">
        <v>2024</v>
      </c>
      <c r="G281" s="68" t="s">
        <v>20</v>
      </c>
      <c r="H281" s="68" t="s">
        <v>41</v>
      </c>
      <c r="I281" s="80" t="s">
        <v>40</v>
      </c>
      <c r="J281" s="68" t="s">
        <v>42</v>
      </c>
      <c r="K281" s="66"/>
      <c r="L281" s="73">
        <v>27076.97</v>
      </c>
      <c r="M281" s="70"/>
      <c r="N281" s="100">
        <f>N280+L281</f>
        <v>0</v>
      </c>
    </row>
    <row r="282" spans="1:14" x14ac:dyDescent="0.25">
      <c r="A282" s="65">
        <v>279.999415504512</v>
      </c>
      <c r="B282" s="66" t="s">
        <v>126</v>
      </c>
      <c r="C282" s="67">
        <v>891571200567325</v>
      </c>
      <c r="D282" s="68">
        <v>5</v>
      </c>
      <c r="E282" s="68" t="s">
        <v>39</v>
      </c>
      <c r="F282" s="68">
        <v>2024</v>
      </c>
      <c r="G282" s="68" t="s">
        <v>19</v>
      </c>
      <c r="H282" s="68" t="s">
        <v>43</v>
      </c>
      <c r="I282" s="68" t="s">
        <v>45</v>
      </c>
      <c r="J282" s="68" t="s">
        <v>44</v>
      </c>
      <c r="K282" s="66"/>
      <c r="L282" s="70"/>
      <c r="M282" s="88">
        <v>-72</v>
      </c>
      <c r="N282" s="99">
        <f>N281+M282</f>
        <v>-72</v>
      </c>
    </row>
    <row r="283" spans="1:14" x14ac:dyDescent="0.25">
      <c r="A283" s="65">
        <v>280.99941257470999</v>
      </c>
      <c r="B283" s="66" t="s">
        <v>46</v>
      </c>
      <c r="C283" s="67">
        <v>9903</v>
      </c>
      <c r="D283" s="68">
        <v>5</v>
      </c>
      <c r="E283" s="68" t="s">
        <v>39</v>
      </c>
      <c r="F283" s="68">
        <v>2024</v>
      </c>
      <c r="G283" s="68" t="s">
        <v>20</v>
      </c>
      <c r="H283" s="68" t="s">
        <v>41</v>
      </c>
      <c r="I283" s="80" t="s">
        <v>40</v>
      </c>
      <c r="J283" s="68" t="s">
        <v>42</v>
      </c>
      <c r="K283" s="66"/>
      <c r="L283" s="73">
        <v>72</v>
      </c>
      <c r="M283" s="70"/>
      <c r="N283" s="100">
        <f>N282+L283</f>
        <v>0</v>
      </c>
    </row>
    <row r="284" spans="1:14" x14ac:dyDescent="0.25">
      <c r="A284" s="65">
        <v>281.99940964490798</v>
      </c>
      <c r="B284" s="66" t="s">
        <v>406</v>
      </c>
      <c r="C284" s="67">
        <v>554439000039504</v>
      </c>
      <c r="D284" s="68">
        <v>28</v>
      </c>
      <c r="E284" s="68" t="s">
        <v>39</v>
      </c>
      <c r="F284" s="68">
        <v>2024</v>
      </c>
      <c r="G284" s="68" t="s">
        <v>28</v>
      </c>
      <c r="H284" s="68" t="s">
        <v>41</v>
      </c>
      <c r="I284" s="80" t="s">
        <v>40</v>
      </c>
      <c r="J284" s="68" t="s">
        <v>42</v>
      </c>
      <c r="K284" s="66"/>
      <c r="L284" s="73">
        <v>4800</v>
      </c>
      <c r="M284" s="70"/>
      <c r="N284" s="99">
        <f>N283+L284</f>
        <v>4800</v>
      </c>
    </row>
    <row r="285" spans="1:14" x14ac:dyDescent="0.25">
      <c r="A285" s="65">
        <v>282.99940671510598</v>
      </c>
      <c r="B285" s="66" t="s">
        <v>406</v>
      </c>
      <c r="C285" s="67">
        <v>554439000039504</v>
      </c>
      <c r="D285" s="68">
        <v>28</v>
      </c>
      <c r="E285" s="68" t="s">
        <v>39</v>
      </c>
      <c r="F285" s="68">
        <v>2024</v>
      </c>
      <c r="G285" s="68" t="s">
        <v>28</v>
      </c>
      <c r="H285" s="68" t="s">
        <v>41</v>
      </c>
      <c r="I285" s="80" t="s">
        <v>40</v>
      </c>
      <c r="J285" s="68" t="s">
        <v>42</v>
      </c>
      <c r="K285" s="66"/>
      <c r="L285" s="73">
        <v>267.16000000000003</v>
      </c>
      <c r="M285" s="70"/>
      <c r="N285" s="99">
        <f>N284+L285</f>
        <v>5067.16</v>
      </c>
    </row>
    <row r="286" spans="1:14" x14ac:dyDescent="0.25">
      <c r="A286" s="65">
        <v>283.99940378530403</v>
      </c>
      <c r="B286" s="66" t="s">
        <v>320</v>
      </c>
      <c r="C286" s="67">
        <v>553296000144017</v>
      </c>
      <c r="D286" s="68">
        <v>28</v>
      </c>
      <c r="E286" s="68" t="s">
        <v>39</v>
      </c>
      <c r="F286" s="68">
        <v>2024</v>
      </c>
      <c r="G286" s="68" t="s">
        <v>21</v>
      </c>
      <c r="H286" s="68" t="s">
        <v>130</v>
      </c>
      <c r="I286" s="80" t="s">
        <v>321</v>
      </c>
      <c r="J286" s="68" t="s">
        <v>369</v>
      </c>
      <c r="K286" s="66"/>
      <c r="L286" s="70"/>
      <c r="M286" s="88">
        <v>-3666.16</v>
      </c>
      <c r="N286" s="99">
        <f>N285+M286</f>
        <v>1401</v>
      </c>
    </row>
    <row r="287" spans="1:14" ht="27" x14ac:dyDescent="0.25">
      <c r="A287" s="65">
        <v>284.99940085550202</v>
      </c>
      <c r="B287" s="103" t="s">
        <v>364</v>
      </c>
      <c r="C287" s="67">
        <v>554439000039504</v>
      </c>
      <c r="D287" s="68">
        <v>28</v>
      </c>
      <c r="E287" s="68" t="s">
        <v>39</v>
      </c>
      <c r="F287" s="68">
        <v>2024</v>
      </c>
      <c r="G287" s="68" t="s">
        <v>21</v>
      </c>
      <c r="H287" s="68" t="s">
        <v>41</v>
      </c>
      <c r="I287" s="80" t="s">
        <v>40</v>
      </c>
      <c r="J287" s="68" t="s">
        <v>42</v>
      </c>
      <c r="K287" s="66"/>
      <c r="L287" s="70"/>
      <c r="M287" s="88">
        <v>-1133.8399999999999</v>
      </c>
      <c r="N287" s="99">
        <f>N286+M287</f>
        <v>267.16000000000008</v>
      </c>
    </row>
    <row r="288" spans="1:14" ht="27" x14ac:dyDescent="0.25">
      <c r="A288" s="65">
        <v>285.99939792570098</v>
      </c>
      <c r="B288" s="66" t="s">
        <v>345</v>
      </c>
      <c r="C288" s="79">
        <v>62801</v>
      </c>
      <c r="D288" s="68">
        <v>28</v>
      </c>
      <c r="E288" s="68" t="s">
        <v>39</v>
      </c>
      <c r="F288" s="68">
        <v>2024</v>
      </c>
      <c r="G288" s="68" t="s">
        <v>23</v>
      </c>
      <c r="H288" s="80" t="s">
        <v>294</v>
      </c>
      <c r="I288" s="69" t="s">
        <v>347</v>
      </c>
      <c r="J288" s="80" t="s">
        <v>52</v>
      </c>
      <c r="K288" s="102" t="s">
        <v>348</v>
      </c>
      <c r="L288" s="81"/>
      <c r="M288" s="88">
        <v>-3758.29</v>
      </c>
      <c r="N288" s="99">
        <f>N287+M288</f>
        <v>-3491.13</v>
      </c>
    </row>
    <row r="289" spans="1:14" x14ac:dyDescent="0.25">
      <c r="A289" s="65">
        <v>286.99939499589902</v>
      </c>
      <c r="B289" s="85" t="s">
        <v>46</v>
      </c>
      <c r="C289" s="79">
        <v>9903</v>
      </c>
      <c r="D289" s="68">
        <v>28</v>
      </c>
      <c r="E289" s="68" t="s">
        <v>39</v>
      </c>
      <c r="F289" s="68">
        <v>2024</v>
      </c>
      <c r="G289" s="80" t="s">
        <v>20</v>
      </c>
      <c r="H289" s="80" t="s">
        <v>41</v>
      </c>
      <c r="I289" s="80" t="s">
        <v>40</v>
      </c>
      <c r="J289" s="80" t="s">
        <v>42</v>
      </c>
      <c r="K289" s="80"/>
      <c r="L289" s="73">
        <v>3491.13</v>
      </c>
      <c r="M289" s="82"/>
      <c r="N289" s="91">
        <f>N288+L289</f>
        <v>0</v>
      </c>
    </row>
    <row r="290" spans="1:14" x14ac:dyDescent="0.25">
      <c r="L290" s="53">
        <f>SUBTOTAL(9,L6:L65)</f>
        <v>284298</v>
      </c>
      <c r="M290" s="5">
        <f>SUBTOTAL(9,M3:M282)</f>
        <v>-663902.3899999999</v>
      </c>
    </row>
    <row r="291" spans="1:14" x14ac:dyDescent="0.25">
      <c r="J291" s="50"/>
      <c r="L291" s="53">
        <v>220.5</v>
      </c>
    </row>
    <row r="292" spans="1:14" x14ac:dyDescent="0.25">
      <c r="L292" s="53">
        <f>L290-L291</f>
        <v>284077.5</v>
      </c>
    </row>
    <row r="293" spans="1:14" x14ac:dyDescent="0.25">
      <c r="L293" s="53">
        <f>SUBTOTAL(9,L39:L65)</f>
        <v>206755.5</v>
      </c>
    </row>
  </sheetData>
  <autoFilter ref="A2:N292" xr:uid="{92C40A37-B386-1F46-AD15-2029BAD9E235}"/>
  <mergeCells count="1">
    <mergeCell ref="A1:N1"/>
  </mergeCells>
  <hyperlinks>
    <hyperlink ref="I104" r:id="rId1" display="https://www.econodata.com.br/consulta-empresa/02858003000196-l-s-comercio-de-combustiveis-ltda" xr:uid="{6407E6AA-3815-4F3B-9C04-A1D1466AFEA5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ADAB8-399A-47CA-9A8C-0BC06EAD3A23}">
  <dimension ref="A1:F11"/>
  <sheetViews>
    <sheetView zoomScale="220" zoomScaleNormal="220" workbookViewId="0">
      <selection activeCell="A4" sqref="A4"/>
    </sheetView>
  </sheetViews>
  <sheetFormatPr defaultColWidth="9" defaultRowHeight="13.5" x14ac:dyDescent="0.25"/>
  <cols>
    <col min="1" max="2" width="9" style="2"/>
    <col min="3" max="3" width="9.375" style="2" bestFit="1" customWidth="1"/>
    <col min="4" max="4" width="12" style="2" customWidth="1"/>
    <col min="5" max="5" width="13.875" style="2" bestFit="1" customWidth="1"/>
    <col min="6" max="6" width="17.875" style="2" customWidth="1"/>
    <col min="7" max="16384" width="9" style="2"/>
  </cols>
  <sheetData>
    <row r="1" spans="1:6" x14ac:dyDescent="0.25">
      <c r="A1" s="148" t="s">
        <v>419</v>
      </c>
      <c r="B1" s="148"/>
      <c r="C1" s="148"/>
      <c r="D1" s="148"/>
      <c r="E1" s="148"/>
      <c r="F1" s="148"/>
    </row>
    <row r="2" spans="1:6" x14ac:dyDescent="0.25">
      <c r="A2" s="149" t="s">
        <v>159</v>
      </c>
      <c r="B2" s="149"/>
      <c r="C2" s="149"/>
      <c r="D2" s="149"/>
      <c r="E2" s="149"/>
      <c r="F2" s="150"/>
    </row>
    <row r="3" spans="1:6" x14ac:dyDescent="0.25">
      <c r="A3" s="151" t="s">
        <v>284</v>
      </c>
      <c r="B3" s="151"/>
      <c r="C3" s="151"/>
      <c r="D3" s="151"/>
      <c r="E3" s="151"/>
      <c r="F3" s="152"/>
    </row>
    <row r="4" spans="1:6" ht="40.5" x14ac:dyDescent="0.25">
      <c r="A4" s="13" t="s">
        <v>153</v>
      </c>
      <c r="B4" s="14" t="s">
        <v>154</v>
      </c>
      <c r="C4" s="15" t="s">
        <v>155</v>
      </c>
      <c r="D4" s="15" t="s">
        <v>156</v>
      </c>
      <c r="E4" s="15" t="s">
        <v>10</v>
      </c>
      <c r="F4" s="15" t="s">
        <v>157</v>
      </c>
    </row>
    <row r="5" spans="1:6" x14ac:dyDescent="0.25">
      <c r="A5" s="8">
        <v>1</v>
      </c>
      <c r="B5" s="16" t="s">
        <v>265</v>
      </c>
      <c r="C5" s="17">
        <v>281226.59999999998</v>
      </c>
      <c r="D5" s="17">
        <v>44300.49</v>
      </c>
      <c r="E5" s="17">
        <f>C5-D5</f>
        <v>236926.11</v>
      </c>
      <c r="F5" s="17"/>
    </row>
    <row r="6" spans="1:6" x14ac:dyDescent="0.25">
      <c r="A6" s="8">
        <v>2</v>
      </c>
      <c r="B6" s="16" t="s">
        <v>264</v>
      </c>
      <c r="C6" s="17">
        <v>21104.35</v>
      </c>
      <c r="D6" s="17">
        <v>90866.39</v>
      </c>
      <c r="E6" s="57">
        <f>E5+C6-D6</f>
        <v>167164.07</v>
      </c>
      <c r="F6" s="63"/>
    </row>
    <row r="7" spans="1:6" x14ac:dyDescent="0.25">
      <c r="A7" s="8">
        <v>3</v>
      </c>
      <c r="B7" s="64" t="s">
        <v>376</v>
      </c>
      <c r="C7" s="17">
        <v>80</v>
      </c>
      <c r="D7" s="17">
        <v>130769.03</v>
      </c>
      <c r="E7" s="57">
        <f t="shared" ref="E7:E8" si="0">E6+C7-D7</f>
        <v>36475.040000000008</v>
      </c>
      <c r="F7" s="17"/>
    </row>
    <row r="8" spans="1:6" x14ac:dyDescent="0.25">
      <c r="A8" s="8">
        <v>4</v>
      </c>
      <c r="B8" s="16" t="s">
        <v>377</v>
      </c>
      <c r="C8" s="40">
        <v>0</v>
      </c>
      <c r="D8" s="17">
        <v>11547.5</v>
      </c>
      <c r="E8" s="57">
        <f t="shared" si="0"/>
        <v>24927.540000000008</v>
      </c>
      <c r="F8" s="17"/>
    </row>
    <row r="9" spans="1:6" x14ac:dyDescent="0.25">
      <c r="A9" s="8">
        <v>5</v>
      </c>
      <c r="B9" s="64" t="s">
        <v>378</v>
      </c>
      <c r="C9" s="17">
        <v>5235.87</v>
      </c>
      <c r="D9" s="17">
        <v>34.33</v>
      </c>
      <c r="E9" s="57">
        <f>E8+C9-D9</f>
        <v>30129.080000000005</v>
      </c>
      <c r="F9" s="63"/>
    </row>
    <row r="10" spans="1:6" x14ac:dyDescent="0.25">
      <c r="A10" s="58">
        <v>6</v>
      </c>
      <c r="B10" s="56" t="s">
        <v>379</v>
      </c>
      <c r="C10" s="59">
        <v>0</v>
      </c>
      <c r="D10" s="60">
        <v>30640.1</v>
      </c>
      <c r="E10" s="61">
        <f t="shared" ref="E10" si="1">E9-C10-D10</f>
        <v>-511.01999999999316</v>
      </c>
      <c r="F10" s="62"/>
    </row>
    <row r="11" spans="1:6" x14ac:dyDescent="0.25">
      <c r="A11" s="9"/>
      <c r="B11" s="18" t="s">
        <v>158</v>
      </c>
      <c r="C11" s="19">
        <f>SUM(C5:C10)</f>
        <v>307646.81999999995</v>
      </c>
      <c r="D11" s="19">
        <f>SUM(D5:D10)</f>
        <v>308157.84000000003</v>
      </c>
      <c r="E11" s="19"/>
      <c r="F11" s="20">
        <f>D11-C11</f>
        <v>511.02000000007683</v>
      </c>
    </row>
  </sheetData>
  <mergeCells count="3">
    <mergeCell ref="A1:F1"/>
    <mergeCell ref="A2:F2"/>
    <mergeCell ref="A3:F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E6246-50A5-47E9-AD49-90D8B9BD9E7B}">
  <dimension ref="A1:N170"/>
  <sheetViews>
    <sheetView workbookViewId="0">
      <selection activeCell="C164" sqref="C164"/>
    </sheetView>
  </sheetViews>
  <sheetFormatPr defaultColWidth="11" defaultRowHeight="13.5" x14ac:dyDescent="0.25"/>
  <cols>
    <col min="1" max="1" width="7.875" style="1" customWidth="1"/>
    <col min="2" max="2" width="43.5" style="2" bestFit="1" customWidth="1"/>
    <col min="3" max="3" width="19.625" style="3" bestFit="1" customWidth="1"/>
    <col min="4" max="6" width="11" style="1"/>
    <col min="7" max="7" width="17.5" style="1" bestFit="1" customWidth="1"/>
    <col min="8" max="8" width="44.625" style="1" bestFit="1" customWidth="1"/>
    <col min="9" max="9" width="13.25" style="1" bestFit="1" customWidth="1"/>
    <col min="10" max="10" width="19.75" style="1" bestFit="1" customWidth="1"/>
    <col min="11" max="11" width="30.25" style="6" customWidth="1"/>
    <col min="12" max="12" width="11" style="5"/>
    <col min="13" max="16384" width="11" style="2"/>
  </cols>
  <sheetData>
    <row r="1" spans="1:12" ht="15.75" customHeight="1" x14ac:dyDescent="0.25">
      <c r="A1" s="147" t="s">
        <v>395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 s="4" customFormat="1" x14ac:dyDescent="0.25">
      <c r="A2" s="10" t="s">
        <v>0</v>
      </c>
      <c r="B2" s="10" t="s">
        <v>1</v>
      </c>
      <c r="C2" s="12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1" t="s">
        <v>9</v>
      </c>
      <c r="J2" s="10" t="s">
        <v>8</v>
      </c>
      <c r="K2" s="10" t="s">
        <v>150</v>
      </c>
      <c r="L2" s="11" t="s">
        <v>152</v>
      </c>
    </row>
    <row r="3" spans="1:12" x14ac:dyDescent="0.25">
      <c r="A3" s="68">
        <v>1</v>
      </c>
      <c r="B3" s="66" t="s">
        <v>126</v>
      </c>
      <c r="C3" s="67">
        <v>823520800415535</v>
      </c>
      <c r="D3" s="68">
        <v>18</v>
      </c>
      <c r="E3" s="68" t="s">
        <v>12</v>
      </c>
      <c r="F3" s="68">
        <v>2023</v>
      </c>
      <c r="G3" s="68" t="s">
        <v>13</v>
      </c>
      <c r="H3" s="68" t="s">
        <v>43</v>
      </c>
      <c r="I3" s="69" t="s">
        <v>45</v>
      </c>
      <c r="J3" s="68" t="s">
        <v>44</v>
      </c>
      <c r="K3" s="68"/>
      <c r="L3" s="71">
        <v>-17.600000000000001</v>
      </c>
    </row>
    <row r="4" spans="1:12" x14ac:dyDescent="0.25">
      <c r="A4" s="68">
        <v>2</v>
      </c>
      <c r="B4" s="66" t="s">
        <v>126</v>
      </c>
      <c r="C4" s="67">
        <v>2038627017019</v>
      </c>
      <c r="D4" s="68">
        <v>20</v>
      </c>
      <c r="E4" s="68" t="s">
        <v>12</v>
      </c>
      <c r="F4" s="68">
        <v>2023</v>
      </c>
      <c r="G4" s="68" t="s">
        <v>15</v>
      </c>
      <c r="H4" s="68" t="s">
        <v>43</v>
      </c>
      <c r="I4" s="69" t="s">
        <v>45</v>
      </c>
      <c r="J4" s="68" t="s">
        <v>44</v>
      </c>
      <c r="K4" s="68"/>
      <c r="L4" s="71">
        <v>-43.2</v>
      </c>
    </row>
    <row r="5" spans="1:12" x14ac:dyDescent="0.25">
      <c r="A5" s="68">
        <v>3</v>
      </c>
      <c r="B5" s="66" t="s">
        <v>126</v>
      </c>
      <c r="C5" s="67">
        <v>883541200582053</v>
      </c>
      <c r="D5" s="68">
        <v>20</v>
      </c>
      <c r="E5" s="68" t="s">
        <v>12</v>
      </c>
      <c r="F5" s="68">
        <v>2023</v>
      </c>
      <c r="G5" s="68" t="s">
        <v>16</v>
      </c>
      <c r="H5" s="68" t="s">
        <v>43</v>
      </c>
      <c r="I5" s="69" t="s">
        <v>45</v>
      </c>
      <c r="J5" s="68" t="s">
        <v>44</v>
      </c>
      <c r="K5" s="68"/>
      <c r="L5" s="71">
        <v>-141.84</v>
      </c>
    </row>
    <row r="6" spans="1:12" x14ac:dyDescent="0.25">
      <c r="A6" s="68">
        <v>4</v>
      </c>
      <c r="B6" s="66" t="s">
        <v>126</v>
      </c>
      <c r="C6" s="67">
        <v>2038627017019</v>
      </c>
      <c r="D6" s="68">
        <v>21</v>
      </c>
      <c r="E6" s="68" t="s">
        <v>12</v>
      </c>
      <c r="F6" s="68">
        <v>2023</v>
      </c>
      <c r="G6" s="68" t="s">
        <v>15</v>
      </c>
      <c r="H6" s="68" t="s">
        <v>43</v>
      </c>
      <c r="I6" s="69" t="s">
        <v>45</v>
      </c>
      <c r="J6" s="68" t="s">
        <v>44</v>
      </c>
      <c r="K6" s="68"/>
      <c r="L6" s="71">
        <v>-32.4</v>
      </c>
    </row>
    <row r="7" spans="1:12" x14ac:dyDescent="0.25">
      <c r="A7" s="68">
        <v>5</v>
      </c>
      <c r="B7" s="66" t="s">
        <v>126</v>
      </c>
      <c r="C7" s="67">
        <v>873551200243506</v>
      </c>
      <c r="D7" s="68">
        <v>21</v>
      </c>
      <c r="E7" s="68" t="s">
        <v>12</v>
      </c>
      <c r="F7" s="68">
        <v>2023</v>
      </c>
      <c r="G7" s="68" t="s">
        <v>16</v>
      </c>
      <c r="H7" s="68" t="s">
        <v>43</v>
      </c>
      <c r="I7" s="69" t="s">
        <v>45</v>
      </c>
      <c r="J7" s="68" t="s">
        <v>44</v>
      </c>
      <c r="K7" s="68"/>
      <c r="L7" s="71">
        <v>-102.96</v>
      </c>
    </row>
    <row r="8" spans="1:12" x14ac:dyDescent="0.25">
      <c r="A8" s="68">
        <v>6</v>
      </c>
      <c r="B8" s="66" t="s">
        <v>126</v>
      </c>
      <c r="C8" s="67">
        <v>2038627017019</v>
      </c>
      <c r="D8" s="68">
        <v>22</v>
      </c>
      <c r="E8" s="68" t="s">
        <v>12</v>
      </c>
      <c r="F8" s="68">
        <v>2023</v>
      </c>
      <c r="G8" s="68" t="s">
        <v>15</v>
      </c>
      <c r="H8" s="68" t="s">
        <v>43</v>
      </c>
      <c r="I8" s="69" t="s">
        <v>45</v>
      </c>
      <c r="J8" s="68" t="s">
        <v>44</v>
      </c>
      <c r="K8" s="68"/>
      <c r="L8" s="71">
        <v>-29.7</v>
      </c>
    </row>
    <row r="9" spans="1:12" x14ac:dyDescent="0.25">
      <c r="A9" s="68">
        <v>7</v>
      </c>
      <c r="B9" s="66" t="s">
        <v>126</v>
      </c>
      <c r="C9" s="67">
        <v>883561200003654</v>
      </c>
      <c r="D9" s="68">
        <v>22</v>
      </c>
      <c r="E9" s="68" t="s">
        <v>12</v>
      </c>
      <c r="F9" s="68">
        <v>2023</v>
      </c>
      <c r="G9" s="68" t="s">
        <v>16</v>
      </c>
      <c r="H9" s="68" t="s">
        <v>43</v>
      </c>
      <c r="I9" s="69" t="s">
        <v>45</v>
      </c>
      <c r="J9" s="68" t="s">
        <v>44</v>
      </c>
      <c r="K9" s="68"/>
      <c r="L9" s="71">
        <v>-56.16</v>
      </c>
    </row>
    <row r="10" spans="1:12" x14ac:dyDescent="0.25">
      <c r="A10" s="68">
        <v>8</v>
      </c>
      <c r="B10" s="66" t="s">
        <v>126</v>
      </c>
      <c r="C10" s="67">
        <v>2038627017019</v>
      </c>
      <c r="D10" s="68">
        <v>26</v>
      </c>
      <c r="E10" s="68" t="s">
        <v>12</v>
      </c>
      <c r="F10" s="68">
        <v>2023</v>
      </c>
      <c r="G10" s="68" t="s">
        <v>15</v>
      </c>
      <c r="H10" s="68" t="s">
        <v>43</v>
      </c>
      <c r="I10" s="69" t="s">
        <v>45</v>
      </c>
      <c r="J10" s="68" t="s">
        <v>44</v>
      </c>
      <c r="K10" s="68"/>
      <c r="L10" s="71">
        <v>-27.9</v>
      </c>
    </row>
    <row r="11" spans="1:12" x14ac:dyDescent="0.25">
      <c r="A11" s="68">
        <v>9</v>
      </c>
      <c r="B11" s="66" t="s">
        <v>126</v>
      </c>
      <c r="C11" s="67">
        <v>813601200319915</v>
      </c>
      <c r="D11" s="68">
        <v>26</v>
      </c>
      <c r="E11" s="68" t="s">
        <v>12</v>
      </c>
      <c r="F11" s="68">
        <v>2023</v>
      </c>
      <c r="G11" s="68" t="s">
        <v>16</v>
      </c>
      <c r="H11" s="68" t="s">
        <v>43</v>
      </c>
      <c r="I11" s="69" t="s">
        <v>45</v>
      </c>
      <c r="J11" s="68" t="s">
        <v>44</v>
      </c>
      <c r="K11" s="68"/>
      <c r="L11" s="71">
        <v>-44.64</v>
      </c>
    </row>
    <row r="12" spans="1:12" x14ac:dyDescent="0.25">
      <c r="A12" s="68">
        <v>10</v>
      </c>
      <c r="B12" s="66" t="s">
        <v>126</v>
      </c>
      <c r="C12" s="67">
        <v>813601200319916</v>
      </c>
      <c r="D12" s="68">
        <v>26</v>
      </c>
      <c r="E12" s="68" t="s">
        <v>12</v>
      </c>
      <c r="F12" s="68">
        <v>2023</v>
      </c>
      <c r="G12" s="68" t="s">
        <v>16</v>
      </c>
      <c r="H12" s="68" t="s">
        <v>43</v>
      </c>
      <c r="I12" s="69" t="s">
        <v>45</v>
      </c>
      <c r="J12" s="68" t="s">
        <v>44</v>
      </c>
      <c r="K12" s="68"/>
      <c r="L12" s="71">
        <v>-75.599999999999994</v>
      </c>
    </row>
    <row r="13" spans="1:12" x14ac:dyDescent="0.25">
      <c r="A13" s="68">
        <v>11</v>
      </c>
      <c r="B13" s="66" t="s">
        <v>126</v>
      </c>
      <c r="C13" s="67">
        <v>2038627017019</v>
      </c>
      <c r="D13" s="68">
        <v>27</v>
      </c>
      <c r="E13" s="68" t="s">
        <v>12</v>
      </c>
      <c r="F13" s="68">
        <v>2023</v>
      </c>
      <c r="G13" s="68" t="s">
        <v>15</v>
      </c>
      <c r="H13" s="68" t="s">
        <v>43</v>
      </c>
      <c r="I13" s="69" t="s">
        <v>45</v>
      </c>
      <c r="J13" s="68" t="s">
        <v>44</v>
      </c>
      <c r="K13" s="68"/>
      <c r="L13" s="71">
        <v>-41.4</v>
      </c>
    </row>
    <row r="14" spans="1:12" x14ac:dyDescent="0.25">
      <c r="A14" s="68">
        <v>12</v>
      </c>
      <c r="B14" s="66" t="s">
        <v>126</v>
      </c>
      <c r="C14" s="67">
        <v>873611200192699</v>
      </c>
      <c r="D14" s="68">
        <v>27</v>
      </c>
      <c r="E14" s="68" t="s">
        <v>12</v>
      </c>
      <c r="F14" s="68">
        <v>2023</v>
      </c>
      <c r="G14" s="68" t="s">
        <v>16</v>
      </c>
      <c r="H14" s="68" t="s">
        <v>43</v>
      </c>
      <c r="I14" s="69" t="s">
        <v>45</v>
      </c>
      <c r="J14" s="68" t="s">
        <v>44</v>
      </c>
      <c r="K14" s="68"/>
      <c r="L14" s="71">
        <v>-38.159999999999997</v>
      </c>
    </row>
    <row r="15" spans="1:12" x14ac:dyDescent="0.25">
      <c r="A15" s="68">
        <v>13</v>
      </c>
      <c r="B15" s="66" t="s">
        <v>126</v>
      </c>
      <c r="C15" s="67">
        <v>2038627017019</v>
      </c>
      <c r="D15" s="68">
        <v>28</v>
      </c>
      <c r="E15" s="68" t="s">
        <v>12</v>
      </c>
      <c r="F15" s="68">
        <v>2023</v>
      </c>
      <c r="G15" s="68" t="s">
        <v>15</v>
      </c>
      <c r="H15" s="68" t="s">
        <v>43</v>
      </c>
      <c r="I15" s="69" t="s">
        <v>45</v>
      </c>
      <c r="J15" s="68" t="s">
        <v>44</v>
      </c>
      <c r="K15" s="68"/>
      <c r="L15" s="71">
        <v>-14.4</v>
      </c>
    </row>
    <row r="16" spans="1:12" x14ac:dyDescent="0.25">
      <c r="A16" s="68">
        <v>14</v>
      </c>
      <c r="B16" s="66" t="s">
        <v>126</v>
      </c>
      <c r="C16" s="67">
        <v>883621200183205</v>
      </c>
      <c r="D16" s="68">
        <v>28</v>
      </c>
      <c r="E16" s="68" t="s">
        <v>12</v>
      </c>
      <c r="F16" s="68">
        <v>2023</v>
      </c>
      <c r="G16" s="68" t="s">
        <v>16</v>
      </c>
      <c r="H16" s="68" t="s">
        <v>43</v>
      </c>
      <c r="I16" s="69" t="s">
        <v>45</v>
      </c>
      <c r="J16" s="68" t="s">
        <v>44</v>
      </c>
      <c r="K16" s="68"/>
      <c r="L16" s="71">
        <v>-47.52</v>
      </c>
    </row>
    <row r="17" spans="1:12" x14ac:dyDescent="0.25">
      <c r="A17" s="68">
        <v>15</v>
      </c>
      <c r="B17" s="66" t="s">
        <v>126</v>
      </c>
      <c r="C17" s="67">
        <v>2038627017019</v>
      </c>
      <c r="D17" s="68">
        <v>29</v>
      </c>
      <c r="E17" s="68" t="s">
        <v>12</v>
      </c>
      <c r="F17" s="68">
        <v>2023</v>
      </c>
      <c r="G17" s="68" t="s">
        <v>15</v>
      </c>
      <c r="H17" s="68" t="s">
        <v>43</v>
      </c>
      <c r="I17" s="69" t="s">
        <v>45</v>
      </c>
      <c r="J17" s="68" t="s">
        <v>44</v>
      </c>
      <c r="K17" s="68"/>
      <c r="L17" s="71">
        <v>-26.1</v>
      </c>
    </row>
    <row r="18" spans="1:12" x14ac:dyDescent="0.25">
      <c r="A18" s="68">
        <v>16</v>
      </c>
      <c r="B18" s="66" t="s">
        <v>126</v>
      </c>
      <c r="C18" s="67">
        <v>803631200191906</v>
      </c>
      <c r="D18" s="68">
        <v>29</v>
      </c>
      <c r="E18" s="68" t="s">
        <v>12</v>
      </c>
      <c r="F18" s="68">
        <v>2023</v>
      </c>
      <c r="G18" s="68" t="s">
        <v>16</v>
      </c>
      <c r="H18" s="68" t="s">
        <v>43</v>
      </c>
      <c r="I18" s="69" t="s">
        <v>45</v>
      </c>
      <c r="J18" s="68" t="s">
        <v>44</v>
      </c>
      <c r="K18" s="68"/>
      <c r="L18" s="71">
        <v>-38.880000000000003</v>
      </c>
    </row>
    <row r="19" spans="1:12" x14ac:dyDescent="0.25">
      <c r="A19" s="68">
        <v>17</v>
      </c>
      <c r="B19" s="66" t="s">
        <v>126</v>
      </c>
      <c r="C19" s="67">
        <v>820021200234511</v>
      </c>
      <c r="D19" s="68">
        <v>2</v>
      </c>
      <c r="E19" s="68" t="s">
        <v>18</v>
      </c>
      <c r="F19" s="68">
        <v>2024</v>
      </c>
      <c r="G19" s="68" t="s">
        <v>16</v>
      </c>
      <c r="H19" s="68" t="s">
        <v>43</v>
      </c>
      <c r="I19" s="69" t="s">
        <v>45</v>
      </c>
      <c r="J19" s="68" t="s">
        <v>44</v>
      </c>
      <c r="K19" s="68"/>
      <c r="L19" s="71">
        <v>-40.32</v>
      </c>
    </row>
    <row r="20" spans="1:12" x14ac:dyDescent="0.25">
      <c r="A20" s="68">
        <v>18</v>
      </c>
      <c r="B20" s="66" t="s">
        <v>126</v>
      </c>
      <c r="C20" s="67">
        <v>820021200234512</v>
      </c>
      <c r="D20" s="68">
        <v>2</v>
      </c>
      <c r="E20" s="68" t="s">
        <v>18</v>
      </c>
      <c r="F20" s="68">
        <v>2024</v>
      </c>
      <c r="G20" s="68" t="s">
        <v>16</v>
      </c>
      <c r="H20" s="68" t="s">
        <v>43</v>
      </c>
      <c r="I20" s="69" t="s">
        <v>45</v>
      </c>
      <c r="J20" s="68" t="s">
        <v>44</v>
      </c>
      <c r="K20" s="68"/>
      <c r="L20" s="71">
        <v>-59.04</v>
      </c>
    </row>
    <row r="21" spans="1:12" x14ac:dyDescent="0.25">
      <c r="A21" s="68">
        <v>19</v>
      </c>
      <c r="B21" s="66" t="s">
        <v>126</v>
      </c>
      <c r="C21" s="67">
        <v>2038627017019</v>
      </c>
      <c r="D21" s="68">
        <v>3</v>
      </c>
      <c r="E21" s="68" t="s">
        <v>18</v>
      </c>
      <c r="F21" s="68">
        <v>2024</v>
      </c>
      <c r="G21" s="68" t="s">
        <v>15</v>
      </c>
      <c r="H21" s="68" t="s">
        <v>43</v>
      </c>
      <c r="I21" s="69" t="s">
        <v>45</v>
      </c>
      <c r="J21" s="68" t="s">
        <v>44</v>
      </c>
      <c r="K21" s="68"/>
      <c r="L21" s="71">
        <v>-95.4</v>
      </c>
    </row>
    <row r="22" spans="1:12" x14ac:dyDescent="0.25">
      <c r="A22" s="68">
        <v>20</v>
      </c>
      <c r="B22" s="66" t="s">
        <v>126</v>
      </c>
      <c r="C22" s="67">
        <v>870031200136337</v>
      </c>
      <c r="D22" s="68">
        <v>3</v>
      </c>
      <c r="E22" s="68" t="s">
        <v>18</v>
      </c>
      <c r="F22" s="68">
        <v>2024</v>
      </c>
      <c r="G22" s="68" t="s">
        <v>16</v>
      </c>
      <c r="H22" s="68" t="s">
        <v>43</v>
      </c>
      <c r="I22" s="69" t="s">
        <v>45</v>
      </c>
      <c r="J22" s="68" t="s">
        <v>44</v>
      </c>
      <c r="K22" s="68"/>
      <c r="L22" s="71">
        <v>-120.24</v>
      </c>
    </row>
    <row r="23" spans="1:12" x14ac:dyDescent="0.25">
      <c r="A23" s="68">
        <v>21</v>
      </c>
      <c r="B23" s="66" t="s">
        <v>126</v>
      </c>
      <c r="C23" s="79">
        <v>870041200144406</v>
      </c>
      <c r="D23" s="80">
        <v>4</v>
      </c>
      <c r="E23" s="80" t="s">
        <v>18</v>
      </c>
      <c r="F23" s="80">
        <v>2024</v>
      </c>
      <c r="G23" s="80" t="s">
        <v>16</v>
      </c>
      <c r="H23" s="68" t="s">
        <v>43</v>
      </c>
      <c r="I23" s="69" t="s">
        <v>45</v>
      </c>
      <c r="J23" s="80" t="s">
        <v>44</v>
      </c>
      <c r="K23" s="80"/>
      <c r="L23" s="71">
        <v>-117.36</v>
      </c>
    </row>
    <row r="24" spans="1:12" x14ac:dyDescent="0.25">
      <c r="A24" s="68">
        <v>22</v>
      </c>
      <c r="B24" s="66" t="s">
        <v>126</v>
      </c>
      <c r="C24" s="67">
        <v>2038627017019</v>
      </c>
      <c r="D24" s="68">
        <v>5</v>
      </c>
      <c r="E24" s="68" t="s">
        <v>18</v>
      </c>
      <c r="F24" s="68">
        <v>2024</v>
      </c>
      <c r="G24" s="68" t="s">
        <v>15</v>
      </c>
      <c r="H24" s="68" t="s">
        <v>43</v>
      </c>
      <c r="I24" s="69" t="s">
        <v>45</v>
      </c>
      <c r="J24" s="68" t="s">
        <v>44</v>
      </c>
      <c r="K24" s="68"/>
      <c r="L24" s="71">
        <v>-77.400000000000006</v>
      </c>
    </row>
    <row r="25" spans="1:12" x14ac:dyDescent="0.25">
      <c r="A25" s="68">
        <v>23</v>
      </c>
      <c r="B25" s="66" t="s">
        <v>126</v>
      </c>
      <c r="C25" s="67">
        <v>870051201332067</v>
      </c>
      <c r="D25" s="68">
        <v>5</v>
      </c>
      <c r="E25" s="68" t="s">
        <v>18</v>
      </c>
      <c r="F25" s="68">
        <v>2024</v>
      </c>
      <c r="G25" s="68" t="s">
        <v>19</v>
      </c>
      <c r="H25" s="68" t="s">
        <v>43</v>
      </c>
      <c r="I25" s="69" t="s">
        <v>45</v>
      </c>
      <c r="J25" s="68" t="s">
        <v>44</v>
      </c>
      <c r="K25" s="68"/>
      <c r="L25" s="71">
        <v>-72</v>
      </c>
    </row>
    <row r="26" spans="1:12" x14ac:dyDescent="0.25">
      <c r="A26" s="68">
        <v>24</v>
      </c>
      <c r="B26" s="66" t="s">
        <v>126</v>
      </c>
      <c r="C26" s="67">
        <v>880051200013830</v>
      </c>
      <c r="D26" s="68">
        <v>5</v>
      </c>
      <c r="E26" s="68" t="s">
        <v>18</v>
      </c>
      <c r="F26" s="68">
        <v>2024</v>
      </c>
      <c r="G26" s="68" t="s">
        <v>16</v>
      </c>
      <c r="H26" s="68" t="s">
        <v>43</v>
      </c>
      <c r="I26" s="69" t="s">
        <v>45</v>
      </c>
      <c r="J26" s="68" t="s">
        <v>44</v>
      </c>
      <c r="K26" s="68"/>
      <c r="L26" s="71">
        <v>-124.56</v>
      </c>
    </row>
    <row r="27" spans="1:12" x14ac:dyDescent="0.25">
      <c r="A27" s="68">
        <v>25</v>
      </c>
      <c r="B27" s="66" t="s">
        <v>126</v>
      </c>
      <c r="C27" s="79">
        <v>2038627017019</v>
      </c>
      <c r="D27" s="80">
        <v>8</v>
      </c>
      <c r="E27" s="80" t="s">
        <v>18</v>
      </c>
      <c r="F27" s="80">
        <v>2024</v>
      </c>
      <c r="G27" s="80" t="s">
        <v>15</v>
      </c>
      <c r="H27" s="68" t="s">
        <v>43</v>
      </c>
      <c r="I27" s="69" t="s">
        <v>45</v>
      </c>
      <c r="J27" s="69" t="s">
        <v>44</v>
      </c>
      <c r="K27" s="80"/>
      <c r="L27" s="71">
        <v>-70.52</v>
      </c>
    </row>
    <row r="28" spans="1:12" x14ac:dyDescent="0.25">
      <c r="A28" s="68">
        <v>26</v>
      </c>
      <c r="B28" s="66" t="s">
        <v>126</v>
      </c>
      <c r="C28" s="79">
        <v>810081200244515</v>
      </c>
      <c r="D28" s="80">
        <v>8</v>
      </c>
      <c r="E28" s="80" t="s">
        <v>18</v>
      </c>
      <c r="F28" s="80">
        <v>2024</v>
      </c>
      <c r="G28" s="80" t="s">
        <v>16</v>
      </c>
      <c r="H28" s="68" t="s">
        <v>43</v>
      </c>
      <c r="I28" s="69" t="s">
        <v>45</v>
      </c>
      <c r="J28" s="69" t="s">
        <v>44</v>
      </c>
      <c r="K28" s="80"/>
      <c r="L28" s="71">
        <v>-128.16</v>
      </c>
    </row>
    <row r="29" spans="1:12" x14ac:dyDescent="0.25">
      <c r="A29" s="68">
        <v>27</v>
      </c>
      <c r="B29" s="66" t="s">
        <v>126</v>
      </c>
      <c r="C29" s="79">
        <v>810081200244516</v>
      </c>
      <c r="D29" s="80">
        <v>8</v>
      </c>
      <c r="E29" s="80" t="s">
        <v>18</v>
      </c>
      <c r="F29" s="80">
        <v>2024</v>
      </c>
      <c r="G29" s="80" t="s">
        <v>16</v>
      </c>
      <c r="H29" s="68" t="s">
        <v>43</v>
      </c>
      <c r="I29" s="69" t="s">
        <v>45</v>
      </c>
      <c r="J29" s="69" t="s">
        <v>44</v>
      </c>
      <c r="K29" s="80"/>
      <c r="L29" s="71">
        <v>-468</v>
      </c>
    </row>
    <row r="30" spans="1:12" x14ac:dyDescent="0.25">
      <c r="A30" s="68">
        <v>28</v>
      </c>
      <c r="B30" s="66" t="s">
        <v>126</v>
      </c>
      <c r="C30" s="67">
        <v>2038627017019</v>
      </c>
      <c r="D30" s="68">
        <v>9</v>
      </c>
      <c r="E30" s="68" t="s">
        <v>18</v>
      </c>
      <c r="F30" s="68">
        <v>2024</v>
      </c>
      <c r="G30" s="68" t="s">
        <v>15</v>
      </c>
      <c r="H30" s="68" t="s">
        <v>43</v>
      </c>
      <c r="I30" s="69" t="s">
        <v>45</v>
      </c>
      <c r="J30" s="68" t="s">
        <v>44</v>
      </c>
      <c r="K30" s="68"/>
      <c r="L30" s="71">
        <v>-116.1</v>
      </c>
    </row>
    <row r="31" spans="1:12" x14ac:dyDescent="0.25">
      <c r="A31" s="68">
        <v>29</v>
      </c>
      <c r="B31" s="66" t="s">
        <v>126</v>
      </c>
      <c r="C31" s="67">
        <v>2038627017019</v>
      </c>
      <c r="D31" s="68">
        <v>9</v>
      </c>
      <c r="E31" s="68" t="s">
        <v>18</v>
      </c>
      <c r="F31" s="68">
        <v>2024</v>
      </c>
      <c r="G31" s="68" t="s">
        <v>15</v>
      </c>
      <c r="H31" s="68" t="s">
        <v>43</v>
      </c>
      <c r="I31" s="69" t="s">
        <v>45</v>
      </c>
      <c r="J31" s="68" t="s">
        <v>44</v>
      </c>
      <c r="K31" s="68"/>
      <c r="L31" s="71">
        <v>-120.4</v>
      </c>
    </row>
    <row r="32" spans="1:12" x14ac:dyDescent="0.25">
      <c r="A32" s="68">
        <v>30</v>
      </c>
      <c r="B32" s="66" t="s">
        <v>126</v>
      </c>
      <c r="C32" s="67">
        <v>870091200181224</v>
      </c>
      <c r="D32" s="68">
        <v>9</v>
      </c>
      <c r="E32" s="68" t="s">
        <v>18</v>
      </c>
      <c r="F32" s="68">
        <v>2024</v>
      </c>
      <c r="G32" s="68" t="s">
        <v>16</v>
      </c>
      <c r="H32" s="68" t="s">
        <v>43</v>
      </c>
      <c r="I32" s="69" t="s">
        <v>45</v>
      </c>
      <c r="J32" s="68" t="s">
        <v>44</v>
      </c>
      <c r="K32" s="68"/>
      <c r="L32" s="71">
        <v>-222.48</v>
      </c>
    </row>
    <row r="33" spans="1:12" x14ac:dyDescent="0.25">
      <c r="A33" s="68">
        <v>31</v>
      </c>
      <c r="B33" s="66" t="s">
        <v>126</v>
      </c>
      <c r="C33" s="67">
        <v>2038627017019</v>
      </c>
      <c r="D33" s="68">
        <v>10</v>
      </c>
      <c r="E33" s="68" t="s">
        <v>18</v>
      </c>
      <c r="F33" s="68">
        <v>2024</v>
      </c>
      <c r="G33" s="68" t="s">
        <v>15</v>
      </c>
      <c r="H33" s="68" t="s">
        <v>43</v>
      </c>
      <c r="I33" s="69" t="s">
        <v>45</v>
      </c>
      <c r="J33" s="68" t="s">
        <v>44</v>
      </c>
      <c r="K33" s="68"/>
      <c r="L33" s="71">
        <v>-460.96</v>
      </c>
    </row>
    <row r="34" spans="1:12" x14ac:dyDescent="0.25">
      <c r="A34" s="68">
        <v>32</v>
      </c>
      <c r="B34" s="66" t="s">
        <v>126</v>
      </c>
      <c r="C34" s="67">
        <v>2038627017019</v>
      </c>
      <c r="D34" s="68">
        <v>16</v>
      </c>
      <c r="E34" s="68" t="s">
        <v>18</v>
      </c>
      <c r="F34" s="68">
        <v>2024</v>
      </c>
      <c r="G34" s="68" t="s">
        <v>15</v>
      </c>
      <c r="H34" s="68" t="s">
        <v>43</v>
      </c>
      <c r="I34" s="69" t="s">
        <v>45</v>
      </c>
      <c r="J34" s="68" t="s">
        <v>44</v>
      </c>
      <c r="K34" s="68"/>
      <c r="L34" s="71">
        <v>-5877.9</v>
      </c>
    </row>
    <row r="35" spans="1:12" x14ac:dyDescent="0.25">
      <c r="A35" s="68">
        <v>33</v>
      </c>
      <c r="B35" s="66" t="s">
        <v>136</v>
      </c>
      <c r="C35" s="67">
        <v>552879000016049</v>
      </c>
      <c r="D35" s="68">
        <v>18</v>
      </c>
      <c r="E35" s="68" t="s">
        <v>18</v>
      </c>
      <c r="F35" s="68">
        <v>2024</v>
      </c>
      <c r="G35" s="68" t="s">
        <v>21</v>
      </c>
      <c r="H35" s="68" t="s">
        <v>140</v>
      </c>
      <c r="I35" s="69" t="s">
        <v>139</v>
      </c>
      <c r="J35" s="68" t="s">
        <v>52</v>
      </c>
      <c r="K35" s="68"/>
      <c r="L35" s="71">
        <v>-2068.85</v>
      </c>
    </row>
    <row r="36" spans="1:12" x14ac:dyDescent="0.25">
      <c r="A36" s="68">
        <v>34</v>
      </c>
      <c r="B36" s="66" t="s">
        <v>268</v>
      </c>
      <c r="C36" s="67">
        <v>552903000037535</v>
      </c>
      <c r="D36" s="68">
        <v>22</v>
      </c>
      <c r="E36" s="68" t="s">
        <v>18</v>
      </c>
      <c r="F36" s="68">
        <v>2024</v>
      </c>
      <c r="G36" s="68" t="s">
        <v>21</v>
      </c>
      <c r="H36" s="68" t="s">
        <v>63</v>
      </c>
      <c r="I36" s="69" t="s">
        <v>64</v>
      </c>
      <c r="J36" s="68" t="s">
        <v>60</v>
      </c>
      <c r="K36" s="68"/>
      <c r="L36" s="71">
        <v>-1344</v>
      </c>
    </row>
    <row r="37" spans="1:12" x14ac:dyDescent="0.25">
      <c r="A37" s="68">
        <v>35</v>
      </c>
      <c r="B37" s="66" t="s">
        <v>268</v>
      </c>
      <c r="C37" s="67">
        <v>552903000106171</v>
      </c>
      <c r="D37" s="68">
        <v>22</v>
      </c>
      <c r="E37" s="68" t="s">
        <v>18</v>
      </c>
      <c r="F37" s="68">
        <v>2024</v>
      </c>
      <c r="G37" s="68" t="s">
        <v>21</v>
      </c>
      <c r="H37" s="68" t="s">
        <v>73</v>
      </c>
      <c r="I37" s="69" t="s">
        <v>74</v>
      </c>
      <c r="J37" s="68" t="s">
        <v>60</v>
      </c>
      <c r="K37" s="68"/>
      <c r="L37" s="71">
        <v>-672</v>
      </c>
    </row>
    <row r="38" spans="1:12" x14ac:dyDescent="0.25">
      <c r="A38" s="68">
        <v>36</v>
      </c>
      <c r="B38" s="66" t="s">
        <v>268</v>
      </c>
      <c r="C38" s="67">
        <v>553472000051742</v>
      </c>
      <c r="D38" s="68">
        <v>22</v>
      </c>
      <c r="E38" s="68" t="s">
        <v>18</v>
      </c>
      <c r="F38" s="68">
        <v>2024</v>
      </c>
      <c r="G38" s="68" t="s">
        <v>21</v>
      </c>
      <c r="H38" s="68" t="s">
        <v>67</v>
      </c>
      <c r="I38" s="69" t="s">
        <v>68</v>
      </c>
      <c r="J38" s="68" t="s">
        <v>60</v>
      </c>
      <c r="K38" s="68"/>
      <c r="L38" s="71">
        <v>-672</v>
      </c>
    </row>
    <row r="39" spans="1:12" x14ac:dyDescent="0.25">
      <c r="A39" s="68">
        <v>37</v>
      </c>
      <c r="B39" s="66" t="s">
        <v>268</v>
      </c>
      <c r="C39" s="67">
        <v>553653000033519</v>
      </c>
      <c r="D39" s="68">
        <v>22</v>
      </c>
      <c r="E39" s="68" t="s">
        <v>18</v>
      </c>
      <c r="F39" s="68">
        <v>2024</v>
      </c>
      <c r="G39" s="68" t="s">
        <v>21</v>
      </c>
      <c r="H39" s="68" t="s">
        <v>62</v>
      </c>
      <c r="I39" s="69" t="s">
        <v>269</v>
      </c>
      <c r="J39" s="68" t="s">
        <v>60</v>
      </c>
      <c r="K39" s="68"/>
      <c r="L39" s="71">
        <v>-1344</v>
      </c>
    </row>
    <row r="40" spans="1:12" x14ac:dyDescent="0.25">
      <c r="A40" s="68">
        <v>38</v>
      </c>
      <c r="B40" s="66" t="s">
        <v>268</v>
      </c>
      <c r="C40" s="67">
        <v>553653000033524</v>
      </c>
      <c r="D40" s="68">
        <v>22</v>
      </c>
      <c r="E40" s="68" t="s">
        <v>18</v>
      </c>
      <c r="F40" s="68">
        <v>2024</v>
      </c>
      <c r="G40" s="68" t="s">
        <v>21</v>
      </c>
      <c r="H40" s="68" t="s">
        <v>69</v>
      </c>
      <c r="I40" s="69" t="s">
        <v>70</v>
      </c>
      <c r="J40" s="68" t="s">
        <v>60</v>
      </c>
      <c r="K40" s="68"/>
      <c r="L40" s="71">
        <v>-2016</v>
      </c>
    </row>
    <row r="41" spans="1:12" x14ac:dyDescent="0.25">
      <c r="A41" s="68">
        <v>39</v>
      </c>
      <c r="B41" s="66" t="s">
        <v>268</v>
      </c>
      <c r="C41" s="67">
        <v>553653000040508</v>
      </c>
      <c r="D41" s="68">
        <v>22</v>
      </c>
      <c r="E41" s="68" t="s">
        <v>18</v>
      </c>
      <c r="F41" s="68">
        <v>2024</v>
      </c>
      <c r="G41" s="68" t="s">
        <v>21</v>
      </c>
      <c r="H41" s="68" t="s">
        <v>71</v>
      </c>
      <c r="I41" s="69" t="s">
        <v>72</v>
      </c>
      <c r="J41" s="68" t="s">
        <v>60</v>
      </c>
      <c r="K41" s="68"/>
      <c r="L41" s="71">
        <v>-2340</v>
      </c>
    </row>
    <row r="42" spans="1:12" x14ac:dyDescent="0.25">
      <c r="A42" s="68">
        <v>40</v>
      </c>
      <c r="B42" s="66" t="s">
        <v>268</v>
      </c>
      <c r="C42" s="67">
        <v>553653000136772</v>
      </c>
      <c r="D42" s="68">
        <v>22</v>
      </c>
      <c r="E42" s="68" t="s">
        <v>18</v>
      </c>
      <c r="F42" s="68">
        <v>2024</v>
      </c>
      <c r="G42" s="68" t="s">
        <v>21</v>
      </c>
      <c r="H42" s="68" t="s">
        <v>77</v>
      </c>
      <c r="I42" s="69" t="s">
        <v>78</v>
      </c>
      <c r="J42" s="68" t="s">
        <v>60</v>
      </c>
      <c r="K42" s="68"/>
      <c r="L42" s="71">
        <v>-672</v>
      </c>
    </row>
    <row r="43" spans="1:12" x14ac:dyDescent="0.25">
      <c r="A43" s="68">
        <v>41</v>
      </c>
      <c r="B43" s="66" t="s">
        <v>268</v>
      </c>
      <c r="C43" s="67">
        <v>553653000138169</v>
      </c>
      <c r="D43" s="68">
        <v>22</v>
      </c>
      <c r="E43" s="68" t="s">
        <v>18</v>
      </c>
      <c r="F43" s="68">
        <v>2024</v>
      </c>
      <c r="G43" s="68" t="s">
        <v>21</v>
      </c>
      <c r="H43" s="68" t="s">
        <v>65</v>
      </c>
      <c r="I43" s="69" t="s">
        <v>66</v>
      </c>
      <c r="J43" s="68" t="s">
        <v>60</v>
      </c>
      <c r="K43" s="68"/>
      <c r="L43" s="71">
        <v>-1008</v>
      </c>
    </row>
    <row r="44" spans="1:12" x14ac:dyDescent="0.25">
      <c r="A44" s="68">
        <v>42</v>
      </c>
      <c r="B44" s="66" t="s">
        <v>268</v>
      </c>
      <c r="C44" s="67">
        <v>553653000140696</v>
      </c>
      <c r="D44" s="68">
        <v>22</v>
      </c>
      <c r="E44" s="68" t="s">
        <v>18</v>
      </c>
      <c r="F44" s="68">
        <v>2024</v>
      </c>
      <c r="G44" s="68" t="s">
        <v>21</v>
      </c>
      <c r="H44" s="68" t="s">
        <v>59</v>
      </c>
      <c r="I44" s="69" t="s">
        <v>61</v>
      </c>
      <c r="J44" s="68" t="s">
        <v>60</v>
      </c>
      <c r="K44" s="68"/>
      <c r="L44" s="71">
        <v>-1344</v>
      </c>
    </row>
    <row r="45" spans="1:12" x14ac:dyDescent="0.25">
      <c r="A45" s="68">
        <v>43</v>
      </c>
      <c r="B45" s="66" t="s">
        <v>296</v>
      </c>
      <c r="C45" s="67">
        <v>12201</v>
      </c>
      <c r="D45" s="68">
        <v>22</v>
      </c>
      <c r="E45" s="68" t="s">
        <v>18</v>
      </c>
      <c r="F45" s="68">
        <v>2024</v>
      </c>
      <c r="G45" s="68" t="s">
        <v>22</v>
      </c>
      <c r="H45" s="68" t="s">
        <v>299</v>
      </c>
      <c r="I45" s="104" t="s">
        <v>297</v>
      </c>
      <c r="J45" s="68" t="s">
        <v>298</v>
      </c>
      <c r="K45" s="68"/>
      <c r="L45" s="71">
        <v>-195</v>
      </c>
    </row>
    <row r="46" spans="1:12" x14ac:dyDescent="0.25">
      <c r="A46" s="68">
        <v>44</v>
      </c>
      <c r="B46" s="66" t="s">
        <v>268</v>
      </c>
      <c r="C46" s="67">
        <v>553253000026518</v>
      </c>
      <c r="D46" s="68">
        <v>23</v>
      </c>
      <c r="E46" s="68" t="s">
        <v>18</v>
      </c>
      <c r="F46" s="68">
        <v>2024</v>
      </c>
      <c r="G46" s="68" t="s">
        <v>21</v>
      </c>
      <c r="H46" s="68" t="s">
        <v>79</v>
      </c>
      <c r="I46" s="69" t="s">
        <v>80</v>
      </c>
      <c r="J46" s="68" t="s">
        <v>60</v>
      </c>
      <c r="K46" s="68"/>
      <c r="L46" s="71">
        <v>-1344</v>
      </c>
    </row>
    <row r="47" spans="1:12" x14ac:dyDescent="0.25">
      <c r="A47" s="68">
        <v>45</v>
      </c>
      <c r="B47" s="66" t="s">
        <v>268</v>
      </c>
      <c r="C47" s="67">
        <v>553473000030255</v>
      </c>
      <c r="D47" s="68">
        <v>23</v>
      </c>
      <c r="E47" s="68" t="s">
        <v>18</v>
      </c>
      <c r="F47" s="68">
        <v>2024</v>
      </c>
      <c r="G47" s="68" t="s">
        <v>21</v>
      </c>
      <c r="H47" s="68" t="s">
        <v>81</v>
      </c>
      <c r="I47" s="69" t="s">
        <v>82</v>
      </c>
      <c r="J47" s="68" t="s">
        <v>60</v>
      </c>
      <c r="K47" s="68"/>
      <c r="L47" s="71">
        <v>-672</v>
      </c>
    </row>
    <row r="48" spans="1:12" x14ac:dyDescent="0.25">
      <c r="A48" s="68">
        <v>46</v>
      </c>
      <c r="B48" s="66" t="s">
        <v>268</v>
      </c>
      <c r="C48" s="67">
        <v>553653000010877</v>
      </c>
      <c r="D48" s="68">
        <v>23</v>
      </c>
      <c r="E48" s="68" t="s">
        <v>18</v>
      </c>
      <c r="F48" s="68">
        <v>2024</v>
      </c>
      <c r="G48" s="68" t="s">
        <v>21</v>
      </c>
      <c r="H48" s="68" t="s">
        <v>75</v>
      </c>
      <c r="I48" s="69" t="s">
        <v>76</v>
      </c>
      <c r="J48" s="68" t="s">
        <v>60</v>
      </c>
      <c r="K48" s="68"/>
      <c r="L48" s="71">
        <v>-672</v>
      </c>
    </row>
    <row r="49" spans="1:14" x14ac:dyDescent="0.25">
      <c r="A49" s="68">
        <v>47</v>
      </c>
      <c r="B49" s="66" t="s">
        <v>268</v>
      </c>
      <c r="C49" s="67">
        <v>553653000048893</v>
      </c>
      <c r="D49" s="68">
        <v>23</v>
      </c>
      <c r="E49" s="68" t="s">
        <v>18</v>
      </c>
      <c r="F49" s="68">
        <v>2024</v>
      </c>
      <c r="G49" s="68" t="s">
        <v>21</v>
      </c>
      <c r="H49" s="68" t="s">
        <v>83</v>
      </c>
      <c r="I49" s="69" t="s">
        <v>84</v>
      </c>
      <c r="J49" s="68" t="s">
        <v>60</v>
      </c>
      <c r="K49" s="68"/>
      <c r="L49" s="71">
        <v>-504</v>
      </c>
    </row>
    <row r="50" spans="1:14" x14ac:dyDescent="0.25">
      <c r="A50" s="68">
        <v>48</v>
      </c>
      <c r="B50" s="66" t="s">
        <v>268</v>
      </c>
      <c r="C50" s="67">
        <v>553653000140082</v>
      </c>
      <c r="D50" s="68">
        <v>23</v>
      </c>
      <c r="E50" s="68" t="s">
        <v>18</v>
      </c>
      <c r="F50" s="68">
        <v>2024</v>
      </c>
      <c r="G50" s="68" t="s">
        <v>21</v>
      </c>
      <c r="H50" s="68" t="s">
        <v>85</v>
      </c>
      <c r="I50" s="69" t="s">
        <v>86</v>
      </c>
      <c r="J50" s="68" t="s">
        <v>60</v>
      </c>
      <c r="K50" s="68"/>
      <c r="L50" s="71">
        <v>-672</v>
      </c>
    </row>
    <row r="51" spans="1:14" x14ac:dyDescent="0.25">
      <c r="A51" s="68">
        <v>49</v>
      </c>
      <c r="B51" s="66" t="s">
        <v>268</v>
      </c>
      <c r="C51" s="67">
        <v>12301</v>
      </c>
      <c r="D51" s="68">
        <v>23</v>
      </c>
      <c r="E51" s="68" t="s">
        <v>18</v>
      </c>
      <c r="F51" s="68">
        <v>2024</v>
      </c>
      <c r="G51" s="68" t="s">
        <v>23</v>
      </c>
      <c r="H51" s="68" t="s">
        <v>92</v>
      </c>
      <c r="I51" s="69" t="s">
        <v>93</v>
      </c>
      <c r="J51" s="68" t="s">
        <v>60</v>
      </c>
      <c r="K51" s="68"/>
      <c r="L51" s="71">
        <v>-672</v>
      </c>
    </row>
    <row r="52" spans="1:14" x14ac:dyDescent="0.25">
      <c r="A52" s="68">
        <v>50</v>
      </c>
      <c r="B52" s="66" t="s">
        <v>268</v>
      </c>
      <c r="C52" s="67">
        <v>12302</v>
      </c>
      <c r="D52" s="68">
        <v>23</v>
      </c>
      <c r="E52" s="68" t="s">
        <v>18</v>
      </c>
      <c r="F52" s="68">
        <v>2024</v>
      </c>
      <c r="G52" s="68" t="s">
        <v>23</v>
      </c>
      <c r="H52" s="68" t="s">
        <v>89</v>
      </c>
      <c r="I52" s="69" t="s">
        <v>91</v>
      </c>
      <c r="J52" s="68" t="s">
        <v>60</v>
      </c>
      <c r="K52" s="68"/>
      <c r="L52" s="71">
        <v>-504</v>
      </c>
    </row>
    <row r="53" spans="1:14" x14ac:dyDescent="0.25">
      <c r="A53" s="68">
        <v>51</v>
      </c>
      <c r="B53" s="66" t="s">
        <v>136</v>
      </c>
      <c r="C53" s="67">
        <v>553653000036924</v>
      </c>
      <c r="D53" s="68">
        <v>24</v>
      </c>
      <c r="E53" s="68" t="s">
        <v>18</v>
      </c>
      <c r="F53" s="68">
        <v>2024</v>
      </c>
      <c r="G53" s="68" t="s">
        <v>21</v>
      </c>
      <c r="H53" s="68" t="s">
        <v>295</v>
      </c>
      <c r="I53" s="105" t="s">
        <v>40</v>
      </c>
      <c r="J53" s="68" t="s">
        <v>52</v>
      </c>
      <c r="K53" s="68"/>
      <c r="L53" s="71">
        <v>-152.47999999999999</v>
      </c>
    </row>
    <row r="54" spans="1:14" x14ac:dyDescent="0.25">
      <c r="A54" s="68">
        <v>52</v>
      </c>
      <c r="B54" s="66" t="s">
        <v>268</v>
      </c>
      <c r="C54" s="67">
        <v>553653000011532</v>
      </c>
      <c r="D54" s="68">
        <v>26</v>
      </c>
      <c r="E54" s="68" t="s">
        <v>18</v>
      </c>
      <c r="F54" s="68">
        <v>2024</v>
      </c>
      <c r="G54" s="68" t="s">
        <v>21</v>
      </c>
      <c r="H54" s="68" t="s">
        <v>87</v>
      </c>
      <c r="I54" s="69" t="s">
        <v>88</v>
      </c>
      <c r="J54" s="68" t="s">
        <v>60</v>
      </c>
      <c r="K54" s="68"/>
      <c r="L54" s="71">
        <v>-1512</v>
      </c>
    </row>
    <row r="55" spans="1:14" x14ac:dyDescent="0.25">
      <c r="A55" s="68">
        <v>53</v>
      </c>
      <c r="B55" s="66" t="s">
        <v>131</v>
      </c>
      <c r="C55" s="67">
        <v>553653000036924</v>
      </c>
      <c r="D55" s="68">
        <v>26</v>
      </c>
      <c r="E55" s="68" t="s">
        <v>18</v>
      </c>
      <c r="F55" s="68">
        <v>2024</v>
      </c>
      <c r="G55" s="68" t="s">
        <v>21</v>
      </c>
      <c r="H55" s="68" t="s">
        <v>101</v>
      </c>
      <c r="I55" s="87" t="s">
        <v>272</v>
      </c>
      <c r="J55" s="68" t="s">
        <v>271</v>
      </c>
      <c r="K55" s="68"/>
      <c r="L55" s="71">
        <v>-593.04</v>
      </c>
    </row>
    <row r="56" spans="1:14" x14ac:dyDescent="0.25">
      <c r="A56" s="68">
        <v>54</v>
      </c>
      <c r="B56" s="66" t="s">
        <v>268</v>
      </c>
      <c r="C56" s="67">
        <v>554732000113789</v>
      </c>
      <c r="D56" s="68">
        <v>26</v>
      </c>
      <c r="E56" s="68" t="s">
        <v>18</v>
      </c>
      <c r="F56" s="68">
        <v>2024</v>
      </c>
      <c r="G56" s="68" t="s">
        <v>21</v>
      </c>
      <c r="H56" s="68" t="s">
        <v>98</v>
      </c>
      <c r="I56" s="87" t="s">
        <v>275</v>
      </c>
      <c r="J56" s="68" t="s">
        <v>60</v>
      </c>
      <c r="K56" s="68"/>
      <c r="L56" s="71">
        <v>-1344</v>
      </c>
    </row>
    <row r="57" spans="1:14" x14ac:dyDescent="0.25">
      <c r="A57" s="68">
        <v>55</v>
      </c>
      <c r="B57" s="66" t="s">
        <v>310</v>
      </c>
      <c r="C57" s="67">
        <v>12601</v>
      </c>
      <c r="D57" s="68">
        <v>26</v>
      </c>
      <c r="E57" s="68" t="s">
        <v>18</v>
      </c>
      <c r="F57" s="68">
        <v>2024</v>
      </c>
      <c r="G57" s="68" t="s">
        <v>102</v>
      </c>
      <c r="H57" s="68" t="s">
        <v>105</v>
      </c>
      <c r="I57" s="69" t="s">
        <v>104</v>
      </c>
      <c r="J57" s="68" t="s">
        <v>52</v>
      </c>
      <c r="K57" s="68"/>
      <c r="L57" s="71">
        <v>-240</v>
      </c>
    </row>
    <row r="58" spans="1:14" x14ac:dyDescent="0.25">
      <c r="A58" s="68">
        <v>56</v>
      </c>
      <c r="B58" s="66" t="s">
        <v>126</v>
      </c>
      <c r="C58" s="67">
        <v>820291200102717</v>
      </c>
      <c r="D58" s="68">
        <v>29</v>
      </c>
      <c r="E58" s="68" t="s">
        <v>18</v>
      </c>
      <c r="F58" s="68">
        <v>2024</v>
      </c>
      <c r="G58" s="68" t="s">
        <v>24</v>
      </c>
      <c r="H58" s="68" t="s">
        <v>43</v>
      </c>
      <c r="I58" s="69" t="s">
        <v>45</v>
      </c>
      <c r="J58" s="68" t="s">
        <v>44</v>
      </c>
      <c r="K58" s="68"/>
      <c r="L58" s="71">
        <v>-2.37</v>
      </c>
    </row>
    <row r="59" spans="1:14" x14ac:dyDescent="0.25">
      <c r="A59" s="68">
        <v>57</v>
      </c>
      <c r="B59" s="66" t="s">
        <v>278</v>
      </c>
      <c r="C59" s="67">
        <v>552906510035360</v>
      </c>
      <c r="D59" s="68">
        <v>30</v>
      </c>
      <c r="E59" s="68" t="s">
        <v>18</v>
      </c>
      <c r="F59" s="68">
        <v>2024</v>
      </c>
      <c r="G59" s="68" t="s">
        <v>25</v>
      </c>
      <c r="H59" s="68" t="s">
        <v>300</v>
      </c>
      <c r="I59" s="69" t="s">
        <v>367</v>
      </c>
      <c r="J59" s="68" t="s">
        <v>52</v>
      </c>
      <c r="K59" s="68"/>
      <c r="L59" s="71">
        <v>-12150</v>
      </c>
    </row>
    <row r="60" spans="1:14" x14ac:dyDescent="0.25">
      <c r="A60" s="68">
        <v>58</v>
      </c>
      <c r="B60" s="66" t="s">
        <v>303</v>
      </c>
      <c r="C60" s="67">
        <v>553653000036715</v>
      </c>
      <c r="D60" s="68">
        <v>30</v>
      </c>
      <c r="E60" s="68" t="s">
        <v>18</v>
      </c>
      <c r="F60" s="68">
        <v>2024</v>
      </c>
      <c r="G60" s="68" t="s">
        <v>21</v>
      </c>
      <c r="H60" s="68" t="s">
        <v>304</v>
      </c>
      <c r="I60" s="80" t="s">
        <v>334</v>
      </c>
      <c r="J60" s="68" t="s">
        <v>52</v>
      </c>
      <c r="K60" s="68"/>
      <c r="L60" s="106">
        <v>-171.75</v>
      </c>
      <c r="N60" s="7"/>
    </row>
    <row r="61" spans="1:14" x14ac:dyDescent="0.25">
      <c r="A61" s="68">
        <v>59</v>
      </c>
      <c r="B61" s="66" t="s">
        <v>135</v>
      </c>
      <c r="C61" s="67">
        <v>553653000036715</v>
      </c>
      <c r="D61" s="68">
        <v>30</v>
      </c>
      <c r="E61" s="68" t="s">
        <v>18</v>
      </c>
      <c r="F61" s="68">
        <v>2024</v>
      </c>
      <c r="G61" s="68" t="s">
        <v>21</v>
      </c>
      <c r="H61" s="68" t="s">
        <v>301</v>
      </c>
      <c r="I61" s="80" t="s">
        <v>302</v>
      </c>
      <c r="J61" s="68" t="s">
        <v>52</v>
      </c>
      <c r="K61" s="68"/>
      <c r="L61" s="71">
        <v>-40.6</v>
      </c>
    </row>
    <row r="62" spans="1:14" x14ac:dyDescent="0.25">
      <c r="A62" s="68">
        <v>60</v>
      </c>
      <c r="B62" s="66" t="s">
        <v>303</v>
      </c>
      <c r="C62" s="67">
        <v>553653000036715</v>
      </c>
      <c r="D62" s="68">
        <v>30</v>
      </c>
      <c r="E62" s="68" t="s">
        <v>18</v>
      </c>
      <c r="F62" s="68">
        <v>2024</v>
      </c>
      <c r="G62" s="68" t="s">
        <v>21</v>
      </c>
      <c r="H62" s="68" t="s">
        <v>305</v>
      </c>
      <c r="I62" s="107" t="s">
        <v>335</v>
      </c>
      <c r="J62" s="68" t="s">
        <v>52</v>
      </c>
      <c r="K62" s="68"/>
      <c r="L62" s="71">
        <v>-242.12</v>
      </c>
    </row>
    <row r="63" spans="1:14" x14ac:dyDescent="0.25">
      <c r="A63" s="68">
        <v>61</v>
      </c>
      <c r="B63" s="66" t="s">
        <v>308</v>
      </c>
      <c r="C63" s="67">
        <v>553653000036715</v>
      </c>
      <c r="D63" s="68">
        <v>30</v>
      </c>
      <c r="E63" s="68" t="s">
        <v>18</v>
      </c>
      <c r="F63" s="68">
        <v>2024</v>
      </c>
      <c r="G63" s="68" t="s">
        <v>21</v>
      </c>
      <c r="H63" s="68" t="s">
        <v>306</v>
      </c>
      <c r="I63" s="105" t="s">
        <v>307</v>
      </c>
      <c r="J63" s="68" t="s">
        <v>52</v>
      </c>
      <c r="K63" s="68"/>
      <c r="L63" s="71">
        <v>-104.5</v>
      </c>
    </row>
    <row r="64" spans="1:14" x14ac:dyDescent="0.25">
      <c r="A64" s="68">
        <v>62</v>
      </c>
      <c r="B64" s="66" t="s">
        <v>132</v>
      </c>
      <c r="C64" s="67">
        <v>13001</v>
      </c>
      <c r="D64" s="68">
        <v>30</v>
      </c>
      <c r="E64" s="68" t="s">
        <v>18</v>
      </c>
      <c r="F64" s="68">
        <v>2024</v>
      </c>
      <c r="G64" s="68" t="s">
        <v>26</v>
      </c>
      <c r="H64" s="90" t="s">
        <v>107</v>
      </c>
      <c r="I64" s="69" t="s">
        <v>51</v>
      </c>
      <c r="J64" s="68" t="s">
        <v>52</v>
      </c>
      <c r="K64" s="68"/>
      <c r="L64" s="71">
        <v>-250.9</v>
      </c>
    </row>
    <row r="65" spans="1:14" x14ac:dyDescent="0.25">
      <c r="A65" s="68">
        <v>63</v>
      </c>
      <c r="B65" s="66" t="s">
        <v>310</v>
      </c>
      <c r="C65" s="67">
        <v>552925000008570</v>
      </c>
      <c r="D65" s="68">
        <v>31</v>
      </c>
      <c r="E65" s="68" t="s">
        <v>18</v>
      </c>
      <c r="F65" s="68">
        <v>2024</v>
      </c>
      <c r="G65" s="68" t="s">
        <v>21</v>
      </c>
      <c r="H65" s="108" t="s">
        <v>309</v>
      </c>
      <c r="I65" s="105" t="s">
        <v>311</v>
      </c>
      <c r="J65" s="68" t="s">
        <v>52</v>
      </c>
      <c r="K65" s="68"/>
      <c r="L65" s="71">
        <v>-105</v>
      </c>
    </row>
    <row r="66" spans="1:14" x14ac:dyDescent="0.25">
      <c r="A66" s="68">
        <v>64</v>
      </c>
      <c r="B66" s="66" t="s">
        <v>268</v>
      </c>
      <c r="C66" s="67">
        <v>553653000015379</v>
      </c>
      <c r="D66" s="68">
        <v>31</v>
      </c>
      <c r="E66" s="68" t="s">
        <v>18</v>
      </c>
      <c r="F66" s="68">
        <v>2024</v>
      </c>
      <c r="G66" s="68" t="s">
        <v>21</v>
      </c>
      <c r="H66" s="68" t="s">
        <v>96</v>
      </c>
      <c r="I66" s="69" t="s">
        <v>97</v>
      </c>
      <c r="J66" s="68" t="s">
        <v>60</v>
      </c>
      <c r="K66" s="68"/>
      <c r="L66" s="71">
        <v>-672</v>
      </c>
    </row>
    <row r="67" spans="1:14" x14ac:dyDescent="0.25">
      <c r="A67" s="68">
        <v>65</v>
      </c>
      <c r="B67" s="66" t="s">
        <v>383</v>
      </c>
      <c r="C67" s="67">
        <v>553653000036715</v>
      </c>
      <c r="D67" s="68">
        <v>31</v>
      </c>
      <c r="E67" s="68" t="s">
        <v>18</v>
      </c>
      <c r="F67" s="68">
        <v>2024</v>
      </c>
      <c r="G67" s="68" t="s">
        <v>21</v>
      </c>
      <c r="H67" s="108" t="s">
        <v>312</v>
      </c>
      <c r="I67" s="105" t="s">
        <v>313</v>
      </c>
      <c r="J67" s="68" t="s">
        <v>52</v>
      </c>
      <c r="K67" s="68"/>
      <c r="L67" s="71">
        <v>-43.6</v>
      </c>
    </row>
    <row r="68" spans="1:14" x14ac:dyDescent="0.25">
      <c r="A68" s="68">
        <v>66</v>
      </c>
      <c r="B68" s="66" t="s">
        <v>135</v>
      </c>
      <c r="C68" s="67">
        <v>13102</v>
      </c>
      <c r="D68" s="68">
        <v>31</v>
      </c>
      <c r="E68" s="68" t="s">
        <v>18</v>
      </c>
      <c r="F68" s="68">
        <v>2024</v>
      </c>
      <c r="G68" s="68" t="s">
        <v>26</v>
      </c>
      <c r="H68" s="90" t="s">
        <v>133</v>
      </c>
      <c r="I68" s="69" t="s">
        <v>134</v>
      </c>
      <c r="J68" s="68" t="s">
        <v>52</v>
      </c>
      <c r="K68" s="68"/>
      <c r="L68" s="71">
        <v>-1336.88</v>
      </c>
    </row>
    <row r="69" spans="1:14" x14ac:dyDescent="0.25">
      <c r="A69" s="68">
        <v>67</v>
      </c>
      <c r="B69" s="66" t="s">
        <v>268</v>
      </c>
      <c r="C69" s="67">
        <v>13101</v>
      </c>
      <c r="D69" s="68">
        <v>31</v>
      </c>
      <c r="E69" s="68" t="s">
        <v>18</v>
      </c>
      <c r="F69" s="68">
        <v>2024</v>
      </c>
      <c r="G69" s="68" t="s">
        <v>23</v>
      </c>
      <c r="H69" s="68" t="s">
        <v>94</v>
      </c>
      <c r="I69" s="69" t="s">
        <v>95</v>
      </c>
      <c r="J69" s="68" t="s">
        <v>60</v>
      </c>
      <c r="K69" s="68"/>
      <c r="L69" s="71">
        <v>-672</v>
      </c>
    </row>
    <row r="70" spans="1:14" x14ac:dyDescent="0.25">
      <c r="A70" s="68">
        <v>68</v>
      </c>
      <c r="B70" s="66" t="s">
        <v>136</v>
      </c>
      <c r="C70" s="67">
        <v>553653000036924</v>
      </c>
      <c r="D70" s="68">
        <v>1</v>
      </c>
      <c r="E70" s="68" t="s">
        <v>27</v>
      </c>
      <c r="F70" s="68">
        <v>2024</v>
      </c>
      <c r="G70" s="68" t="s">
        <v>21</v>
      </c>
      <c r="H70" s="68" t="s">
        <v>137</v>
      </c>
      <c r="I70" s="69" t="s">
        <v>138</v>
      </c>
      <c r="J70" s="68" t="s">
        <v>52</v>
      </c>
      <c r="K70" s="66"/>
      <c r="L70" s="71">
        <v>-177.09</v>
      </c>
      <c r="N70" s="51"/>
    </row>
    <row r="71" spans="1:14" x14ac:dyDescent="0.25">
      <c r="A71" s="68">
        <v>69</v>
      </c>
      <c r="B71" s="66" t="s">
        <v>126</v>
      </c>
      <c r="C71" s="67">
        <v>830321200078861</v>
      </c>
      <c r="D71" s="68">
        <v>1</v>
      </c>
      <c r="E71" s="68" t="s">
        <v>27</v>
      </c>
      <c r="F71" s="68">
        <v>2024</v>
      </c>
      <c r="G71" s="68" t="s">
        <v>24</v>
      </c>
      <c r="H71" s="68" t="s">
        <v>43</v>
      </c>
      <c r="I71" s="69" t="s">
        <v>45</v>
      </c>
      <c r="J71" s="68" t="s">
        <v>44</v>
      </c>
      <c r="K71" s="66"/>
      <c r="L71" s="71">
        <v>-6.65</v>
      </c>
    </row>
    <row r="72" spans="1:14" x14ac:dyDescent="0.25">
      <c r="A72" s="68">
        <v>70</v>
      </c>
      <c r="B72" s="66" t="s">
        <v>308</v>
      </c>
      <c r="C72" s="67">
        <v>553653000006999</v>
      </c>
      <c r="D72" s="68">
        <v>2</v>
      </c>
      <c r="E72" s="68" t="s">
        <v>27</v>
      </c>
      <c r="F72" s="68">
        <v>2024</v>
      </c>
      <c r="G72" s="68" t="s">
        <v>21</v>
      </c>
      <c r="H72" s="92" t="s">
        <v>315</v>
      </c>
      <c r="I72" s="80" t="s">
        <v>314</v>
      </c>
      <c r="J72" s="109" t="s">
        <v>52</v>
      </c>
      <c r="K72" s="66"/>
      <c r="L72" s="71">
        <v>-490.1</v>
      </c>
      <c r="N72" s="7"/>
    </row>
    <row r="73" spans="1:14" x14ac:dyDescent="0.25">
      <c r="A73" s="68">
        <v>71</v>
      </c>
      <c r="B73" s="66" t="s">
        <v>136</v>
      </c>
      <c r="C73" s="67">
        <v>553653000006999</v>
      </c>
      <c r="D73" s="68">
        <v>2</v>
      </c>
      <c r="E73" s="68" t="s">
        <v>27</v>
      </c>
      <c r="F73" s="68">
        <v>2024</v>
      </c>
      <c r="G73" s="68" t="s">
        <v>21</v>
      </c>
      <c r="H73" s="80" t="s">
        <v>316</v>
      </c>
      <c r="I73" s="80" t="s">
        <v>317</v>
      </c>
      <c r="J73" s="109" t="s">
        <v>52</v>
      </c>
      <c r="K73" s="66"/>
      <c r="L73" s="71">
        <v>-82.95</v>
      </c>
      <c r="N73" s="54"/>
    </row>
    <row r="74" spans="1:14" x14ac:dyDescent="0.25">
      <c r="A74" s="68">
        <v>72</v>
      </c>
      <c r="B74" s="66" t="s">
        <v>308</v>
      </c>
      <c r="C74" s="67">
        <v>553653000006999</v>
      </c>
      <c r="D74" s="68">
        <v>2</v>
      </c>
      <c r="E74" s="68" t="s">
        <v>27</v>
      </c>
      <c r="F74" s="68">
        <v>2024</v>
      </c>
      <c r="G74" s="68" t="s">
        <v>21</v>
      </c>
      <c r="H74" s="110" t="s">
        <v>306</v>
      </c>
      <c r="I74" s="105" t="s">
        <v>337</v>
      </c>
      <c r="J74" s="80" t="s">
        <v>52</v>
      </c>
      <c r="K74" s="66"/>
      <c r="L74" s="71">
        <v>-298.82</v>
      </c>
      <c r="N74" s="54"/>
    </row>
    <row r="75" spans="1:14" x14ac:dyDescent="0.25">
      <c r="A75" s="68">
        <v>73</v>
      </c>
      <c r="B75" s="66" t="s">
        <v>308</v>
      </c>
      <c r="C75" s="67">
        <v>553653000006999</v>
      </c>
      <c r="D75" s="68">
        <v>2</v>
      </c>
      <c r="E75" s="68" t="s">
        <v>27</v>
      </c>
      <c r="F75" s="68">
        <v>2024</v>
      </c>
      <c r="G75" s="68" t="s">
        <v>21</v>
      </c>
      <c r="H75" s="93" t="s">
        <v>338</v>
      </c>
      <c r="I75" s="80" t="s">
        <v>339</v>
      </c>
      <c r="J75" s="80" t="s">
        <v>52</v>
      </c>
      <c r="K75" s="66"/>
      <c r="L75" s="71">
        <v>-212.92</v>
      </c>
      <c r="N75" s="54"/>
    </row>
    <row r="76" spans="1:14" x14ac:dyDescent="0.25">
      <c r="A76" s="68">
        <v>74</v>
      </c>
      <c r="B76" s="66" t="s">
        <v>308</v>
      </c>
      <c r="C76" s="67">
        <v>553653000036874</v>
      </c>
      <c r="D76" s="68">
        <v>2</v>
      </c>
      <c r="E76" s="68" t="s">
        <v>27</v>
      </c>
      <c r="F76" s="68">
        <v>2024</v>
      </c>
      <c r="G76" s="68" t="s">
        <v>21</v>
      </c>
      <c r="H76" s="94" t="s">
        <v>319</v>
      </c>
      <c r="I76" s="80" t="s">
        <v>318</v>
      </c>
      <c r="J76" s="68" t="s">
        <v>52</v>
      </c>
      <c r="K76" s="66"/>
      <c r="L76" s="71">
        <v>-156.30000000000001</v>
      </c>
    </row>
    <row r="77" spans="1:14" x14ac:dyDescent="0.25">
      <c r="A77" s="68">
        <v>75</v>
      </c>
      <c r="B77" s="66" t="s">
        <v>126</v>
      </c>
      <c r="C77" s="67">
        <v>870361101389412</v>
      </c>
      <c r="D77" s="68">
        <v>5</v>
      </c>
      <c r="E77" s="68" t="s">
        <v>27</v>
      </c>
      <c r="F77" s="68">
        <v>2024</v>
      </c>
      <c r="G77" s="68" t="s">
        <v>19</v>
      </c>
      <c r="H77" s="68" t="s">
        <v>43</v>
      </c>
      <c r="I77" s="69" t="s">
        <v>45</v>
      </c>
      <c r="J77" s="68" t="s">
        <v>44</v>
      </c>
      <c r="K77" s="66"/>
      <c r="L77" s="71">
        <v>-72</v>
      </c>
    </row>
    <row r="78" spans="1:14" x14ac:dyDescent="0.25">
      <c r="A78" s="68">
        <v>76</v>
      </c>
      <c r="B78" s="66" t="s">
        <v>141</v>
      </c>
      <c r="C78" s="67">
        <v>553653000036715</v>
      </c>
      <c r="D78" s="68">
        <v>6</v>
      </c>
      <c r="E78" s="68" t="s">
        <v>27</v>
      </c>
      <c r="F78" s="68">
        <v>2024</v>
      </c>
      <c r="G78" s="68" t="s">
        <v>21</v>
      </c>
      <c r="H78" s="68" t="s">
        <v>106</v>
      </c>
      <c r="I78" s="87" t="s">
        <v>273</v>
      </c>
      <c r="J78" s="68" t="s">
        <v>142</v>
      </c>
      <c r="K78" s="66"/>
      <c r="L78" s="71">
        <v>-3209.6</v>
      </c>
    </row>
    <row r="79" spans="1:14" x14ac:dyDescent="0.25">
      <c r="A79" s="68">
        <v>77</v>
      </c>
      <c r="B79" s="66" t="s">
        <v>116</v>
      </c>
      <c r="C79" s="67">
        <v>20700</v>
      </c>
      <c r="D79" s="68">
        <v>7</v>
      </c>
      <c r="E79" s="68" t="s">
        <v>27</v>
      </c>
      <c r="F79" s="68">
        <v>2024</v>
      </c>
      <c r="G79" s="68" t="s">
        <v>109</v>
      </c>
      <c r="H79" s="68" t="s">
        <v>124</v>
      </c>
      <c r="I79" s="69" t="s">
        <v>124</v>
      </c>
      <c r="J79" s="68" t="s">
        <v>145</v>
      </c>
      <c r="K79" s="66"/>
      <c r="L79" s="71">
        <v>-15000</v>
      </c>
    </row>
    <row r="80" spans="1:14" x14ac:dyDescent="0.25">
      <c r="A80" s="68">
        <v>78</v>
      </c>
      <c r="B80" s="66" t="s">
        <v>131</v>
      </c>
      <c r="C80" s="67">
        <v>553653000036924</v>
      </c>
      <c r="D80" s="68">
        <v>8</v>
      </c>
      <c r="E80" s="68" t="s">
        <v>27</v>
      </c>
      <c r="F80" s="68">
        <v>2024</v>
      </c>
      <c r="G80" s="68" t="s">
        <v>21</v>
      </c>
      <c r="H80" s="68" t="s">
        <v>101</v>
      </c>
      <c r="I80" s="87" t="s">
        <v>272</v>
      </c>
      <c r="J80" s="68" t="s">
        <v>143</v>
      </c>
      <c r="K80" s="66"/>
      <c r="L80" s="71">
        <v>-200</v>
      </c>
    </row>
    <row r="81" spans="1:12" x14ac:dyDescent="0.25">
      <c r="A81" s="68">
        <v>79</v>
      </c>
      <c r="B81" s="66" t="s">
        <v>278</v>
      </c>
      <c r="C81" s="67">
        <v>20822</v>
      </c>
      <c r="D81" s="68">
        <v>8</v>
      </c>
      <c r="E81" s="68" t="s">
        <v>27</v>
      </c>
      <c r="F81" s="68">
        <v>2024</v>
      </c>
      <c r="G81" s="68" t="s">
        <v>22</v>
      </c>
      <c r="H81" s="68" t="s">
        <v>111</v>
      </c>
      <c r="I81" s="69" t="s">
        <v>370</v>
      </c>
      <c r="J81" s="68" t="s">
        <v>146</v>
      </c>
      <c r="K81" s="66"/>
      <c r="L81" s="71">
        <v>-7500</v>
      </c>
    </row>
    <row r="82" spans="1:12" x14ac:dyDescent="0.25">
      <c r="A82" s="68">
        <v>80</v>
      </c>
      <c r="B82" s="66" t="s">
        <v>126</v>
      </c>
      <c r="C82" s="67">
        <v>810390700015375</v>
      </c>
      <c r="D82" s="68">
        <v>8</v>
      </c>
      <c r="E82" s="68" t="s">
        <v>27</v>
      </c>
      <c r="F82" s="68">
        <v>2024</v>
      </c>
      <c r="G82" s="68" t="s">
        <v>113</v>
      </c>
      <c r="H82" s="68" t="s">
        <v>43</v>
      </c>
      <c r="I82" s="69" t="s">
        <v>45</v>
      </c>
      <c r="J82" s="68" t="s">
        <v>44</v>
      </c>
      <c r="K82" s="66"/>
      <c r="L82" s="71">
        <v>-19.2</v>
      </c>
    </row>
    <row r="83" spans="1:12" x14ac:dyDescent="0.25">
      <c r="A83" s="68">
        <v>81</v>
      </c>
      <c r="B83" s="66" t="s">
        <v>126</v>
      </c>
      <c r="C83" s="67">
        <v>810391100096040</v>
      </c>
      <c r="D83" s="68">
        <v>8</v>
      </c>
      <c r="E83" s="68" t="s">
        <v>27</v>
      </c>
      <c r="F83" s="68">
        <v>2024</v>
      </c>
      <c r="G83" s="68" t="s">
        <v>114</v>
      </c>
      <c r="H83" s="68" t="s">
        <v>43</v>
      </c>
      <c r="I83" s="69" t="s">
        <v>45</v>
      </c>
      <c r="J83" s="68" t="s">
        <v>44</v>
      </c>
      <c r="K83" s="66"/>
      <c r="L83" s="71">
        <v>-12</v>
      </c>
    </row>
    <row r="84" spans="1:12" x14ac:dyDescent="0.25">
      <c r="A84" s="68">
        <v>82</v>
      </c>
      <c r="B84" s="66" t="s">
        <v>126</v>
      </c>
      <c r="C84" s="67">
        <v>810391100096041</v>
      </c>
      <c r="D84" s="68">
        <v>8</v>
      </c>
      <c r="E84" s="68" t="s">
        <v>27</v>
      </c>
      <c r="F84" s="68">
        <v>2024</v>
      </c>
      <c r="G84" s="68" t="s">
        <v>114</v>
      </c>
      <c r="H84" s="68" t="s">
        <v>43</v>
      </c>
      <c r="I84" s="69" t="s">
        <v>45</v>
      </c>
      <c r="J84" s="68" t="s">
        <v>44</v>
      </c>
      <c r="K84" s="66"/>
      <c r="L84" s="71">
        <v>-12</v>
      </c>
    </row>
    <row r="85" spans="1:12" x14ac:dyDescent="0.25">
      <c r="A85" s="68">
        <v>83</v>
      </c>
      <c r="B85" s="66" t="s">
        <v>126</v>
      </c>
      <c r="C85" s="67">
        <v>860391200073272</v>
      </c>
      <c r="D85" s="68">
        <v>8</v>
      </c>
      <c r="E85" s="68" t="s">
        <v>27</v>
      </c>
      <c r="F85" s="68">
        <v>2024</v>
      </c>
      <c r="G85" s="68" t="s">
        <v>24</v>
      </c>
      <c r="H85" s="68" t="s">
        <v>43</v>
      </c>
      <c r="I85" s="69" t="s">
        <v>45</v>
      </c>
      <c r="J85" s="68" t="s">
        <v>44</v>
      </c>
      <c r="K85" s="66"/>
      <c r="L85" s="71">
        <v>-92.18</v>
      </c>
    </row>
    <row r="86" spans="1:12" x14ac:dyDescent="0.25">
      <c r="A86" s="68">
        <v>84</v>
      </c>
      <c r="B86" s="66" t="s">
        <v>116</v>
      </c>
      <c r="C86" s="75" t="s">
        <v>144</v>
      </c>
      <c r="D86" s="68">
        <v>8</v>
      </c>
      <c r="E86" s="68" t="s">
        <v>27</v>
      </c>
      <c r="F86" s="68">
        <v>2024</v>
      </c>
      <c r="G86" s="68" t="s">
        <v>115</v>
      </c>
      <c r="H86" s="68" t="s">
        <v>124</v>
      </c>
      <c r="I86" s="69" t="s">
        <v>124</v>
      </c>
      <c r="J86" s="68" t="s">
        <v>145</v>
      </c>
      <c r="K86" s="66"/>
      <c r="L86" s="71">
        <v>-18055</v>
      </c>
    </row>
    <row r="87" spans="1:12" x14ac:dyDescent="0.25">
      <c r="A87" s="68">
        <v>85</v>
      </c>
      <c r="B87" s="66" t="s">
        <v>118</v>
      </c>
      <c r="C87" s="67">
        <v>20937</v>
      </c>
      <c r="D87" s="68">
        <v>9</v>
      </c>
      <c r="E87" s="68" t="s">
        <v>27</v>
      </c>
      <c r="F87" s="68">
        <v>2024</v>
      </c>
      <c r="G87" s="68" t="s">
        <v>123</v>
      </c>
      <c r="H87" s="68" t="s">
        <v>117</v>
      </c>
      <c r="I87" s="96" t="s">
        <v>340</v>
      </c>
      <c r="J87" s="68" t="s">
        <v>276</v>
      </c>
      <c r="K87" s="66"/>
      <c r="L87" s="71">
        <v>-135</v>
      </c>
    </row>
    <row r="88" spans="1:12" x14ac:dyDescent="0.25">
      <c r="A88" s="68">
        <v>86</v>
      </c>
      <c r="B88" s="66" t="s">
        <v>119</v>
      </c>
      <c r="C88" s="67">
        <v>20944</v>
      </c>
      <c r="D88" s="68">
        <v>9</v>
      </c>
      <c r="E88" s="68" t="s">
        <v>27</v>
      </c>
      <c r="F88" s="68">
        <v>2024</v>
      </c>
      <c r="G88" s="68" t="s">
        <v>120</v>
      </c>
      <c r="H88" s="68" t="s">
        <v>32</v>
      </c>
      <c r="I88" s="105" t="s">
        <v>50</v>
      </c>
      <c r="J88" s="68" t="s">
        <v>121</v>
      </c>
      <c r="K88" s="97" t="s">
        <v>328</v>
      </c>
      <c r="L88" s="71">
        <v>-1276.9100000000001</v>
      </c>
    </row>
    <row r="89" spans="1:12" x14ac:dyDescent="0.25">
      <c r="A89" s="68">
        <v>87</v>
      </c>
      <c r="B89" s="66" t="s">
        <v>126</v>
      </c>
      <c r="C89" s="67">
        <v>810401100157259</v>
      </c>
      <c r="D89" s="68">
        <v>9</v>
      </c>
      <c r="E89" s="68" t="s">
        <v>27</v>
      </c>
      <c r="F89" s="68">
        <v>2024</v>
      </c>
      <c r="G89" s="68" t="s">
        <v>114</v>
      </c>
      <c r="H89" s="68" t="s">
        <v>43</v>
      </c>
      <c r="I89" s="69" t="s">
        <v>45</v>
      </c>
      <c r="J89" s="68" t="s">
        <v>44</v>
      </c>
      <c r="K89" s="98"/>
      <c r="L89" s="71">
        <v>-12</v>
      </c>
    </row>
    <row r="90" spans="1:12" x14ac:dyDescent="0.25">
      <c r="A90" s="68">
        <v>88</v>
      </c>
      <c r="B90" s="66" t="s">
        <v>126</v>
      </c>
      <c r="C90" s="67">
        <v>860401200059948</v>
      </c>
      <c r="D90" s="68">
        <v>9</v>
      </c>
      <c r="E90" s="68" t="s">
        <v>27</v>
      </c>
      <c r="F90" s="68">
        <v>2024</v>
      </c>
      <c r="G90" s="68" t="s">
        <v>122</v>
      </c>
      <c r="H90" s="68" t="s">
        <v>43</v>
      </c>
      <c r="I90" s="69" t="s">
        <v>45</v>
      </c>
      <c r="J90" s="68" t="s">
        <v>44</v>
      </c>
      <c r="K90" s="98"/>
      <c r="L90" s="71">
        <v>-161.18</v>
      </c>
    </row>
    <row r="91" spans="1:12" x14ac:dyDescent="0.25">
      <c r="A91" s="68">
        <v>89</v>
      </c>
      <c r="B91" s="66" t="s">
        <v>116</v>
      </c>
      <c r="C91" s="75" t="s">
        <v>144</v>
      </c>
      <c r="D91" s="68">
        <v>9</v>
      </c>
      <c r="E91" s="68" t="s">
        <v>27</v>
      </c>
      <c r="F91" s="68">
        <v>2024</v>
      </c>
      <c r="G91" s="68" t="s">
        <v>115</v>
      </c>
      <c r="H91" s="68" t="s">
        <v>124</v>
      </c>
      <c r="I91" s="69" t="s">
        <v>124</v>
      </c>
      <c r="J91" s="68" t="s">
        <v>145</v>
      </c>
      <c r="K91" s="66"/>
      <c r="L91" s="71">
        <v>-15665</v>
      </c>
    </row>
    <row r="92" spans="1:12" x14ac:dyDescent="0.25">
      <c r="A92" s="68">
        <v>90</v>
      </c>
      <c r="B92" s="66" t="s">
        <v>126</v>
      </c>
      <c r="C92" s="67">
        <v>860451200115551</v>
      </c>
      <c r="D92" s="68">
        <v>14</v>
      </c>
      <c r="E92" s="68" t="s">
        <v>27</v>
      </c>
      <c r="F92" s="68">
        <v>2024</v>
      </c>
      <c r="G92" s="68" t="s">
        <v>24</v>
      </c>
      <c r="H92" s="68" t="s">
        <v>43</v>
      </c>
      <c r="I92" s="69" t="s">
        <v>45</v>
      </c>
      <c r="J92" s="68" t="s">
        <v>44</v>
      </c>
      <c r="K92" s="66"/>
      <c r="L92" s="71">
        <v>-33.18</v>
      </c>
    </row>
    <row r="93" spans="1:12" x14ac:dyDescent="0.25">
      <c r="A93" s="68">
        <v>91</v>
      </c>
      <c r="B93" s="66" t="s">
        <v>126</v>
      </c>
      <c r="C93" s="67">
        <v>860451200317351</v>
      </c>
      <c r="D93" s="68">
        <v>14</v>
      </c>
      <c r="E93" s="68" t="s">
        <v>27</v>
      </c>
      <c r="F93" s="68">
        <v>2024</v>
      </c>
      <c r="G93" s="68" t="s">
        <v>16</v>
      </c>
      <c r="H93" s="68" t="s">
        <v>43</v>
      </c>
      <c r="I93" s="69" t="s">
        <v>45</v>
      </c>
      <c r="J93" s="68" t="s">
        <v>44</v>
      </c>
      <c r="K93" s="66"/>
      <c r="L93" s="71">
        <v>-7.11</v>
      </c>
    </row>
    <row r="94" spans="1:12" x14ac:dyDescent="0.25">
      <c r="A94" s="68">
        <v>92</v>
      </c>
      <c r="B94" s="66" t="s">
        <v>126</v>
      </c>
      <c r="C94" s="67">
        <v>860451200317352</v>
      </c>
      <c r="D94" s="68">
        <v>14</v>
      </c>
      <c r="E94" s="68" t="s">
        <v>27</v>
      </c>
      <c r="F94" s="68">
        <v>2024</v>
      </c>
      <c r="G94" s="68" t="s">
        <v>16</v>
      </c>
      <c r="H94" s="68" t="s">
        <v>43</v>
      </c>
      <c r="I94" s="69" t="s">
        <v>45</v>
      </c>
      <c r="J94" s="68" t="s">
        <v>44</v>
      </c>
      <c r="K94" s="66"/>
      <c r="L94" s="71">
        <v>-7.9</v>
      </c>
    </row>
    <row r="95" spans="1:12" x14ac:dyDescent="0.25">
      <c r="A95" s="68">
        <v>93</v>
      </c>
      <c r="B95" s="66" t="s">
        <v>116</v>
      </c>
      <c r="C95" s="67">
        <v>850001</v>
      </c>
      <c r="D95" s="68">
        <v>15</v>
      </c>
      <c r="E95" s="68" t="s">
        <v>27</v>
      </c>
      <c r="F95" s="68">
        <v>2024</v>
      </c>
      <c r="G95" s="68" t="s">
        <v>33</v>
      </c>
      <c r="H95" s="111" t="s">
        <v>341</v>
      </c>
      <c r="I95" s="105" t="s">
        <v>342</v>
      </c>
      <c r="J95" s="68" t="s">
        <v>145</v>
      </c>
      <c r="K95" s="66"/>
      <c r="L95" s="71">
        <v>-400</v>
      </c>
    </row>
    <row r="96" spans="1:12" x14ac:dyDescent="0.25">
      <c r="A96" s="68">
        <v>94</v>
      </c>
      <c r="B96" s="66" t="s">
        <v>126</v>
      </c>
      <c r="C96" s="67">
        <v>860461200187519</v>
      </c>
      <c r="D96" s="68">
        <v>15</v>
      </c>
      <c r="E96" s="68" t="s">
        <v>27</v>
      </c>
      <c r="F96" s="68">
        <v>2024</v>
      </c>
      <c r="G96" s="68" t="s">
        <v>16</v>
      </c>
      <c r="H96" s="68" t="s">
        <v>43</v>
      </c>
      <c r="I96" s="69" t="s">
        <v>45</v>
      </c>
      <c r="J96" s="68" t="s">
        <v>44</v>
      </c>
      <c r="K96" s="66"/>
      <c r="L96" s="71">
        <v>-2.37</v>
      </c>
    </row>
    <row r="97" spans="1:12" x14ac:dyDescent="0.25">
      <c r="A97" s="68">
        <v>95</v>
      </c>
      <c r="B97" s="66" t="s">
        <v>126</v>
      </c>
      <c r="C97" s="67">
        <v>870471200211579</v>
      </c>
      <c r="D97" s="68">
        <v>16</v>
      </c>
      <c r="E97" s="68" t="s">
        <v>27</v>
      </c>
      <c r="F97" s="68">
        <v>2024</v>
      </c>
      <c r="G97" s="68" t="s">
        <v>16</v>
      </c>
      <c r="H97" s="68" t="s">
        <v>43</v>
      </c>
      <c r="I97" s="69" t="s">
        <v>45</v>
      </c>
      <c r="J97" s="68" t="s">
        <v>44</v>
      </c>
      <c r="K97" s="66"/>
      <c r="L97" s="71">
        <v>-3.16</v>
      </c>
    </row>
    <row r="98" spans="1:12" x14ac:dyDescent="0.25">
      <c r="A98" s="68">
        <v>96</v>
      </c>
      <c r="B98" s="66" t="s">
        <v>116</v>
      </c>
      <c r="C98" s="75" t="s">
        <v>263</v>
      </c>
      <c r="D98" s="68">
        <v>18</v>
      </c>
      <c r="E98" s="68" t="s">
        <v>27</v>
      </c>
      <c r="F98" s="68">
        <v>2024</v>
      </c>
      <c r="G98" s="68" t="s">
        <v>102</v>
      </c>
      <c r="H98" s="68" t="s">
        <v>124</v>
      </c>
      <c r="I98" s="69" t="s">
        <v>124</v>
      </c>
      <c r="J98" s="68" t="s">
        <v>145</v>
      </c>
      <c r="K98" s="66"/>
      <c r="L98" s="71">
        <v>-1505</v>
      </c>
    </row>
    <row r="99" spans="1:12" x14ac:dyDescent="0.25">
      <c r="A99" s="68">
        <v>97</v>
      </c>
      <c r="B99" s="66" t="s">
        <v>268</v>
      </c>
      <c r="C99" s="67">
        <v>552903000037535</v>
      </c>
      <c r="D99" s="68">
        <v>19</v>
      </c>
      <c r="E99" s="68" t="s">
        <v>27</v>
      </c>
      <c r="F99" s="68">
        <v>2024</v>
      </c>
      <c r="G99" s="68" t="s">
        <v>21</v>
      </c>
      <c r="H99" s="68" t="s">
        <v>147</v>
      </c>
      <c r="I99" s="69" t="s">
        <v>64</v>
      </c>
      <c r="J99" s="68" t="s">
        <v>60</v>
      </c>
      <c r="K99" s="66"/>
      <c r="L99" s="71">
        <v>-1344</v>
      </c>
    </row>
    <row r="100" spans="1:12" x14ac:dyDescent="0.25">
      <c r="A100" s="68">
        <v>98</v>
      </c>
      <c r="B100" s="66" t="s">
        <v>268</v>
      </c>
      <c r="C100" s="67">
        <v>552903000106171</v>
      </c>
      <c r="D100" s="68">
        <v>19</v>
      </c>
      <c r="E100" s="68" t="s">
        <v>27</v>
      </c>
      <c r="F100" s="68">
        <v>2024</v>
      </c>
      <c r="G100" s="68" t="s">
        <v>21</v>
      </c>
      <c r="H100" s="68" t="s">
        <v>148</v>
      </c>
      <c r="I100" s="69" t="s">
        <v>74</v>
      </c>
      <c r="J100" s="68" t="s">
        <v>60</v>
      </c>
      <c r="K100" s="66"/>
      <c r="L100" s="71">
        <v>-672</v>
      </c>
    </row>
    <row r="101" spans="1:12" x14ac:dyDescent="0.25">
      <c r="A101" s="68">
        <v>99</v>
      </c>
      <c r="B101" s="66" t="s">
        <v>268</v>
      </c>
      <c r="C101" s="67">
        <v>553253000026518</v>
      </c>
      <c r="D101" s="68">
        <v>19</v>
      </c>
      <c r="E101" s="68" t="s">
        <v>27</v>
      </c>
      <c r="F101" s="68">
        <v>2024</v>
      </c>
      <c r="G101" s="68" t="s">
        <v>21</v>
      </c>
      <c r="H101" s="68" t="s">
        <v>79</v>
      </c>
      <c r="I101" s="69" t="s">
        <v>80</v>
      </c>
      <c r="J101" s="68" t="s">
        <v>60</v>
      </c>
      <c r="K101" s="66"/>
      <c r="L101" s="71">
        <v>-1344</v>
      </c>
    </row>
    <row r="102" spans="1:12" x14ac:dyDescent="0.25">
      <c r="A102" s="68">
        <v>100</v>
      </c>
      <c r="B102" s="66" t="s">
        <v>268</v>
      </c>
      <c r="C102" s="67">
        <v>553472000051742</v>
      </c>
      <c r="D102" s="68">
        <v>19</v>
      </c>
      <c r="E102" s="68" t="s">
        <v>27</v>
      </c>
      <c r="F102" s="68">
        <v>2024</v>
      </c>
      <c r="G102" s="68" t="s">
        <v>21</v>
      </c>
      <c r="H102" s="68" t="s">
        <v>67</v>
      </c>
      <c r="I102" s="69" t="s">
        <v>68</v>
      </c>
      <c r="J102" s="68" t="s">
        <v>60</v>
      </c>
      <c r="K102" s="66"/>
      <c r="L102" s="71">
        <v>-672</v>
      </c>
    </row>
    <row r="103" spans="1:12" x14ac:dyDescent="0.25">
      <c r="A103" s="68">
        <v>101</v>
      </c>
      <c r="B103" s="66" t="s">
        <v>268</v>
      </c>
      <c r="C103" s="67">
        <v>553473000030255</v>
      </c>
      <c r="D103" s="68">
        <v>19</v>
      </c>
      <c r="E103" s="68" t="s">
        <v>27</v>
      </c>
      <c r="F103" s="68">
        <v>2024</v>
      </c>
      <c r="G103" s="68" t="s">
        <v>21</v>
      </c>
      <c r="H103" s="68" t="s">
        <v>81</v>
      </c>
      <c r="I103" s="69" t="s">
        <v>82</v>
      </c>
      <c r="J103" s="68" t="s">
        <v>60</v>
      </c>
      <c r="K103" s="66"/>
      <c r="L103" s="71">
        <v>-672</v>
      </c>
    </row>
    <row r="104" spans="1:12" x14ac:dyDescent="0.25">
      <c r="A104" s="68">
        <v>102</v>
      </c>
      <c r="B104" s="66" t="s">
        <v>268</v>
      </c>
      <c r="C104" s="67">
        <v>553653000006999</v>
      </c>
      <c r="D104" s="68">
        <v>19</v>
      </c>
      <c r="E104" s="68" t="s">
        <v>27</v>
      </c>
      <c r="F104" s="68">
        <v>2024</v>
      </c>
      <c r="G104" s="68" t="s">
        <v>21</v>
      </c>
      <c r="H104" s="68" t="s">
        <v>108</v>
      </c>
      <c r="I104" s="87" t="s">
        <v>274</v>
      </c>
      <c r="J104" s="68" t="s">
        <v>60</v>
      </c>
      <c r="K104" s="66"/>
      <c r="L104" s="71">
        <v>-686.81</v>
      </c>
    </row>
    <row r="105" spans="1:12" x14ac:dyDescent="0.25">
      <c r="A105" s="68">
        <v>103</v>
      </c>
      <c r="B105" s="66" t="s">
        <v>268</v>
      </c>
      <c r="C105" s="67">
        <v>553653000010877</v>
      </c>
      <c r="D105" s="68">
        <v>19</v>
      </c>
      <c r="E105" s="68" t="s">
        <v>27</v>
      </c>
      <c r="F105" s="68">
        <v>2024</v>
      </c>
      <c r="G105" s="68" t="s">
        <v>21</v>
      </c>
      <c r="H105" s="68" t="s">
        <v>75</v>
      </c>
      <c r="I105" s="69" t="s">
        <v>76</v>
      </c>
      <c r="J105" s="68" t="s">
        <v>60</v>
      </c>
      <c r="K105" s="66"/>
      <c r="L105" s="71">
        <v>-672</v>
      </c>
    </row>
    <row r="106" spans="1:12" x14ac:dyDescent="0.25">
      <c r="A106" s="68">
        <v>104</v>
      </c>
      <c r="B106" s="66" t="s">
        <v>268</v>
      </c>
      <c r="C106" s="67">
        <v>553653000011532</v>
      </c>
      <c r="D106" s="68">
        <v>19</v>
      </c>
      <c r="E106" s="68" t="s">
        <v>27</v>
      </c>
      <c r="F106" s="68">
        <v>2024</v>
      </c>
      <c r="G106" s="68" t="s">
        <v>21</v>
      </c>
      <c r="H106" s="68" t="s">
        <v>87</v>
      </c>
      <c r="I106" s="69" t="s">
        <v>88</v>
      </c>
      <c r="J106" s="68" t="s">
        <v>60</v>
      </c>
      <c r="K106" s="66"/>
      <c r="L106" s="71">
        <v>-1512</v>
      </c>
    </row>
    <row r="107" spans="1:12" x14ac:dyDescent="0.25">
      <c r="A107" s="68">
        <v>105</v>
      </c>
      <c r="B107" s="66" t="s">
        <v>268</v>
      </c>
      <c r="C107" s="67">
        <v>553653000015379</v>
      </c>
      <c r="D107" s="68">
        <v>19</v>
      </c>
      <c r="E107" s="68" t="s">
        <v>27</v>
      </c>
      <c r="F107" s="68">
        <v>2024</v>
      </c>
      <c r="G107" s="68" t="s">
        <v>21</v>
      </c>
      <c r="H107" s="68" t="s">
        <v>96</v>
      </c>
      <c r="I107" s="69" t="s">
        <v>97</v>
      </c>
      <c r="J107" s="68" t="s">
        <v>60</v>
      </c>
      <c r="K107" s="66"/>
      <c r="L107" s="71">
        <v>-672</v>
      </c>
    </row>
    <row r="108" spans="1:12" x14ac:dyDescent="0.25">
      <c r="A108" s="68">
        <v>106</v>
      </c>
      <c r="B108" s="66" t="s">
        <v>268</v>
      </c>
      <c r="C108" s="67">
        <v>553653000033519</v>
      </c>
      <c r="D108" s="68">
        <v>19</v>
      </c>
      <c r="E108" s="68" t="s">
        <v>27</v>
      </c>
      <c r="F108" s="68">
        <v>2024</v>
      </c>
      <c r="G108" s="68" t="s">
        <v>21</v>
      </c>
      <c r="H108" s="68" t="s">
        <v>62</v>
      </c>
      <c r="I108" s="69" t="s">
        <v>269</v>
      </c>
      <c r="J108" s="68" t="s">
        <v>60</v>
      </c>
      <c r="K108" s="66"/>
      <c r="L108" s="71">
        <v>-1344</v>
      </c>
    </row>
    <row r="109" spans="1:12" x14ac:dyDescent="0.25">
      <c r="A109" s="68">
        <v>107</v>
      </c>
      <c r="B109" s="66" t="s">
        <v>268</v>
      </c>
      <c r="C109" s="67">
        <v>553653000033524</v>
      </c>
      <c r="D109" s="68">
        <v>19</v>
      </c>
      <c r="E109" s="68" t="s">
        <v>27</v>
      </c>
      <c r="F109" s="68">
        <v>2024</v>
      </c>
      <c r="G109" s="68" t="s">
        <v>21</v>
      </c>
      <c r="H109" s="68" t="s">
        <v>69</v>
      </c>
      <c r="I109" s="69" t="s">
        <v>70</v>
      </c>
      <c r="J109" s="68" t="s">
        <v>60</v>
      </c>
      <c r="K109" s="66"/>
      <c r="L109" s="71">
        <v>-1999.2</v>
      </c>
    </row>
    <row r="110" spans="1:12" x14ac:dyDescent="0.25">
      <c r="A110" s="68">
        <v>108</v>
      </c>
      <c r="B110" s="66" t="s">
        <v>268</v>
      </c>
      <c r="C110" s="67">
        <v>553653000040508</v>
      </c>
      <c r="D110" s="68">
        <v>19</v>
      </c>
      <c r="E110" s="68" t="s">
        <v>27</v>
      </c>
      <c r="F110" s="68">
        <v>2024</v>
      </c>
      <c r="G110" s="68" t="s">
        <v>21</v>
      </c>
      <c r="H110" s="68" t="s">
        <v>71</v>
      </c>
      <c r="I110" s="69" t="s">
        <v>72</v>
      </c>
      <c r="J110" s="68" t="s">
        <v>60</v>
      </c>
      <c r="K110" s="66"/>
      <c r="L110" s="71">
        <v>-2284.8000000000002</v>
      </c>
    </row>
    <row r="111" spans="1:12" x14ac:dyDescent="0.25">
      <c r="A111" s="68">
        <v>109</v>
      </c>
      <c r="B111" s="66" t="s">
        <v>268</v>
      </c>
      <c r="C111" s="67">
        <v>553653000048893</v>
      </c>
      <c r="D111" s="68">
        <v>19</v>
      </c>
      <c r="E111" s="68" t="s">
        <v>27</v>
      </c>
      <c r="F111" s="68">
        <v>2024</v>
      </c>
      <c r="G111" s="68" t="s">
        <v>21</v>
      </c>
      <c r="H111" s="68" t="s">
        <v>83</v>
      </c>
      <c r="I111" s="69" t="s">
        <v>84</v>
      </c>
      <c r="J111" s="68" t="s">
        <v>60</v>
      </c>
      <c r="K111" s="66"/>
      <c r="L111" s="71">
        <v>-504</v>
      </c>
    </row>
    <row r="112" spans="1:12" x14ac:dyDescent="0.25">
      <c r="A112" s="68">
        <v>110</v>
      </c>
      <c r="B112" s="66" t="s">
        <v>268</v>
      </c>
      <c r="C112" s="67">
        <v>553653000136772</v>
      </c>
      <c r="D112" s="68">
        <v>19</v>
      </c>
      <c r="E112" s="68" t="s">
        <v>27</v>
      </c>
      <c r="F112" s="68">
        <v>2024</v>
      </c>
      <c r="G112" s="68" t="s">
        <v>21</v>
      </c>
      <c r="H112" s="68" t="s">
        <v>77</v>
      </c>
      <c r="I112" s="69" t="s">
        <v>78</v>
      </c>
      <c r="J112" s="68" t="s">
        <v>60</v>
      </c>
      <c r="K112" s="66"/>
      <c r="L112" s="71">
        <v>-672</v>
      </c>
    </row>
    <row r="113" spans="1:12" x14ac:dyDescent="0.25">
      <c r="A113" s="68">
        <v>111</v>
      </c>
      <c r="B113" s="66" t="s">
        <v>268</v>
      </c>
      <c r="C113" s="67">
        <v>553653000138169</v>
      </c>
      <c r="D113" s="68">
        <v>19</v>
      </c>
      <c r="E113" s="68" t="s">
        <v>27</v>
      </c>
      <c r="F113" s="68">
        <v>2024</v>
      </c>
      <c r="G113" s="68" t="s">
        <v>21</v>
      </c>
      <c r="H113" s="68" t="s">
        <v>65</v>
      </c>
      <c r="I113" s="69" t="s">
        <v>66</v>
      </c>
      <c r="J113" s="68" t="s">
        <v>60</v>
      </c>
      <c r="K113" s="66"/>
      <c r="L113" s="71">
        <v>-1008</v>
      </c>
    </row>
    <row r="114" spans="1:12" x14ac:dyDescent="0.25">
      <c r="A114" s="68">
        <v>112</v>
      </c>
      <c r="B114" s="66" t="s">
        <v>268</v>
      </c>
      <c r="C114" s="67">
        <v>553653000140082</v>
      </c>
      <c r="D114" s="68">
        <v>19</v>
      </c>
      <c r="E114" s="68" t="s">
        <v>27</v>
      </c>
      <c r="F114" s="68">
        <v>2024</v>
      </c>
      <c r="G114" s="68" t="s">
        <v>21</v>
      </c>
      <c r="H114" s="68" t="s">
        <v>270</v>
      </c>
      <c r="I114" s="69" t="s">
        <v>86</v>
      </c>
      <c r="J114" s="68" t="s">
        <v>60</v>
      </c>
      <c r="K114" s="66"/>
      <c r="L114" s="71">
        <v>-672</v>
      </c>
    </row>
    <row r="115" spans="1:12" x14ac:dyDescent="0.25">
      <c r="A115" s="68">
        <v>113</v>
      </c>
      <c r="B115" s="66" t="s">
        <v>268</v>
      </c>
      <c r="C115" s="67">
        <v>553653000140696</v>
      </c>
      <c r="D115" s="68">
        <v>19</v>
      </c>
      <c r="E115" s="68" t="s">
        <v>27</v>
      </c>
      <c r="F115" s="68">
        <v>2024</v>
      </c>
      <c r="G115" s="68" t="s">
        <v>21</v>
      </c>
      <c r="H115" s="68" t="s">
        <v>59</v>
      </c>
      <c r="I115" s="69" t="s">
        <v>61</v>
      </c>
      <c r="J115" s="68" t="s">
        <v>60</v>
      </c>
      <c r="K115" s="66"/>
      <c r="L115" s="71">
        <v>-1344</v>
      </c>
    </row>
    <row r="116" spans="1:12" x14ac:dyDescent="0.25">
      <c r="A116" s="68">
        <v>114</v>
      </c>
      <c r="B116" s="66" t="s">
        <v>333</v>
      </c>
      <c r="C116" s="67">
        <v>554439000039504</v>
      </c>
      <c r="D116" s="68">
        <v>19</v>
      </c>
      <c r="E116" s="68" t="s">
        <v>27</v>
      </c>
      <c r="F116" s="68">
        <v>2024</v>
      </c>
      <c r="G116" s="68" t="s">
        <v>330</v>
      </c>
      <c r="H116" s="68" t="s">
        <v>329</v>
      </c>
      <c r="I116" s="80" t="s">
        <v>371</v>
      </c>
      <c r="J116" s="68" t="s">
        <v>121</v>
      </c>
      <c r="K116" s="68" t="s">
        <v>328</v>
      </c>
      <c r="L116" s="71">
        <v>-5107.63</v>
      </c>
    </row>
    <row r="117" spans="1:12" x14ac:dyDescent="0.25">
      <c r="A117" s="68">
        <v>115</v>
      </c>
      <c r="B117" s="66" t="s">
        <v>332</v>
      </c>
      <c r="C117" s="67">
        <v>554439000039504</v>
      </c>
      <c r="D117" s="68">
        <v>19</v>
      </c>
      <c r="E117" s="68" t="s">
        <v>27</v>
      </c>
      <c r="F117" s="68">
        <v>2024</v>
      </c>
      <c r="G117" s="68" t="s">
        <v>330</v>
      </c>
      <c r="H117" s="68" t="s">
        <v>329</v>
      </c>
      <c r="I117" s="80" t="s">
        <v>371</v>
      </c>
      <c r="J117" s="68" t="s">
        <v>121</v>
      </c>
      <c r="K117" s="68" t="s">
        <v>328</v>
      </c>
      <c r="L117" s="71">
        <v>-2809.2</v>
      </c>
    </row>
    <row r="118" spans="1:12" x14ac:dyDescent="0.25">
      <c r="A118" s="68">
        <v>116</v>
      </c>
      <c r="B118" s="66" t="s">
        <v>331</v>
      </c>
      <c r="C118" s="67">
        <v>554439000039504</v>
      </c>
      <c r="D118" s="68">
        <v>19</v>
      </c>
      <c r="E118" s="68" t="s">
        <v>27</v>
      </c>
      <c r="F118" s="68">
        <v>2024</v>
      </c>
      <c r="G118" s="68" t="s">
        <v>330</v>
      </c>
      <c r="H118" s="68" t="s">
        <v>329</v>
      </c>
      <c r="I118" s="80" t="s">
        <v>371</v>
      </c>
      <c r="J118" s="68" t="s">
        <v>121</v>
      </c>
      <c r="K118" s="68" t="s">
        <v>328</v>
      </c>
      <c r="L118" s="71">
        <v>-12</v>
      </c>
    </row>
    <row r="119" spans="1:12" x14ac:dyDescent="0.25">
      <c r="A119" s="68">
        <v>117</v>
      </c>
      <c r="B119" s="66" t="s">
        <v>268</v>
      </c>
      <c r="C119" s="67">
        <v>554732000113789</v>
      </c>
      <c r="D119" s="68">
        <v>19</v>
      </c>
      <c r="E119" s="68" t="s">
        <v>27</v>
      </c>
      <c r="F119" s="68">
        <v>2024</v>
      </c>
      <c r="G119" s="68" t="s">
        <v>21</v>
      </c>
      <c r="H119" s="68" t="s">
        <v>98</v>
      </c>
      <c r="I119" s="87" t="s">
        <v>275</v>
      </c>
      <c r="J119" s="68" t="s">
        <v>60</v>
      </c>
      <c r="K119" s="66"/>
      <c r="L119" s="71">
        <v>-1344</v>
      </c>
    </row>
    <row r="120" spans="1:12" x14ac:dyDescent="0.25">
      <c r="A120" s="68">
        <v>118</v>
      </c>
      <c r="B120" s="66" t="s">
        <v>268</v>
      </c>
      <c r="C120" s="67">
        <v>21901</v>
      </c>
      <c r="D120" s="68">
        <v>19</v>
      </c>
      <c r="E120" s="68" t="s">
        <v>27</v>
      </c>
      <c r="F120" s="68">
        <v>2024</v>
      </c>
      <c r="G120" s="68" t="s">
        <v>22</v>
      </c>
      <c r="H120" s="68" t="s">
        <v>89</v>
      </c>
      <c r="I120" s="69" t="s">
        <v>90</v>
      </c>
      <c r="J120" s="68" t="s">
        <v>60</v>
      </c>
      <c r="K120" s="66"/>
      <c r="L120" s="71">
        <v>-504</v>
      </c>
    </row>
    <row r="121" spans="1:12" x14ac:dyDescent="0.25">
      <c r="A121" s="68">
        <v>119</v>
      </c>
      <c r="B121" s="66" t="s">
        <v>268</v>
      </c>
      <c r="C121" s="67">
        <v>21902</v>
      </c>
      <c r="D121" s="68">
        <v>19</v>
      </c>
      <c r="E121" s="68" t="s">
        <v>27</v>
      </c>
      <c r="F121" s="68">
        <v>2024</v>
      </c>
      <c r="G121" s="68" t="s">
        <v>22</v>
      </c>
      <c r="H121" s="68" t="s">
        <v>92</v>
      </c>
      <c r="I121" s="69" t="s">
        <v>93</v>
      </c>
      <c r="J121" s="68" t="s">
        <v>60</v>
      </c>
      <c r="K121" s="68"/>
      <c r="L121" s="71">
        <v>-672</v>
      </c>
    </row>
    <row r="122" spans="1:12" x14ac:dyDescent="0.25">
      <c r="A122" s="68">
        <v>120</v>
      </c>
      <c r="B122" s="66" t="s">
        <v>268</v>
      </c>
      <c r="C122" s="67">
        <v>21903</v>
      </c>
      <c r="D122" s="68">
        <v>19</v>
      </c>
      <c r="E122" s="68" t="s">
        <v>27</v>
      </c>
      <c r="F122" s="68">
        <v>2024</v>
      </c>
      <c r="G122" s="68" t="s">
        <v>22</v>
      </c>
      <c r="H122" s="68" t="s">
        <v>94</v>
      </c>
      <c r="I122" s="69" t="s">
        <v>95</v>
      </c>
      <c r="J122" s="68" t="s">
        <v>60</v>
      </c>
      <c r="K122" s="68"/>
      <c r="L122" s="71">
        <v>-672</v>
      </c>
    </row>
    <row r="123" spans="1:12" x14ac:dyDescent="0.25">
      <c r="A123" s="68">
        <v>121</v>
      </c>
      <c r="B123" s="66" t="s">
        <v>126</v>
      </c>
      <c r="C123" s="67">
        <v>820501100065179</v>
      </c>
      <c r="D123" s="68">
        <v>19</v>
      </c>
      <c r="E123" s="68" t="s">
        <v>27</v>
      </c>
      <c r="F123" s="68">
        <v>2024</v>
      </c>
      <c r="G123" s="68" t="s">
        <v>31</v>
      </c>
      <c r="H123" s="68" t="s">
        <v>43</v>
      </c>
      <c r="I123" s="69" t="s">
        <v>45</v>
      </c>
      <c r="J123" s="68" t="s">
        <v>44</v>
      </c>
      <c r="K123" s="66"/>
      <c r="L123" s="71">
        <v>-12</v>
      </c>
    </row>
    <row r="124" spans="1:12" x14ac:dyDescent="0.25">
      <c r="A124" s="68">
        <v>122</v>
      </c>
      <c r="B124" s="66" t="s">
        <v>126</v>
      </c>
      <c r="C124" s="67">
        <v>820501100065180</v>
      </c>
      <c r="D124" s="68">
        <v>19</v>
      </c>
      <c r="E124" s="68" t="s">
        <v>27</v>
      </c>
      <c r="F124" s="68">
        <v>2024</v>
      </c>
      <c r="G124" s="68" t="s">
        <v>31</v>
      </c>
      <c r="H124" s="68" t="s">
        <v>43</v>
      </c>
      <c r="I124" s="69" t="s">
        <v>45</v>
      </c>
      <c r="J124" s="68" t="s">
        <v>44</v>
      </c>
      <c r="K124" s="66"/>
      <c r="L124" s="71">
        <v>-12</v>
      </c>
    </row>
    <row r="125" spans="1:12" x14ac:dyDescent="0.25">
      <c r="A125" s="68">
        <v>123</v>
      </c>
      <c r="B125" s="66" t="s">
        <v>126</v>
      </c>
      <c r="C125" s="67">
        <v>820501100065181</v>
      </c>
      <c r="D125" s="68">
        <v>19</v>
      </c>
      <c r="E125" s="68" t="s">
        <v>27</v>
      </c>
      <c r="F125" s="68">
        <v>2024</v>
      </c>
      <c r="G125" s="68" t="s">
        <v>31</v>
      </c>
      <c r="H125" s="68" t="s">
        <v>43</v>
      </c>
      <c r="I125" s="69" t="s">
        <v>45</v>
      </c>
      <c r="J125" s="68" t="s">
        <v>44</v>
      </c>
      <c r="K125" s="66"/>
      <c r="L125" s="71">
        <v>-12</v>
      </c>
    </row>
    <row r="126" spans="1:12" x14ac:dyDescent="0.25">
      <c r="A126" s="68">
        <v>124</v>
      </c>
      <c r="B126" s="66" t="s">
        <v>126</v>
      </c>
      <c r="C126" s="67">
        <v>830501200090290</v>
      </c>
      <c r="D126" s="68">
        <v>19</v>
      </c>
      <c r="E126" s="68" t="s">
        <v>27</v>
      </c>
      <c r="F126" s="68">
        <v>2024</v>
      </c>
      <c r="G126" s="68" t="s">
        <v>24</v>
      </c>
      <c r="H126" s="68" t="s">
        <v>43</v>
      </c>
      <c r="I126" s="69" t="s">
        <v>45</v>
      </c>
      <c r="J126" s="68" t="s">
        <v>44</v>
      </c>
      <c r="K126" s="66"/>
      <c r="L126" s="71">
        <v>-11.18</v>
      </c>
    </row>
    <row r="127" spans="1:12" x14ac:dyDescent="0.25">
      <c r="A127" s="68">
        <v>125</v>
      </c>
      <c r="B127" s="66" t="s">
        <v>126</v>
      </c>
      <c r="C127" s="67">
        <v>830501200275738</v>
      </c>
      <c r="D127" s="68">
        <v>19</v>
      </c>
      <c r="E127" s="68" t="s">
        <v>27</v>
      </c>
      <c r="F127" s="68">
        <v>2024</v>
      </c>
      <c r="G127" s="68" t="s">
        <v>16</v>
      </c>
      <c r="H127" s="68" t="s">
        <v>43</v>
      </c>
      <c r="I127" s="69" t="s">
        <v>45</v>
      </c>
      <c r="J127" s="68" t="s">
        <v>44</v>
      </c>
      <c r="K127" s="66"/>
      <c r="L127" s="71">
        <v>-60.83</v>
      </c>
    </row>
    <row r="128" spans="1:12" x14ac:dyDescent="0.25">
      <c r="A128" s="68">
        <v>126</v>
      </c>
      <c r="B128" s="66" t="s">
        <v>126</v>
      </c>
      <c r="C128" s="67">
        <v>830501200275739</v>
      </c>
      <c r="D128" s="68">
        <v>19</v>
      </c>
      <c r="E128" s="68" t="s">
        <v>27</v>
      </c>
      <c r="F128" s="68">
        <v>2024</v>
      </c>
      <c r="G128" s="68" t="s">
        <v>16</v>
      </c>
      <c r="H128" s="68" t="s">
        <v>43</v>
      </c>
      <c r="I128" s="69" t="s">
        <v>45</v>
      </c>
      <c r="J128" s="68" t="s">
        <v>44</v>
      </c>
      <c r="K128" s="66"/>
      <c r="L128" s="71">
        <v>-52.93</v>
      </c>
    </row>
    <row r="129" spans="1:12" x14ac:dyDescent="0.25">
      <c r="A129" s="68">
        <v>127</v>
      </c>
      <c r="B129" s="66" t="s">
        <v>336</v>
      </c>
      <c r="C129" s="67">
        <v>554439000039504</v>
      </c>
      <c r="D129" s="68">
        <v>20</v>
      </c>
      <c r="E129" s="68" t="s">
        <v>27</v>
      </c>
      <c r="F129" s="68">
        <v>2024</v>
      </c>
      <c r="G129" s="68" t="s">
        <v>21</v>
      </c>
      <c r="H129" s="68" t="s">
        <v>41</v>
      </c>
      <c r="I129" s="69" t="s">
        <v>40</v>
      </c>
      <c r="J129" s="68" t="s">
        <v>42</v>
      </c>
      <c r="K129" s="66"/>
      <c r="L129" s="71">
        <v>-6992.05</v>
      </c>
    </row>
    <row r="130" spans="1:12" x14ac:dyDescent="0.25">
      <c r="A130" s="68">
        <v>128</v>
      </c>
      <c r="B130" s="66" t="s">
        <v>336</v>
      </c>
      <c r="C130" s="67">
        <v>554439000039504</v>
      </c>
      <c r="D130" s="68">
        <v>20</v>
      </c>
      <c r="E130" s="68" t="s">
        <v>27</v>
      </c>
      <c r="F130" s="68">
        <v>2024</v>
      </c>
      <c r="G130" s="68" t="s">
        <v>21</v>
      </c>
      <c r="H130" s="68" t="s">
        <v>41</v>
      </c>
      <c r="I130" s="69" t="s">
        <v>40</v>
      </c>
      <c r="J130" s="68" t="s">
        <v>42</v>
      </c>
      <c r="K130" s="66"/>
      <c r="L130" s="71">
        <v>-18594.759999999998</v>
      </c>
    </row>
    <row r="131" spans="1:12" x14ac:dyDescent="0.25">
      <c r="A131" s="68">
        <v>129</v>
      </c>
      <c r="B131" s="66" t="s">
        <v>126</v>
      </c>
      <c r="C131" s="67">
        <v>870511200068820</v>
      </c>
      <c r="D131" s="68">
        <v>20</v>
      </c>
      <c r="E131" s="68" t="s">
        <v>27</v>
      </c>
      <c r="F131" s="68">
        <v>2024</v>
      </c>
      <c r="G131" s="68" t="s">
        <v>24</v>
      </c>
      <c r="H131" s="68" t="s">
        <v>43</v>
      </c>
      <c r="I131" s="69" t="s">
        <v>45</v>
      </c>
      <c r="J131" s="68" t="s">
        <v>44</v>
      </c>
      <c r="K131" s="66"/>
      <c r="L131" s="71">
        <v>-1</v>
      </c>
    </row>
    <row r="132" spans="1:12" x14ac:dyDescent="0.25">
      <c r="A132" s="68">
        <v>130</v>
      </c>
      <c r="B132" s="66" t="s">
        <v>126</v>
      </c>
      <c r="C132" s="67">
        <v>870511200195858</v>
      </c>
      <c r="D132" s="68">
        <v>20</v>
      </c>
      <c r="E132" s="68" t="s">
        <v>27</v>
      </c>
      <c r="F132" s="68">
        <v>2024</v>
      </c>
      <c r="G132" s="68" t="s">
        <v>16</v>
      </c>
      <c r="H132" s="68" t="s">
        <v>43</v>
      </c>
      <c r="I132" s="69" t="s">
        <v>45</v>
      </c>
      <c r="J132" s="68" t="s">
        <v>44</v>
      </c>
      <c r="K132" s="66"/>
      <c r="L132" s="71">
        <v>-61.62</v>
      </c>
    </row>
    <row r="133" spans="1:12" x14ac:dyDescent="0.25">
      <c r="A133" s="68">
        <v>131</v>
      </c>
      <c r="B133" s="66" t="s">
        <v>116</v>
      </c>
      <c r="C133" s="75" t="s">
        <v>263</v>
      </c>
      <c r="D133" s="68">
        <v>20</v>
      </c>
      <c r="E133" s="68" t="s">
        <v>27</v>
      </c>
      <c r="F133" s="68">
        <v>2024</v>
      </c>
      <c r="G133" s="68" t="s">
        <v>128</v>
      </c>
      <c r="H133" s="68" t="s">
        <v>351</v>
      </c>
      <c r="I133" s="69" t="s">
        <v>352</v>
      </c>
      <c r="J133" s="68" t="s">
        <v>145</v>
      </c>
      <c r="K133" s="66"/>
      <c r="L133" s="71">
        <v>-100</v>
      </c>
    </row>
    <row r="134" spans="1:12" x14ac:dyDescent="0.25">
      <c r="A134" s="68">
        <v>132</v>
      </c>
      <c r="B134" s="66" t="s">
        <v>116</v>
      </c>
      <c r="C134" s="75" t="s">
        <v>263</v>
      </c>
      <c r="D134" s="68">
        <v>20</v>
      </c>
      <c r="E134" s="68" t="s">
        <v>27</v>
      </c>
      <c r="F134" s="68">
        <v>2024</v>
      </c>
      <c r="G134" s="68" t="s">
        <v>128</v>
      </c>
      <c r="H134" s="68" t="s">
        <v>350</v>
      </c>
      <c r="I134" s="69" t="s">
        <v>353</v>
      </c>
      <c r="J134" s="68" t="s">
        <v>145</v>
      </c>
      <c r="K134" s="66"/>
      <c r="L134" s="71">
        <v>-80</v>
      </c>
    </row>
    <row r="135" spans="1:12" x14ac:dyDescent="0.25">
      <c r="A135" s="68">
        <v>133</v>
      </c>
      <c r="B135" s="66" t="s">
        <v>126</v>
      </c>
      <c r="C135" s="67">
        <v>880521200003610</v>
      </c>
      <c r="D135" s="68">
        <v>21</v>
      </c>
      <c r="E135" s="68" t="s">
        <v>27</v>
      </c>
      <c r="F135" s="68">
        <v>2024</v>
      </c>
      <c r="G135" s="68" t="s">
        <v>24</v>
      </c>
      <c r="H135" s="68" t="s">
        <v>43</v>
      </c>
      <c r="I135" s="69" t="s">
        <v>45</v>
      </c>
      <c r="J135" s="68" t="s">
        <v>44</v>
      </c>
      <c r="K135" s="66"/>
      <c r="L135" s="71">
        <v>-2</v>
      </c>
    </row>
    <row r="136" spans="1:12" x14ac:dyDescent="0.25">
      <c r="A136" s="68">
        <v>134</v>
      </c>
      <c r="B136" s="66" t="s">
        <v>126</v>
      </c>
      <c r="C136" s="67">
        <v>880521200140448</v>
      </c>
      <c r="D136" s="68">
        <v>21</v>
      </c>
      <c r="E136" s="68" t="s">
        <v>27</v>
      </c>
      <c r="F136" s="68">
        <v>2024</v>
      </c>
      <c r="G136" s="68" t="s">
        <v>16</v>
      </c>
      <c r="H136" s="68" t="s">
        <v>43</v>
      </c>
      <c r="I136" s="69" t="s">
        <v>45</v>
      </c>
      <c r="J136" s="68" t="s">
        <v>44</v>
      </c>
      <c r="K136" s="66"/>
      <c r="L136" s="71">
        <v>-54.97</v>
      </c>
    </row>
    <row r="137" spans="1:12" x14ac:dyDescent="0.25">
      <c r="A137" s="68">
        <v>135</v>
      </c>
      <c r="B137" s="66" t="s">
        <v>126</v>
      </c>
      <c r="C137" s="67">
        <v>870531200190971</v>
      </c>
      <c r="D137" s="68">
        <v>22</v>
      </c>
      <c r="E137" s="68" t="s">
        <v>27</v>
      </c>
      <c r="F137" s="68">
        <v>2024</v>
      </c>
      <c r="G137" s="68" t="s">
        <v>16</v>
      </c>
      <c r="H137" s="68" t="s">
        <v>43</v>
      </c>
      <c r="I137" s="69" t="s">
        <v>45</v>
      </c>
      <c r="J137" s="68" t="s">
        <v>44</v>
      </c>
      <c r="K137" s="66"/>
      <c r="L137" s="71">
        <v>-23.92</v>
      </c>
    </row>
    <row r="138" spans="1:12" x14ac:dyDescent="0.25">
      <c r="A138" s="68">
        <v>136</v>
      </c>
      <c r="B138" s="66" t="s">
        <v>126</v>
      </c>
      <c r="C138" s="67">
        <v>870541200076379</v>
      </c>
      <c r="D138" s="68">
        <v>23</v>
      </c>
      <c r="E138" s="68" t="s">
        <v>27</v>
      </c>
      <c r="F138" s="68">
        <v>2024</v>
      </c>
      <c r="G138" s="68" t="s">
        <v>16</v>
      </c>
      <c r="H138" s="68" t="s">
        <v>43</v>
      </c>
      <c r="I138" s="69" t="s">
        <v>45</v>
      </c>
      <c r="J138" s="68" t="s">
        <v>44</v>
      </c>
      <c r="K138" s="66"/>
      <c r="L138" s="71">
        <v>-14.95</v>
      </c>
    </row>
    <row r="139" spans="1:12" x14ac:dyDescent="0.25">
      <c r="A139" s="68">
        <v>137</v>
      </c>
      <c r="B139" s="66" t="s">
        <v>126</v>
      </c>
      <c r="C139" s="67">
        <v>830571201183786</v>
      </c>
      <c r="D139" s="68">
        <v>26</v>
      </c>
      <c r="E139" s="68" t="s">
        <v>27</v>
      </c>
      <c r="F139" s="68">
        <v>2024</v>
      </c>
      <c r="G139" s="68" t="s">
        <v>16</v>
      </c>
      <c r="H139" s="68" t="s">
        <v>43</v>
      </c>
      <c r="I139" s="69" t="s">
        <v>45</v>
      </c>
      <c r="J139" s="68" t="s">
        <v>44</v>
      </c>
      <c r="K139" s="66"/>
      <c r="L139" s="71">
        <v>-2.2999999999999998</v>
      </c>
    </row>
    <row r="140" spans="1:12" x14ac:dyDescent="0.25">
      <c r="A140" s="68">
        <v>138</v>
      </c>
      <c r="B140" s="66" t="s">
        <v>310</v>
      </c>
      <c r="C140" s="67">
        <v>551369000123353</v>
      </c>
      <c r="D140" s="68">
        <v>27</v>
      </c>
      <c r="E140" s="68" t="s">
        <v>27</v>
      </c>
      <c r="F140" s="68">
        <v>2024</v>
      </c>
      <c r="G140" s="68" t="s">
        <v>21</v>
      </c>
      <c r="H140" s="68" t="s">
        <v>129</v>
      </c>
      <c r="I140" s="80" t="s">
        <v>322</v>
      </c>
      <c r="J140" s="68" t="s">
        <v>52</v>
      </c>
      <c r="K140" s="66"/>
      <c r="L140" s="71">
        <v>-6949.8</v>
      </c>
    </row>
    <row r="141" spans="1:12" x14ac:dyDescent="0.25">
      <c r="A141" s="68">
        <v>139</v>
      </c>
      <c r="B141" s="66" t="s">
        <v>320</v>
      </c>
      <c r="C141" s="67">
        <v>553296000144017</v>
      </c>
      <c r="D141" s="68">
        <v>27</v>
      </c>
      <c r="E141" s="68" t="s">
        <v>27</v>
      </c>
      <c r="F141" s="68">
        <v>2024</v>
      </c>
      <c r="G141" s="68" t="s">
        <v>21</v>
      </c>
      <c r="H141" s="68" t="s">
        <v>130</v>
      </c>
      <c r="I141" s="105" t="s">
        <v>321</v>
      </c>
      <c r="J141" s="68" t="s">
        <v>369</v>
      </c>
      <c r="K141" s="66"/>
      <c r="L141" s="71">
        <v>-1900</v>
      </c>
    </row>
    <row r="142" spans="1:12" x14ac:dyDescent="0.25">
      <c r="A142" s="68">
        <v>140</v>
      </c>
      <c r="B142" s="66" t="s">
        <v>326</v>
      </c>
      <c r="C142" s="67">
        <v>850002</v>
      </c>
      <c r="D142" s="68">
        <v>28</v>
      </c>
      <c r="E142" s="68" t="s">
        <v>27</v>
      </c>
      <c r="F142" s="68">
        <v>2024</v>
      </c>
      <c r="G142" s="68" t="s">
        <v>33</v>
      </c>
      <c r="H142" s="105" t="s">
        <v>323</v>
      </c>
      <c r="I142" s="105" t="s">
        <v>324</v>
      </c>
      <c r="J142" s="68" t="s">
        <v>325</v>
      </c>
      <c r="K142" s="66"/>
      <c r="L142" s="71">
        <v>-1900</v>
      </c>
    </row>
    <row r="143" spans="1:12" x14ac:dyDescent="0.25">
      <c r="A143" s="68">
        <v>141</v>
      </c>
      <c r="B143" s="66" t="s">
        <v>126</v>
      </c>
      <c r="C143" s="67">
        <v>870591200208176</v>
      </c>
      <c r="D143" s="68">
        <v>28</v>
      </c>
      <c r="E143" s="68" t="s">
        <v>27</v>
      </c>
      <c r="F143" s="68">
        <v>2024</v>
      </c>
      <c r="G143" s="68" t="s">
        <v>16</v>
      </c>
      <c r="H143" s="68" t="s">
        <v>43</v>
      </c>
      <c r="I143" s="69" t="s">
        <v>45</v>
      </c>
      <c r="J143" s="68" t="s">
        <v>44</v>
      </c>
      <c r="K143" s="66"/>
      <c r="L143" s="71">
        <v>-8.51</v>
      </c>
    </row>
    <row r="144" spans="1:12" x14ac:dyDescent="0.25">
      <c r="A144" s="68">
        <v>142</v>
      </c>
      <c r="B144" s="66" t="s">
        <v>126</v>
      </c>
      <c r="C144" s="67">
        <v>800601200209851</v>
      </c>
      <c r="D144" s="68">
        <v>29</v>
      </c>
      <c r="E144" s="68" t="s">
        <v>27</v>
      </c>
      <c r="F144" s="68">
        <v>2024</v>
      </c>
      <c r="G144" s="68" t="s">
        <v>16</v>
      </c>
      <c r="H144" s="68" t="s">
        <v>43</v>
      </c>
      <c r="I144" s="69" t="s">
        <v>45</v>
      </c>
      <c r="J144" s="68" t="s">
        <v>44</v>
      </c>
      <c r="K144" s="66"/>
      <c r="L144" s="71">
        <v>-2.76</v>
      </c>
    </row>
    <row r="145" spans="1:12" x14ac:dyDescent="0.25">
      <c r="A145" s="68">
        <v>143</v>
      </c>
      <c r="B145" s="66" t="s">
        <v>126</v>
      </c>
      <c r="C145" s="67">
        <v>860611200347785</v>
      </c>
      <c r="D145" s="68">
        <v>1</v>
      </c>
      <c r="E145" s="68" t="s">
        <v>34</v>
      </c>
      <c r="F145" s="68">
        <v>2024</v>
      </c>
      <c r="G145" s="68" t="s">
        <v>16</v>
      </c>
      <c r="H145" s="68" t="s">
        <v>43</v>
      </c>
      <c r="I145" s="68" t="s">
        <v>45</v>
      </c>
      <c r="J145" s="68" t="s">
        <v>44</v>
      </c>
      <c r="K145" s="66"/>
      <c r="L145" s="88">
        <v>-1.1499999999999999</v>
      </c>
    </row>
    <row r="146" spans="1:12" x14ac:dyDescent="0.25">
      <c r="A146" s="68">
        <v>144</v>
      </c>
      <c r="B146" s="66" t="s">
        <v>375</v>
      </c>
      <c r="C146" s="67">
        <v>554732000018940</v>
      </c>
      <c r="D146" s="68">
        <v>5</v>
      </c>
      <c r="E146" s="68" t="s">
        <v>34</v>
      </c>
      <c r="F146" s="68">
        <v>2024</v>
      </c>
      <c r="G146" s="68" t="s">
        <v>21</v>
      </c>
      <c r="H146" s="68" t="s">
        <v>372</v>
      </c>
      <c r="I146" s="65" t="s">
        <v>374</v>
      </c>
      <c r="J146" s="68" t="s">
        <v>373</v>
      </c>
      <c r="K146" s="66"/>
      <c r="L146" s="88">
        <v>-45000</v>
      </c>
    </row>
    <row r="147" spans="1:12" x14ac:dyDescent="0.25">
      <c r="A147" s="68">
        <v>145</v>
      </c>
      <c r="B147" s="66" t="s">
        <v>126</v>
      </c>
      <c r="C147" s="67">
        <v>870651201440243</v>
      </c>
      <c r="D147" s="68">
        <v>5</v>
      </c>
      <c r="E147" s="68" t="s">
        <v>34</v>
      </c>
      <c r="F147" s="68">
        <v>2024</v>
      </c>
      <c r="G147" s="68" t="s">
        <v>19</v>
      </c>
      <c r="H147" s="68" t="s">
        <v>43</v>
      </c>
      <c r="I147" s="68" t="s">
        <v>45</v>
      </c>
      <c r="J147" s="68" t="s">
        <v>44</v>
      </c>
      <c r="K147" s="66"/>
      <c r="L147" s="88">
        <v>-72</v>
      </c>
    </row>
    <row r="148" spans="1:12" x14ac:dyDescent="0.25">
      <c r="A148" s="68">
        <v>146</v>
      </c>
      <c r="B148" s="66" t="s">
        <v>116</v>
      </c>
      <c r="C148" s="67">
        <v>30701</v>
      </c>
      <c r="D148" s="68">
        <v>7</v>
      </c>
      <c r="E148" s="68" t="s">
        <v>34</v>
      </c>
      <c r="F148" s="68">
        <v>2024</v>
      </c>
      <c r="G148" s="68" t="s">
        <v>36</v>
      </c>
      <c r="H148" s="68" t="s">
        <v>354</v>
      </c>
      <c r="I148" s="68" t="s">
        <v>355</v>
      </c>
      <c r="J148" s="68" t="s">
        <v>145</v>
      </c>
      <c r="K148" s="66"/>
      <c r="L148" s="88">
        <v>-100</v>
      </c>
    </row>
    <row r="149" spans="1:12" x14ac:dyDescent="0.25">
      <c r="A149" s="68">
        <v>147</v>
      </c>
      <c r="B149" s="66" t="s">
        <v>331</v>
      </c>
      <c r="C149" s="67">
        <v>554439000039504</v>
      </c>
      <c r="D149" s="68">
        <v>27</v>
      </c>
      <c r="E149" s="68" t="s">
        <v>34</v>
      </c>
      <c r="F149" s="68">
        <v>2024</v>
      </c>
      <c r="G149" s="68" t="s">
        <v>330</v>
      </c>
      <c r="H149" s="68" t="s">
        <v>329</v>
      </c>
      <c r="I149" s="80" t="s">
        <v>371</v>
      </c>
      <c r="J149" s="68" t="s">
        <v>121</v>
      </c>
      <c r="K149" s="68" t="s">
        <v>327</v>
      </c>
      <c r="L149" s="88">
        <v>-133.84</v>
      </c>
    </row>
    <row r="150" spans="1:12" x14ac:dyDescent="0.25">
      <c r="A150" s="68">
        <v>148</v>
      </c>
      <c r="B150" s="66" t="s">
        <v>333</v>
      </c>
      <c r="C150" s="67">
        <v>554439000039504</v>
      </c>
      <c r="D150" s="68">
        <v>27</v>
      </c>
      <c r="E150" s="68" t="s">
        <v>34</v>
      </c>
      <c r="F150" s="68">
        <v>2024</v>
      </c>
      <c r="G150" s="68" t="s">
        <v>330</v>
      </c>
      <c r="H150" s="68" t="s">
        <v>329</v>
      </c>
      <c r="I150" s="80" t="s">
        <v>371</v>
      </c>
      <c r="J150" s="68" t="s">
        <v>121</v>
      </c>
      <c r="K150" s="68" t="s">
        <v>327</v>
      </c>
      <c r="L150" s="88">
        <v>-21689.51</v>
      </c>
    </row>
    <row r="151" spans="1:12" x14ac:dyDescent="0.25">
      <c r="A151" s="68">
        <v>149</v>
      </c>
      <c r="B151" s="66" t="s">
        <v>332</v>
      </c>
      <c r="C151" s="67">
        <v>554439000039504</v>
      </c>
      <c r="D151" s="68">
        <v>27</v>
      </c>
      <c r="E151" s="68" t="s">
        <v>34</v>
      </c>
      <c r="F151" s="68">
        <v>2024</v>
      </c>
      <c r="G151" s="68" t="s">
        <v>330</v>
      </c>
      <c r="H151" s="68" t="s">
        <v>329</v>
      </c>
      <c r="I151" s="80" t="s">
        <v>371</v>
      </c>
      <c r="J151" s="68" t="s">
        <v>121</v>
      </c>
      <c r="K151" s="68" t="s">
        <v>327</v>
      </c>
      <c r="L151" s="88">
        <v>-5852.53</v>
      </c>
    </row>
    <row r="152" spans="1:12" x14ac:dyDescent="0.25">
      <c r="A152" s="68">
        <v>150</v>
      </c>
      <c r="B152" s="66" t="s">
        <v>116</v>
      </c>
      <c r="C152" s="67">
        <v>553653000036785</v>
      </c>
      <c r="D152" s="68">
        <v>3</v>
      </c>
      <c r="E152" s="68" t="s">
        <v>37</v>
      </c>
      <c r="F152" s="68">
        <v>2024</v>
      </c>
      <c r="G152" s="68" t="s">
        <v>21</v>
      </c>
      <c r="H152" s="111" t="s">
        <v>343</v>
      </c>
      <c r="I152" s="111" t="s">
        <v>344</v>
      </c>
      <c r="J152" s="68" t="s">
        <v>145</v>
      </c>
      <c r="K152" s="66"/>
      <c r="L152" s="88">
        <v>-80</v>
      </c>
    </row>
    <row r="153" spans="1:12" x14ac:dyDescent="0.25">
      <c r="A153" s="68">
        <v>151</v>
      </c>
      <c r="B153" s="66" t="s">
        <v>126</v>
      </c>
      <c r="C153" s="67">
        <v>840961101047195</v>
      </c>
      <c r="D153" s="68">
        <v>5</v>
      </c>
      <c r="E153" s="68" t="s">
        <v>37</v>
      </c>
      <c r="F153" s="68">
        <v>2024</v>
      </c>
      <c r="G153" s="68" t="s">
        <v>19</v>
      </c>
      <c r="H153" s="68" t="s">
        <v>43</v>
      </c>
      <c r="I153" s="68" t="s">
        <v>45</v>
      </c>
      <c r="J153" s="68" t="s">
        <v>44</v>
      </c>
      <c r="K153" s="66"/>
      <c r="L153" s="88">
        <v>-72</v>
      </c>
    </row>
    <row r="154" spans="1:12" x14ac:dyDescent="0.25">
      <c r="A154" s="68">
        <v>152</v>
      </c>
      <c r="B154" s="66" t="s">
        <v>49</v>
      </c>
      <c r="C154" s="67">
        <v>41101</v>
      </c>
      <c r="D154" s="68">
        <v>11</v>
      </c>
      <c r="E154" s="68" t="s">
        <v>37</v>
      </c>
      <c r="F154" s="68">
        <v>2024</v>
      </c>
      <c r="G154" s="68" t="s">
        <v>120</v>
      </c>
      <c r="H154" s="68" t="s">
        <v>32</v>
      </c>
      <c r="I154" s="105" t="s">
        <v>50</v>
      </c>
      <c r="J154" s="68" t="s">
        <v>121</v>
      </c>
      <c r="K154" s="68" t="s">
        <v>327</v>
      </c>
      <c r="L154" s="88">
        <v>-4444.74</v>
      </c>
    </row>
    <row r="155" spans="1:12" x14ac:dyDescent="0.25">
      <c r="A155" s="68">
        <v>153</v>
      </c>
      <c r="B155" s="66" t="s">
        <v>49</v>
      </c>
      <c r="C155" s="67">
        <v>41102</v>
      </c>
      <c r="D155" s="68">
        <v>11</v>
      </c>
      <c r="E155" s="68" t="s">
        <v>37</v>
      </c>
      <c r="F155" s="68">
        <v>2024</v>
      </c>
      <c r="G155" s="68" t="s">
        <v>120</v>
      </c>
      <c r="H155" s="68" t="s">
        <v>32</v>
      </c>
      <c r="I155" s="105" t="s">
        <v>50</v>
      </c>
      <c r="J155" s="68" t="s">
        <v>121</v>
      </c>
      <c r="K155" s="68" t="s">
        <v>327</v>
      </c>
      <c r="L155" s="88">
        <v>-111</v>
      </c>
    </row>
    <row r="156" spans="1:12" x14ac:dyDescent="0.25">
      <c r="A156" s="68">
        <v>154</v>
      </c>
      <c r="B156" s="66" t="s">
        <v>303</v>
      </c>
      <c r="C156" s="67">
        <v>553653000006999</v>
      </c>
      <c r="D156" s="68">
        <v>19</v>
      </c>
      <c r="E156" s="68" t="s">
        <v>37</v>
      </c>
      <c r="F156" s="68">
        <v>2024</v>
      </c>
      <c r="G156" s="68" t="s">
        <v>21</v>
      </c>
      <c r="H156" s="68" t="s">
        <v>358</v>
      </c>
      <c r="I156" s="68" t="s">
        <v>358</v>
      </c>
      <c r="J156" s="68" t="s">
        <v>52</v>
      </c>
      <c r="K156" s="68" t="s">
        <v>359</v>
      </c>
      <c r="L156" s="88">
        <v>-217.25</v>
      </c>
    </row>
    <row r="157" spans="1:12" x14ac:dyDescent="0.25">
      <c r="A157" s="68">
        <v>155</v>
      </c>
      <c r="B157" s="66" t="s">
        <v>303</v>
      </c>
      <c r="C157" s="67">
        <v>553653000006999</v>
      </c>
      <c r="D157" s="68">
        <v>19</v>
      </c>
      <c r="E157" s="68" t="s">
        <v>37</v>
      </c>
      <c r="F157" s="68">
        <v>2024</v>
      </c>
      <c r="G157" s="68" t="s">
        <v>21</v>
      </c>
      <c r="H157" s="68" t="s">
        <v>358</v>
      </c>
      <c r="I157" s="68" t="s">
        <v>358</v>
      </c>
      <c r="J157" s="68" t="s">
        <v>52</v>
      </c>
      <c r="K157" s="68" t="s">
        <v>360</v>
      </c>
      <c r="L157" s="88">
        <v>-200</v>
      </c>
    </row>
    <row r="158" spans="1:12" x14ac:dyDescent="0.25">
      <c r="A158" s="68">
        <v>156</v>
      </c>
      <c r="B158" s="66" t="s">
        <v>303</v>
      </c>
      <c r="C158" s="67">
        <v>553653000006999</v>
      </c>
      <c r="D158" s="68">
        <v>19</v>
      </c>
      <c r="E158" s="68" t="s">
        <v>37</v>
      </c>
      <c r="F158" s="68">
        <v>2024</v>
      </c>
      <c r="G158" s="68" t="s">
        <v>21</v>
      </c>
      <c r="H158" s="68" t="s">
        <v>358</v>
      </c>
      <c r="I158" s="68" t="s">
        <v>358</v>
      </c>
      <c r="J158" s="68" t="s">
        <v>52</v>
      </c>
      <c r="K158" s="68" t="s">
        <v>361</v>
      </c>
      <c r="L158" s="88">
        <v>-200</v>
      </c>
    </row>
    <row r="159" spans="1:12" x14ac:dyDescent="0.25">
      <c r="A159" s="68">
        <v>157</v>
      </c>
      <c r="B159" s="66" t="s">
        <v>308</v>
      </c>
      <c r="C159" s="67">
        <v>553653000006999</v>
      </c>
      <c r="D159" s="68">
        <v>6</v>
      </c>
      <c r="E159" s="68" t="s">
        <v>38</v>
      </c>
      <c r="F159" s="68">
        <v>2024</v>
      </c>
      <c r="G159" s="68" t="s">
        <v>21</v>
      </c>
      <c r="H159" s="68" t="s">
        <v>362</v>
      </c>
      <c r="I159" s="68" t="s">
        <v>358</v>
      </c>
      <c r="J159" s="68" t="s">
        <v>52</v>
      </c>
      <c r="K159" s="66"/>
      <c r="L159" s="88">
        <v>-330</v>
      </c>
    </row>
    <row r="160" spans="1:12" x14ac:dyDescent="0.25">
      <c r="A160" s="68">
        <v>158</v>
      </c>
      <c r="B160" s="66" t="s">
        <v>126</v>
      </c>
      <c r="C160" s="67">
        <v>881271101856293</v>
      </c>
      <c r="D160" s="68">
        <v>6</v>
      </c>
      <c r="E160" s="68" t="s">
        <v>38</v>
      </c>
      <c r="F160" s="68">
        <v>2024</v>
      </c>
      <c r="G160" s="68" t="s">
        <v>19</v>
      </c>
      <c r="H160" s="68" t="s">
        <v>43</v>
      </c>
      <c r="I160" s="68" t="s">
        <v>45</v>
      </c>
      <c r="J160" s="68" t="s">
        <v>44</v>
      </c>
      <c r="K160" s="66"/>
      <c r="L160" s="88">
        <v>-72</v>
      </c>
    </row>
    <row r="161" spans="1:12" x14ac:dyDescent="0.25">
      <c r="A161" s="68">
        <v>159</v>
      </c>
      <c r="B161" s="66" t="s">
        <v>49</v>
      </c>
      <c r="C161" s="67">
        <v>51301</v>
      </c>
      <c r="D161" s="68">
        <v>13</v>
      </c>
      <c r="E161" s="68" t="s">
        <v>38</v>
      </c>
      <c r="F161" s="68">
        <v>2024</v>
      </c>
      <c r="G161" s="68" t="s">
        <v>120</v>
      </c>
      <c r="H161" s="68" t="s">
        <v>32</v>
      </c>
      <c r="I161" s="65" t="s">
        <v>50</v>
      </c>
      <c r="J161" s="68" t="s">
        <v>121</v>
      </c>
      <c r="K161" s="68" t="s">
        <v>384</v>
      </c>
      <c r="L161" s="88">
        <v>-4.8</v>
      </c>
    </row>
    <row r="162" spans="1:12" x14ac:dyDescent="0.25">
      <c r="A162" s="68">
        <v>160</v>
      </c>
      <c r="B162" s="66" t="s">
        <v>333</v>
      </c>
      <c r="C162" s="67">
        <v>554439000039504</v>
      </c>
      <c r="D162" s="68">
        <v>16</v>
      </c>
      <c r="E162" s="68" t="s">
        <v>38</v>
      </c>
      <c r="F162" s="68">
        <v>2024</v>
      </c>
      <c r="G162" s="68" t="s">
        <v>330</v>
      </c>
      <c r="H162" s="68" t="s">
        <v>329</v>
      </c>
      <c r="I162" s="80" t="s">
        <v>371</v>
      </c>
      <c r="J162" s="68" t="s">
        <v>121</v>
      </c>
      <c r="K162" s="68" t="s">
        <v>384</v>
      </c>
      <c r="L162" s="88">
        <v>-19.05</v>
      </c>
    </row>
    <row r="163" spans="1:12" x14ac:dyDescent="0.25">
      <c r="A163" s="68">
        <v>161</v>
      </c>
      <c r="B163" s="66" t="s">
        <v>332</v>
      </c>
      <c r="C163" s="67">
        <v>554439000039504</v>
      </c>
      <c r="D163" s="68">
        <v>16</v>
      </c>
      <c r="E163" s="68" t="s">
        <v>38</v>
      </c>
      <c r="F163" s="68">
        <v>2024</v>
      </c>
      <c r="G163" s="68" t="s">
        <v>330</v>
      </c>
      <c r="H163" s="68" t="s">
        <v>329</v>
      </c>
      <c r="I163" s="80" t="s">
        <v>371</v>
      </c>
      <c r="J163" s="68" t="s">
        <v>121</v>
      </c>
      <c r="K163" s="68" t="s">
        <v>384</v>
      </c>
      <c r="L163" s="88">
        <v>-10.48</v>
      </c>
    </row>
    <row r="164" spans="1:12" x14ac:dyDescent="0.25">
      <c r="A164" s="68">
        <v>162</v>
      </c>
      <c r="B164" s="66" t="s">
        <v>99</v>
      </c>
      <c r="C164" s="67">
        <v>60301</v>
      </c>
      <c r="D164" s="68">
        <v>3</v>
      </c>
      <c r="E164" s="68" t="s">
        <v>39</v>
      </c>
      <c r="F164" s="68">
        <v>2024</v>
      </c>
      <c r="G164" s="68" t="s">
        <v>368</v>
      </c>
      <c r="H164" s="68" t="s">
        <v>53</v>
      </c>
      <c r="I164" s="90" t="s">
        <v>56</v>
      </c>
      <c r="J164" s="68" t="s">
        <v>54</v>
      </c>
      <c r="K164" s="66"/>
      <c r="L164" s="88">
        <v>-9093.09</v>
      </c>
    </row>
    <row r="165" spans="1:12" ht="27" x14ac:dyDescent="0.25">
      <c r="A165" s="68">
        <v>163</v>
      </c>
      <c r="B165" s="66" t="s">
        <v>345</v>
      </c>
      <c r="C165" s="67">
        <v>60302</v>
      </c>
      <c r="D165" s="68">
        <v>3</v>
      </c>
      <c r="E165" s="68" t="s">
        <v>39</v>
      </c>
      <c r="F165" s="68">
        <v>2024</v>
      </c>
      <c r="G165" s="68" t="s">
        <v>26</v>
      </c>
      <c r="H165" s="90" t="s">
        <v>346</v>
      </c>
      <c r="I165" s="65" t="s">
        <v>55</v>
      </c>
      <c r="J165" s="68" t="s">
        <v>52</v>
      </c>
      <c r="K165" s="112" t="s">
        <v>349</v>
      </c>
      <c r="L165" s="88">
        <v>-17983.88</v>
      </c>
    </row>
    <row r="166" spans="1:12" x14ac:dyDescent="0.25">
      <c r="A166" s="68">
        <v>164</v>
      </c>
      <c r="B166" s="66" t="s">
        <v>126</v>
      </c>
      <c r="C166" s="67">
        <v>891571200567325</v>
      </c>
      <c r="D166" s="68">
        <v>5</v>
      </c>
      <c r="E166" s="68" t="s">
        <v>39</v>
      </c>
      <c r="F166" s="68">
        <v>2024</v>
      </c>
      <c r="G166" s="68" t="s">
        <v>19</v>
      </c>
      <c r="H166" s="68" t="s">
        <v>43</v>
      </c>
      <c r="I166" s="68" t="s">
        <v>45</v>
      </c>
      <c r="J166" s="68" t="s">
        <v>44</v>
      </c>
      <c r="K166" s="66"/>
      <c r="L166" s="88">
        <v>-72</v>
      </c>
    </row>
    <row r="167" spans="1:12" x14ac:dyDescent="0.25">
      <c r="A167" s="68">
        <v>165</v>
      </c>
      <c r="B167" s="66" t="s">
        <v>320</v>
      </c>
      <c r="C167" s="67">
        <v>553296000144017</v>
      </c>
      <c r="D167" s="68">
        <v>28</v>
      </c>
      <c r="E167" s="68" t="s">
        <v>39</v>
      </c>
      <c r="F167" s="68">
        <v>2024</v>
      </c>
      <c r="G167" s="68" t="s">
        <v>21</v>
      </c>
      <c r="H167" s="68" t="s">
        <v>130</v>
      </c>
      <c r="I167" s="105" t="s">
        <v>321</v>
      </c>
      <c r="J167" s="68" t="s">
        <v>369</v>
      </c>
      <c r="K167" s="66"/>
      <c r="L167" s="88">
        <v>-3666.16</v>
      </c>
    </row>
    <row r="168" spans="1:12" ht="27" x14ac:dyDescent="0.25">
      <c r="A168" s="68">
        <v>166</v>
      </c>
      <c r="B168" s="66" t="s">
        <v>345</v>
      </c>
      <c r="C168" s="79">
        <v>62801</v>
      </c>
      <c r="D168" s="68">
        <v>28</v>
      </c>
      <c r="E168" s="68" t="s">
        <v>39</v>
      </c>
      <c r="F168" s="68">
        <v>2024</v>
      </c>
      <c r="G168" s="68" t="s">
        <v>23</v>
      </c>
      <c r="H168" s="80" t="s">
        <v>294</v>
      </c>
      <c r="I168" s="69" t="s">
        <v>347</v>
      </c>
      <c r="J168" s="80" t="s">
        <v>52</v>
      </c>
      <c r="K168" s="102" t="s">
        <v>348</v>
      </c>
      <c r="L168" s="88">
        <v>-3758.29</v>
      </c>
    </row>
    <row r="169" spans="1:12" x14ac:dyDescent="0.25">
      <c r="L169" s="5">
        <f>SUBTOTAL(9,L3:L168)</f>
        <v>-291332.99999999988</v>
      </c>
    </row>
    <row r="170" spans="1:12" x14ac:dyDescent="0.25">
      <c r="J170" s="50"/>
    </row>
  </sheetData>
  <autoFilter ref="A2:L168" xr:uid="{282E6246-50A5-47E9-AD49-90D8B9BD9E7B}"/>
  <mergeCells count="1">
    <mergeCell ref="A1:L1"/>
  </mergeCells>
  <hyperlinks>
    <hyperlink ref="I62" r:id="rId1" display="https://www.econodata.com.br/consulta-empresa/02858003000196-l-s-comercio-de-combustiveis-ltda" xr:uid="{2FD335FA-B53C-4816-BA33-494BC0237E49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DFA1-4F6D-4FF6-A035-59CF9211CF01}">
  <dimension ref="A1:H6"/>
  <sheetViews>
    <sheetView workbookViewId="0">
      <selection activeCell="B10" sqref="B10"/>
    </sheetView>
  </sheetViews>
  <sheetFormatPr defaultColWidth="8" defaultRowHeight="13.5" x14ac:dyDescent="0.25"/>
  <cols>
    <col min="1" max="1" width="5.25" style="2" bestFit="1" customWidth="1"/>
    <col min="2" max="2" width="31.875" style="2" bestFit="1" customWidth="1"/>
    <col min="3" max="3" width="8.5" style="2" bestFit="1" customWidth="1"/>
    <col min="4" max="4" width="9.125" style="2" bestFit="1" customWidth="1"/>
    <col min="5" max="5" width="18.375" style="2" customWidth="1"/>
    <col min="6" max="6" width="16" style="2" bestFit="1" customWidth="1"/>
    <col min="7" max="7" width="33.625" style="2" customWidth="1"/>
    <col min="8" max="8" width="10.125" style="2" bestFit="1" customWidth="1"/>
    <col min="9" max="16384" width="8" style="2"/>
  </cols>
  <sheetData>
    <row r="1" spans="1:8" ht="15.75" customHeight="1" x14ac:dyDescent="0.25">
      <c r="A1" s="147" t="s">
        <v>283</v>
      </c>
      <c r="B1" s="147"/>
      <c r="C1" s="147"/>
      <c r="D1" s="147"/>
      <c r="E1" s="147"/>
      <c r="F1" s="147"/>
      <c r="G1" s="147"/>
      <c r="H1" s="147"/>
    </row>
    <row r="2" spans="1:8" x14ac:dyDescent="0.25">
      <c r="A2" s="167"/>
      <c r="B2" s="168" t="s">
        <v>52</v>
      </c>
      <c r="C2" s="169"/>
      <c r="D2" s="168" t="s">
        <v>256</v>
      </c>
      <c r="E2" s="168" t="s">
        <v>257</v>
      </c>
      <c r="F2" s="168" t="s">
        <v>258</v>
      </c>
      <c r="G2" s="168" t="s">
        <v>259</v>
      </c>
      <c r="H2" s="168" t="s">
        <v>260</v>
      </c>
    </row>
    <row r="3" spans="1:8" x14ac:dyDescent="0.25">
      <c r="A3" s="170" t="s">
        <v>261</v>
      </c>
      <c r="B3" s="171"/>
      <c r="C3" s="172" t="s">
        <v>262</v>
      </c>
      <c r="D3" s="171"/>
      <c r="E3" s="171"/>
      <c r="F3" s="171"/>
      <c r="G3" s="171"/>
      <c r="H3" s="171"/>
    </row>
    <row r="4" spans="1:8" x14ac:dyDescent="0.25">
      <c r="A4" s="65">
        <v>1</v>
      </c>
      <c r="B4" s="90" t="s">
        <v>346</v>
      </c>
      <c r="C4" s="67">
        <v>60302</v>
      </c>
      <c r="D4" s="117">
        <v>45446</v>
      </c>
      <c r="E4" s="102" t="s">
        <v>407</v>
      </c>
      <c r="F4" s="65" t="s">
        <v>55</v>
      </c>
      <c r="G4" s="66" t="s">
        <v>408</v>
      </c>
      <c r="H4" s="118">
        <v>17983.88</v>
      </c>
    </row>
    <row r="5" spans="1:8" x14ac:dyDescent="0.25">
      <c r="A5" s="65">
        <v>2</v>
      </c>
      <c r="B5" s="80" t="s">
        <v>294</v>
      </c>
      <c r="C5" s="79">
        <v>62801</v>
      </c>
      <c r="D5" s="117">
        <v>45471</v>
      </c>
      <c r="E5" s="102" t="s">
        <v>409</v>
      </c>
      <c r="F5" s="69" t="s">
        <v>347</v>
      </c>
      <c r="G5" s="66" t="s">
        <v>410</v>
      </c>
      <c r="H5" s="118">
        <v>3758.29</v>
      </c>
    </row>
    <row r="6" spans="1:8" x14ac:dyDescent="0.25">
      <c r="A6" s="120" t="s">
        <v>158</v>
      </c>
      <c r="B6" s="85"/>
      <c r="C6" s="85"/>
      <c r="D6" s="85"/>
      <c r="E6" s="85"/>
      <c r="F6" s="85"/>
      <c r="G6" s="85"/>
      <c r="H6" s="119">
        <f>SUM(H4:H5)</f>
        <v>21742.170000000002</v>
      </c>
    </row>
  </sheetData>
  <mergeCells count="7">
    <mergeCell ref="H2:H3"/>
    <mergeCell ref="A1:H1"/>
    <mergeCell ref="B2:B3"/>
    <mergeCell ref="D2:D3"/>
    <mergeCell ref="E2:E3"/>
    <mergeCell ref="F2:F3"/>
    <mergeCell ref="G2:G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C733-C991-410D-B628-D823BD523D1D}">
  <dimension ref="A1:E126"/>
  <sheetViews>
    <sheetView tabSelected="1" zoomScale="202" zoomScaleNormal="202" workbookViewId="0">
      <selection activeCell="C7" sqref="C7"/>
    </sheetView>
  </sheetViews>
  <sheetFormatPr defaultColWidth="10" defaultRowHeight="13.5" x14ac:dyDescent="0.25"/>
  <cols>
    <col min="1" max="1" width="48.5" style="2" customWidth="1"/>
    <col min="2" max="3" width="14" style="2" bestFit="1" customWidth="1"/>
    <col min="4" max="4" width="10" style="2"/>
    <col min="5" max="5" width="12.625" style="2" bestFit="1" customWidth="1"/>
    <col min="6" max="16384" width="10" style="2"/>
  </cols>
  <sheetData>
    <row r="1" spans="1:5" x14ac:dyDescent="0.25">
      <c r="A1" s="156" t="s">
        <v>160</v>
      </c>
      <c r="B1" s="157"/>
      <c r="C1" s="157"/>
    </row>
    <row r="2" spans="1:5" x14ac:dyDescent="0.25">
      <c r="A2" s="21" t="s">
        <v>159</v>
      </c>
      <c r="B2" s="22"/>
      <c r="C2" s="23"/>
    </row>
    <row r="3" spans="1:5" x14ac:dyDescent="0.25">
      <c r="A3" s="24" t="s">
        <v>284</v>
      </c>
      <c r="B3" s="25"/>
      <c r="C3" s="26"/>
    </row>
    <row r="4" spans="1:5" x14ac:dyDescent="0.25">
      <c r="A4" s="27" t="s">
        <v>161</v>
      </c>
      <c r="B4" s="28" t="s">
        <v>162</v>
      </c>
      <c r="C4" s="28" t="s">
        <v>162</v>
      </c>
    </row>
    <row r="5" spans="1:5" x14ac:dyDescent="0.25">
      <c r="A5" s="29" t="s">
        <v>163</v>
      </c>
      <c r="B5" s="30" t="s">
        <v>164</v>
      </c>
      <c r="C5" s="30" t="s">
        <v>165</v>
      </c>
    </row>
    <row r="6" spans="1:5" x14ac:dyDescent="0.25">
      <c r="A6" s="9" t="s">
        <v>166</v>
      </c>
      <c r="B6" s="31">
        <v>297675</v>
      </c>
      <c r="C6" s="31">
        <v>284077.5</v>
      </c>
      <c r="E6" s="49"/>
    </row>
    <row r="7" spans="1:5" x14ac:dyDescent="0.25">
      <c r="A7" s="9" t="s">
        <v>402</v>
      </c>
      <c r="B7" s="31"/>
      <c r="C7" s="31">
        <v>-73.5</v>
      </c>
      <c r="E7" s="49"/>
    </row>
    <row r="8" spans="1:5" x14ac:dyDescent="0.25">
      <c r="A8" s="9" t="s">
        <v>167</v>
      </c>
      <c r="B8" s="31">
        <v>0</v>
      </c>
      <c r="C8" s="31">
        <v>511.02</v>
      </c>
    </row>
    <row r="9" spans="1:5" x14ac:dyDescent="0.25">
      <c r="A9" s="9" t="s">
        <v>381</v>
      </c>
      <c r="B9" s="31">
        <v>0</v>
      </c>
      <c r="C9" s="31">
        <f>4800+847.2+267.16-1133.84</f>
        <v>4780.5199999999995</v>
      </c>
    </row>
    <row r="10" spans="1:5" x14ac:dyDescent="0.25">
      <c r="A10" s="32" t="s">
        <v>168</v>
      </c>
      <c r="B10" s="33">
        <f>SUM(B6:B8)</f>
        <v>297675</v>
      </c>
      <c r="C10" s="33">
        <f>SUM(C6:C9)</f>
        <v>289295.54000000004</v>
      </c>
    </row>
    <row r="11" spans="1:5" x14ac:dyDescent="0.25">
      <c r="A11" s="29" t="s">
        <v>169</v>
      </c>
      <c r="B11" s="30" t="s">
        <v>164</v>
      </c>
      <c r="C11" s="30" t="s">
        <v>165</v>
      </c>
    </row>
    <row r="12" spans="1:5" x14ac:dyDescent="0.25">
      <c r="A12" s="158" t="s">
        <v>170</v>
      </c>
      <c r="B12" s="159"/>
      <c r="C12" s="159"/>
    </row>
    <row r="13" spans="1:5" x14ac:dyDescent="0.25">
      <c r="A13" s="9" t="s">
        <v>171</v>
      </c>
      <c r="B13" s="31">
        <v>0</v>
      </c>
      <c r="C13" s="31">
        <v>0</v>
      </c>
    </row>
    <row r="14" spans="1:5" x14ac:dyDescent="0.25">
      <c r="A14" s="9" t="s">
        <v>172</v>
      </c>
      <c r="B14" s="31">
        <v>0</v>
      </c>
      <c r="C14" s="31">
        <v>0</v>
      </c>
    </row>
    <row r="15" spans="1:5" x14ac:dyDescent="0.25">
      <c r="A15" s="9" t="s">
        <v>173</v>
      </c>
      <c r="B15" s="31">
        <v>0</v>
      </c>
      <c r="C15" s="31">
        <v>0</v>
      </c>
    </row>
    <row r="16" spans="1:5" x14ac:dyDescent="0.25">
      <c r="A16" s="9" t="s">
        <v>174</v>
      </c>
      <c r="B16" s="31">
        <v>0</v>
      </c>
      <c r="C16" s="31">
        <v>0</v>
      </c>
    </row>
    <row r="17" spans="1:3" x14ac:dyDescent="0.25">
      <c r="A17" s="32" t="s">
        <v>175</v>
      </c>
      <c r="B17" s="33">
        <f>SUM(B13:B16)</f>
        <v>0</v>
      </c>
      <c r="C17" s="33">
        <f>SUM(C13:C16)</f>
        <v>0</v>
      </c>
    </row>
    <row r="18" spans="1:3" x14ac:dyDescent="0.25">
      <c r="A18" s="158" t="s">
        <v>176</v>
      </c>
      <c r="B18" s="159"/>
      <c r="C18" s="159"/>
    </row>
    <row r="19" spans="1:3" x14ac:dyDescent="0.25">
      <c r="A19" s="9" t="s">
        <v>177</v>
      </c>
      <c r="B19" s="34">
        <v>0</v>
      </c>
      <c r="C19" s="31">
        <v>0</v>
      </c>
    </row>
    <row r="20" spans="1:3" x14ac:dyDescent="0.25">
      <c r="A20" s="9" t="s">
        <v>178</v>
      </c>
      <c r="B20" s="34">
        <v>0</v>
      </c>
      <c r="C20" s="31">
        <v>0</v>
      </c>
    </row>
    <row r="21" spans="1:3" x14ac:dyDescent="0.25">
      <c r="A21" s="9" t="s">
        <v>179</v>
      </c>
      <c r="B21" s="34">
        <v>0</v>
      </c>
      <c r="C21" s="31">
        <v>0</v>
      </c>
    </row>
    <row r="22" spans="1:3" x14ac:dyDescent="0.25">
      <c r="A22" s="32" t="s">
        <v>180</v>
      </c>
      <c r="B22" s="33">
        <f>SUM(B19:B21)</f>
        <v>0</v>
      </c>
      <c r="C22" s="33">
        <f>SUM(C19:C21)</f>
        <v>0</v>
      </c>
    </row>
    <row r="23" spans="1:3" x14ac:dyDescent="0.25">
      <c r="A23" s="158" t="s">
        <v>181</v>
      </c>
      <c r="B23" s="159"/>
      <c r="C23" s="159"/>
    </row>
    <row r="24" spans="1:3" x14ac:dyDescent="0.25">
      <c r="A24" s="35" t="s">
        <v>182</v>
      </c>
      <c r="B24" s="36">
        <v>0</v>
      </c>
      <c r="C24" s="36">
        <v>0</v>
      </c>
    </row>
    <row r="25" spans="1:3" x14ac:dyDescent="0.25">
      <c r="A25" s="37" t="s">
        <v>183</v>
      </c>
      <c r="B25" s="31">
        <v>0</v>
      </c>
      <c r="C25" s="31">
        <v>0</v>
      </c>
    </row>
    <row r="26" spans="1:3" x14ac:dyDescent="0.25">
      <c r="A26" s="35" t="s">
        <v>184</v>
      </c>
      <c r="B26" s="36">
        <v>0</v>
      </c>
      <c r="C26" s="36">
        <v>0</v>
      </c>
    </row>
    <row r="27" spans="1:3" x14ac:dyDescent="0.25">
      <c r="A27" s="37" t="s">
        <v>185</v>
      </c>
      <c r="B27" s="31">
        <v>0</v>
      </c>
      <c r="C27" s="31">
        <v>0</v>
      </c>
    </row>
    <row r="28" spans="1:3" x14ac:dyDescent="0.25">
      <c r="A28" s="37" t="s">
        <v>186</v>
      </c>
      <c r="B28" s="31">
        <v>0</v>
      </c>
      <c r="C28" s="31">
        <v>0</v>
      </c>
    </row>
    <row r="29" spans="1:3" x14ac:dyDescent="0.25">
      <c r="A29" s="37" t="s">
        <v>187</v>
      </c>
      <c r="B29" s="31">
        <v>0</v>
      </c>
      <c r="C29" s="31">
        <v>0</v>
      </c>
    </row>
    <row r="30" spans="1:3" x14ac:dyDescent="0.25">
      <c r="A30" s="37" t="s">
        <v>188</v>
      </c>
      <c r="B30" s="31">
        <v>0</v>
      </c>
      <c r="C30" s="31">
        <v>0</v>
      </c>
    </row>
    <row r="31" spans="1:3" x14ac:dyDescent="0.25">
      <c r="A31" s="32" t="s">
        <v>189</v>
      </c>
      <c r="B31" s="33">
        <f>SUM(B25,B27:B30)</f>
        <v>0</v>
      </c>
      <c r="C31" s="33">
        <f t="shared" ref="C31" si="0">SUM(C25,C27:C30)</f>
        <v>0</v>
      </c>
    </row>
    <row r="32" spans="1:3" x14ac:dyDescent="0.25">
      <c r="A32" s="160" t="s">
        <v>190</v>
      </c>
      <c r="B32" s="159"/>
      <c r="C32" s="159"/>
    </row>
    <row r="33" spans="1:3" x14ac:dyDescent="0.25">
      <c r="A33" s="38" t="s">
        <v>280</v>
      </c>
      <c r="B33" s="31">
        <v>0</v>
      </c>
      <c r="C33" s="39">
        <v>250.9</v>
      </c>
    </row>
    <row r="34" spans="1:3" x14ac:dyDescent="0.25">
      <c r="A34" s="38" t="s">
        <v>281</v>
      </c>
      <c r="B34" s="31">
        <v>0</v>
      </c>
      <c r="C34" s="39">
        <v>1377.48</v>
      </c>
    </row>
    <row r="35" spans="1:3" x14ac:dyDescent="0.25">
      <c r="A35" s="38" t="s">
        <v>282</v>
      </c>
      <c r="B35" s="31">
        <v>0</v>
      </c>
      <c r="C35" s="31">
        <v>2481.37</v>
      </c>
    </row>
    <row r="36" spans="1:3" x14ac:dyDescent="0.25">
      <c r="A36" s="38" t="s">
        <v>382</v>
      </c>
      <c r="B36" s="40">
        <v>0</v>
      </c>
      <c r="C36" s="31">
        <v>1031.1199999999999</v>
      </c>
    </row>
    <row r="37" spans="1:3" x14ac:dyDescent="0.25">
      <c r="A37" s="9" t="s">
        <v>191</v>
      </c>
      <c r="B37" s="34">
        <v>1400</v>
      </c>
      <c r="C37" s="40">
        <v>43.6</v>
      </c>
    </row>
    <row r="38" spans="1:3" x14ac:dyDescent="0.25">
      <c r="A38" s="33" t="s">
        <v>192</v>
      </c>
      <c r="B38" s="33">
        <f>SUM(B37:B37)</f>
        <v>1400</v>
      </c>
      <c r="C38" s="33">
        <f>SUM(C33:C37)</f>
        <v>5184.47</v>
      </c>
    </row>
    <row r="39" spans="1:3" x14ac:dyDescent="0.25">
      <c r="A39" s="161" t="s">
        <v>193</v>
      </c>
      <c r="B39" s="159"/>
      <c r="C39" s="159"/>
    </row>
    <row r="40" spans="1:3" x14ac:dyDescent="0.25">
      <c r="A40" s="38" t="s">
        <v>194</v>
      </c>
      <c r="B40" s="31">
        <v>0</v>
      </c>
      <c r="C40" s="31"/>
    </row>
    <row r="41" spans="1:3" x14ac:dyDescent="0.25">
      <c r="A41" s="38" t="s">
        <v>195</v>
      </c>
      <c r="B41" s="31">
        <v>0</v>
      </c>
      <c r="C41" s="31"/>
    </row>
    <row r="42" spans="1:3" x14ac:dyDescent="0.25">
      <c r="A42" s="32" t="s">
        <v>196</v>
      </c>
      <c r="B42" s="33">
        <f>SUM(B40:B41)</f>
        <v>0</v>
      </c>
      <c r="C42" s="33">
        <f>SUM(C40:C41)</f>
        <v>0</v>
      </c>
    </row>
    <row r="43" spans="1:3" x14ac:dyDescent="0.25">
      <c r="A43" s="160" t="s">
        <v>197</v>
      </c>
      <c r="B43" s="159"/>
      <c r="C43" s="159"/>
    </row>
    <row r="44" spans="1:3" x14ac:dyDescent="0.25">
      <c r="A44" s="9" t="s">
        <v>198</v>
      </c>
      <c r="B44" s="31">
        <v>0</v>
      </c>
      <c r="C44" s="31">
        <v>1900</v>
      </c>
    </row>
    <row r="45" spans="1:3" x14ac:dyDescent="0.25">
      <c r="A45" s="9" t="s">
        <v>199</v>
      </c>
      <c r="B45" s="31">
        <v>0</v>
      </c>
      <c r="C45" s="31">
        <v>0</v>
      </c>
    </row>
    <row r="46" spans="1:3" x14ac:dyDescent="0.25">
      <c r="A46" s="9" t="s">
        <v>200</v>
      </c>
      <c r="B46" s="31">
        <v>0</v>
      </c>
      <c r="C46" s="31">
        <v>45000</v>
      </c>
    </row>
    <row r="47" spans="1:3" x14ac:dyDescent="0.25">
      <c r="A47" s="9" t="s">
        <v>201</v>
      </c>
      <c r="B47" s="31">
        <v>0</v>
      </c>
      <c r="C47" s="31">
        <v>0</v>
      </c>
    </row>
    <row r="48" spans="1:3" x14ac:dyDescent="0.25">
      <c r="A48" s="32" t="s">
        <v>202</v>
      </c>
      <c r="B48" s="33">
        <f>SUM(B44:B47)</f>
        <v>0</v>
      </c>
      <c r="C48" s="33">
        <f>SUM(C44:C47)</f>
        <v>46900</v>
      </c>
    </row>
    <row r="49" spans="1:5" x14ac:dyDescent="0.25">
      <c r="A49" s="162" t="s">
        <v>203</v>
      </c>
      <c r="B49" s="163"/>
      <c r="C49" s="163"/>
    </row>
    <row r="50" spans="1:5" x14ac:dyDescent="0.25">
      <c r="A50" s="9" t="s">
        <v>380</v>
      </c>
      <c r="B50" s="31"/>
      <c r="C50" s="31">
        <v>5566.16</v>
      </c>
    </row>
    <row r="51" spans="1:5" x14ac:dyDescent="0.25">
      <c r="A51" s="9" t="s">
        <v>385</v>
      </c>
      <c r="B51" s="31"/>
      <c r="C51" s="31">
        <v>3209.6</v>
      </c>
    </row>
    <row r="52" spans="1:5" x14ac:dyDescent="0.25">
      <c r="A52" s="9" t="s">
        <v>386</v>
      </c>
      <c r="B52" s="31"/>
      <c r="C52" s="31">
        <v>41918.81</v>
      </c>
    </row>
    <row r="53" spans="1:5" x14ac:dyDescent="0.25">
      <c r="A53" s="9" t="s">
        <v>388</v>
      </c>
      <c r="B53" s="31"/>
      <c r="C53" s="31">
        <f>50985+135</f>
        <v>51120</v>
      </c>
    </row>
    <row r="54" spans="1:5" x14ac:dyDescent="0.25">
      <c r="A54" s="9" t="s">
        <v>277</v>
      </c>
      <c r="B54" s="40">
        <v>7655.83</v>
      </c>
      <c r="C54" s="31">
        <v>793.04</v>
      </c>
    </row>
    <row r="55" spans="1:5" x14ac:dyDescent="0.25">
      <c r="A55" s="9" t="s">
        <v>389</v>
      </c>
      <c r="B55" s="40"/>
      <c r="C55" s="31">
        <v>195</v>
      </c>
    </row>
    <row r="56" spans="1:5" x14ac:dyDescent="0.25">
      <c r="A56" s="9" t="s">
        <v>387</v>
      </c>
      <c r="B56" s="31">
        <v>0</v>
      </c>
      <c r="C56" s="40">
        <f>5837.45+8672.21+145.84</f>
        <v>14655.5</v>
      </c>
    </row>
    <row r="57" spans="1:5" x14ac:dyDescent="0.25">
      <c r="A57" s="32" t="s">
        <v>204</v>
      </c>
      <c r="B57" s="33">
        <f>SUM(B50:B56)</f>
        <v>7655.83</v>
      </c>
      <c r="C57" s="33">
        <f>SUM(C50:C56)</f>
        <v>117458.11</v>
      </c>
      <c r="E57" s="49"/>
    </row>
    <row r="58" spans="1:5" x14ac:dyDescent="0.25">
      <c r="A58" s="160" t="s">
        <v>205</v>
      </c>
      <c r="B58" s="160"/>
      <c r="C58" s="160"/>
      <c r="E58" s="49"/>
    </row>
    <row r="59" spans="1:5" x14ac:dyDescent="0.25">
      <c r="A59" s="38" t="s">
        <v>206</v>
      </c>
      <c r="B59" s="31">
        <v>27909.9</v>
      </c>
      <c r="C59" s="31">
        <v>25586.81</v>
      </c>
      <c r="E59" s="49"/>
    </row>
    <row r="60" spans="1:5" x14ac:dyDescent="0.25">
      <c r="A60" s="38" t="s">
        <v>279</v>
      </c>
      <c r="B60" s="31"/>
      <c r="C60" s="31">
        <v>19650</v>
      </c>
    </row>
    <row r="61" spans="1:5" x14ac:dyDescent="0.25">
      <c r="A61" s="38" t="s">
        <v>285</v>
      </c>
      <c r="B61" s="31">
        <v>6999.6</v>
      </c>
      <c r="C61" s="31">
        <v>1592.64</v>
      </c>
    </row>
    <row r="62" spans="1:5" x14ac:dyDescent="0.25">
      <c r="A62" s="38" t="s">
        <v>286</v>
      </c>
      <c r="B62" s="31"/>
      <c r="C62" s="31">
        <v>7294.8</v>
      </c>
    </row>
    <row r="63" spans="1:5" x14ac:dyDescent="0.25">
      <c r="A63" s="38" t="s">
        <v>287</v>
      </c>
      <c r="B63" s="31"/>
      <c r="C63" s="31">
        <v>10014.719999999999</v>
      </c>
    </row>
    <row r="64" spans="1:5" x14ac:dyDescent="0.25">
      <c r="A64" s="38" t="s">
        <v>400</v>
      </c>
      <c r="B64" s="31"/>
      <c r="C64" s="31">
        <v>-761.6</v>
      </c>
    </row>
    <row r="65" spans="1:3" x14ac:dyDescent="0.25">
      <c r="A65" s="38" t="s">
        <v>288</v>
      </c>
      <c r="B65" s="31">
        <v>34700</v>
      </c>
      <c r="C65" s="31"/>
    </row>
    <row r="66" spans="1:3" x14ac:dyDescent="0.25">
      <c r="A66" s="32" t="s">
        <v>207</v>
      </c>
      <c r="B66" s="33">
        <f>SUM(B59:B61)</f>
        <v>34909.5</v>
      </c>
      <c r="C66" s="33">
        <f>SUM(C59:C65)</f>
        <v>63377.37</v>
      </c>
    </row>
    <row r="67" spans="1:3" x14ac:dyDescent="0.25">
      <c r="A67" s="164" t="s">
        <v>208</v>
      </c>
      <c r="B67" s="165"/>
      <c r="C67" s="166"/>
    </row>
    <row r="68" spans="1:3" x14ac:dyDescent="0.25">
      <c r="A68" s="9" t="s">
        <v>209</v>
      </c>
      <c r="B68" s="31"/>
      <c r="C68" s="31"/>
    </row>
    <row r="69" spans="1:3" x14ac:dyDescent="0.25">
      <c r="A69" s="9" t="s">
        <v>210</v>
      </c>
      <c r="B69" s="31">
        <v>0</v>
      </c>
      <c r="C69" s="40"/>
    </row>
    <row r="70" spans="1:3" x14ac:dyDescent="0.25">
      <c r="A70" s="32" t="s">
        <v>211</v>
      </c>
      <c r="B70" s="33">
        <f>SUM(B68:B69)</f>
        <v>0</v>
      </c>
      <c r="C70" s="33">
        <f>SUM(C68:C69)</f>
        <v>0</v>
      </c>
    </row>
    <row r="71" spans="1:3" x14ac:dyDescent="0.25">
      <c r="A71" s="41" t="s">
        <v>212</v>
      </c>
      <c r="B71" s="41"/>
      <c r="C71" s="41"/>
    </row>
    <row r="72" spans="1:3" x14ac:dyDescent="0.25">
      <c r="A72" s="153" t="s">
        <v>213</v>
      </c>
      <c r="B72" s="154"/>
      <c r="C72" s="155"/>
    </row>
    <row r="73" spans="1:3" x14ac:dyDescent="0.25">
      <c r="A73" s="38" t="s">
        <v>214</v>
      </c>
      <c r="B73" s="31">
        <v>0</v>
      </c>
      <c r="C73" s="40">
        <v>0</v>
      </c>
    </row>
    <row r="74" spans="1:3" x14ac:dyDescent="0.25">
      <c r="A74" s="38" t="s">
        <v>215</v>
      </c>
      <c r="B74" s="31">
        <v>0</v>
      </c>
      <c r="C74" s="40">
        <v>0</v>
      </c>
    </row>
    <row r="75" spans="1:3" x14ac:dyDescent="0.25">
      <c r="A75" s="38" t="s">
        <v>216</v>
      </c>
      <c r="B75" s="31">
        <v>0</v>
      </c>
      <c r="C75" s="40">
        <v>0</v>
      </c>
    </row>
    <row r="76" spans="1:3" x14ac:dyDescent="0.25">
      <c r="A76" s="38" t="s">
        <v>217</v>
      </c>
      <c r="B76" s="31">
        <v>0</v>
      </c>
      <c r="C76" s="40">
        <v>0</v>
      </c>
    </row>
    <row r="77" spans="1:3" x14ac:dyDescent="0.25">
      <c r="A77" s="42" t="s">
        <v>218</v>
      </c>
      <c r="B77" s="43">
        <f>SUM(B73:B76)</f>
        <v>0</v>
      </c>
      <c r="C77" s="44">
        <f>SUM(C73:C76)</f>
        <v>0</v>
      </c>
    </row>
    <row r="78" spans="1:3" x14ac:dyDescent="0.25">
      <c r="A78" s="153" t="s">
        <v>219</v>
      </c>
      <c r="B78" s="154"/>
      <c r="C78" s="155"/>
    </row>
    <row r="79" spans="1:3" x14ac:dyDescent="0.25">
      <c r="A79" s="9" t="s">
        <v>220</v>
      </c>
      <c r="B79" s="31"/>
      <c r="C79" s="40">
        <v>26816.19</v>
      </c>
    </row>
    <row r="80" spans="1:3" x14ac:dyDescent="0.25">
      <c r="A80" s="9" t="s">
        <v>221</v>
      </c>
      <c r="B80" s="31"/>
      <c r="C80" s="40"/>
    </row>
    <row r="81" spans="1:3" x14ac:dyDescent="0.25">
      <c r="A81" s="45" t="s">
        <v>222</v>
      </c>
      <c r="B81" s="43"/>
      <c r="C81" s="44">
        <f>SUM(C79:C80)</f>
        <v>26816.19</v>
      </c>
    </row>
    <row r="82" spans="1:3" x14ac:dyDescent="0.25">
      <c r="A82" s="32" t="s">
        <v>223</v>
      </c>
      <c r="B82" s="33">
        <f>B77+B81</f>
        <v>0</v>
      </c>
      <c r="C82" s="33">
        <f>C77+C81</f>
        <v>26816.19</v>
      </c>
    </row>
    <row r="83" spans="1:3" x14ac:dyDescent="0.25">
      <c r="A83" s="41" t="s">
        <v>224</v>
      </c>
      <c r="B83" s="41"/>
      <c r="C83" s="41"/>
    </row>
    <row r="84" spans="1:3" x14ac:dyDescent="0.25">
      <c r="A84" s="38" t="s">
        <v>225</v>
      </c>
      <c r="B84" s="31">
        <v>0</v>
      </c>
      <c r="C84" s="31"/>
    </row>
    <row r="85" spans="1:3" x14ac:dyDescent="0.25">
      <c r="A85" s="32" t="s">
        <v>226</v>
      </c>
      <c r="B85" s="33">
        <f>SUM(B84)</f>
        <v>0</v>
      </c>
      <c r="C85" s="33">
        <f>SUM(C84)</f>
        <v>0</v>
      </c>
    </row>
    <row r="86" spans="1:3" x14ac:dyDescent="0.25">
      <c r="A86" s="41" t="s">
        <v>227</v>
      </c>
      <c r="B86" s="41"/>
      <c r="C86" s="41"/>
    </row>
    <row r="87" spans="1:3" x14ac:dyDescent="0.25">
      <c r="A87" s="38" t="s">
        <v>228</v>
      </c>
      <c r="B87" s="31">
        <v>0</v>
      </c>
      <c r="C87" s="31">
        <v>0</v>
      </c>
    </row>
    <row r="88" spans="1:3" x14ac:dyDescent="0.25">
      <c r="A88" s="38" t="s">
        <v>229</v>
      </c>
      <c r="B88" s="31">
        <v>0</v>
      </c>
      <c r="C88" s="31">
        <v>0</v>
      </c>
    </row>
    <row r="89" spans="1:3" x14ac:dyDescent="0.25">
      <c r="A89" s="32" t="s">
        <v>230</v>
      </c>
      <c r="B89" s="33">
        <f>SUM(B87:B88)</f>
        <v>0</v>
      </c>
      <c r="C89" s="33">
        <f>SUM(C87:C88)</f>
        <v>0</v>
      </c>
    </row>
    <row r="90" spans="1:3" x14ac:dyDescent="0.25">
      <c r="A90" s="46" t="s">
        <v>231</v>
      </c>
      <c r="B90" s="46"/>
      <c r="C90" s="46"/>
    </row>
    <row r="91" spans="1:3" x14ac:dyDescent="0.25">
      <c r="A91" s="9" t="s">
        <v>232</v>
      </c>
      <c r="B91" s="34"/>
      <c r="C91" s="34"/>
    </row>
    <row r="92" spans="1:3" x14ac:dyDescent="0.25">
      <c r="A92" s="9" t="s">
        <v>233</v>
      </c>
      <c r="B92" s="34">
        <v>0</v>
      </c>
      <c r="C92" s="40">
        <v>0</v>
      </c>
    </row>
    <row r="93" spans="1:3" x14ac:dyDescent="0.25">
      <c r="A93" s="9" t="s">
        <v>234</v>
      </c>
      <c r="B93" s="34">
        <v>0</v>
      </c>
      <c r="C93" s="31">
        <v>0</v>
      </c>
    </row>
    <row r="94" spans="1:3" x14ac:dyDescent="0.25">
      <c r="A94" s="9" t="s">
        <v>235</v>
      </c>
      <c r="B94" s="31">
        <v>13228.99</v>
      </c>
      <c r="C94" s="31">
        <v>21742.17</v>
      </c>
    </row>
    <row r="95" spans="1:3" x14ac:dyDescent="0.25">
      <c r="A95" s="32" t="s">
        <v>236</v>
      </c>
      <c r="B95" s="47">
        <f>SUM(B91:B94)</f>
        <v>13228.99</v>
      </c>
      <c r="C95" s="47">
        <f>SUM(C91:C94)</f>
        <v>21742.17</v>
      </c>
    </row>
    <row r="96" spans="1:3" x14ac:dyDescent="0.25">
      <c r="A96" s="41" t="s">
        <v>237</v>
      </c>
      <c r="B96" s="41"/>
      <c r="C96" s="41"/>
    </row>
    <row r="97" spans="1:5" x14ac:dyDescent="0.25">
      <c r="A97" s="38" t="s">
        <v>238</v>
      </c>
      <c r="B97" s="34">
        <v>9553.0499999999993</v>
      </c>
      <c r="C97" s="31">
        <v>9093.09</v>
      </c>
    </row>
    <row r="98" spans="1:5" x14ac:dyDescent="0.25">
      <c r="A98" s="32" t="s">
        <v>239</v>
      </c>
      <c r="B98" s="33">
        <f>SUM(B97)</f>
        <v>9553.0499999999993</v>
      </c>
      <c r="C98" s="33">
        <f>SUM(C97)</f>
        <v>9093.09</v>
      </c>
    </row>
    <row r="99" spans="1:5" x14ac:dyDescent="0.25">
      <c r="A99" s="41" t="s">
        <v>240</v>
      </c>
      <c r="B99" s="41"/>
      <c r="C99" s="41"/>
      <c r="E99" s="49"/>
    </row>
    <row r="100" spans="1:5" x14ac:dyDescent="0.25">
      <c r="A100" s="38" t="s">
        <v>241</v>
      </c>
      <c r="B100" s="34"/>
      <c r="C100" s="31"/>
    </row>
    <row r="101" spans="1:5" x14ac:dyDescent="0.25">
      <c r="A101" s="32" t="s">
        <v>242</v>
      </c>
      <c r="B101" s="33">
        <f>SUM(B100:B100)</f>
        <v>0</v>
      </c>
      <c r="C101" s="33">
        <v>0</v>
      </c>
    </row>
    <row r="102" spans="1:5" x14ac:dyDescent="0.25">
      <c r="A102" s="41" t="s">
        <v>243</v>
      </c>
      <c r="B102" s="41"/>
      <c r="C102" s="41"/>
    </row>
    <row r="103" spans="1:5" x14ac:dyDescent="0.25">
      <c r="A103" s="9" t="s">
        <v>244</v>
      </c>
      <c r="B103" s="31">
        <f>B17</f>
        <v>0</v>
      </c>
      <c r="C103" s="31">
        <f>C17</f>
        <v>0</v>
      </c>
    </row>
    <row r="104" spans="1:5" x14ac:dyDescent="0.25">
      <c r="A104" s="9" t="s">
        <v>245</v>
      </c>
      <c r="B104" s="31">
        <f>B22</f>
        <v>0</v>
      </c>
      <c r="C104" s="31">
        <f>C22</f>
        <v>0</v>
      </c>
    </row>
    <row r="105" spans="1:5" x14ac:dyDescent="0.25">
      <c r="A105" s="9" t="s">
        <v>246</v>
      </c>
      <c r="B105" s="31">
        <f>B31</f>
        <v>0</v>
      </c>
      <c r="C105" s="31">
        <f>C31</f>
        <v>0</v>
      </c>
    </row>
    <row r="106" spans="1:5" x14ac:dyDescent="0.25">
      <c r="A106" s="9" t="s">
        <v>190</v>
      </c>
      <c r="B106" s="31">
        <f>B38</f>
        <v>1400</v>
      </c>
      <c r="C106" s="31">
        <f>C38</f>
        <v>5184.47</v>
      </c>
    </row>
    <row r="107" spans="1:5" x14ac:dyDescent="0.25">
      <c r="A107" s="9" t="s">
        <v>247</v>
      </c>
      <c r="B107" s="31">
        <f>B42</f>
        <v>0</v>
      </c>
      <c r="C107" s="31">
        <f>C42</f>
        <v>0</v>
      </c>
    </row>
    <row r="108" spans="1:5" x14ac:dyDescent="0.25">
      <c r="A108" s="9" t="s">
        <v>248</v>
      </c>
      <c r="B108" s="31">
        <f>B48</f>
        <v>0</v>
      </c>
      <c r="C108" s="31">
        <f>C48</f>
        <v>46900</v>
      </c>
    </row>
    <row r="109" spans="1:5" x14ac:dyDescent="0.25">
      <c r="A109" s="9" t="s">
        <v>249</v>
      </c>
      <c r="B109" s="31">
        <f>B57</f>
        <v>7655.83</v>
      </c>
      <c r="C109" s="31">
        <f>C57</f>
        <v>117458.11</v>
      </c>
    </row>
    <row r="110" spans="1:5" x14ac:dyDescent="0.25">
      <c r="A110" s="9" t="s">
        <v>250</v>
      </c>
      <c r="B110" s="31">
        <f>B66</f>
        <v>34909.5</v>
      </c>
      <c r="C110" s="31">
        <f>C66</f>
        <v>63377.37</v>
      </c>
    </row>
    <row r="111" spans="1:5" x14ac:dyDescent="0.25">
      <c r="A111" s="9" t="s">
        <v>290</v>
      </c>
      <c r="B111" s="31">
        <v>152180.20000000001</v>
      </c>
      <c r="C111" s="31">
        <f>C70</f>
        <v>0</v>
      </c>
    </row>
    <row r="112" spans="1:5" x14ac:dyDescent="0.25">
      <c r="A112" s="9" t="s">
        <v>291</v>
      </c>
      <c r="B112" s="31">
        <f>B82</f>
        <v>0</v>
      </c>
      <c r="C112" s="31">
        <f>C82</f>
        <v>26816.19</v>
      </c>
    </row>
    <row r="113" spans="1:5" x14ac:dyDescent="0.25">
      <c r="A113" s="9" t="s">
        <v>292</v>
      </c>
      <c r="B113" s="31">
        <f>B85</f>
        <v>0</v>
      </c>
      <c r="C113" s="31">
        <f>C85</f>
        <v>0</v>
      </c>
    </row>
    <row r="114" spans="1:5" x14ac:dyDescent="0.25">
      <c r="A114" s="9" t="s">
        <v>293</v>
      </c>
      <c r="B114" s="31">
        <f>B89</f>
        <v>0</v>
      </c>
      <c r="C114" s="31">
        <f>C89</f>
        <v>0</v>
      </c>
    </row>
    <row r="115" spans="1:5" x14ac:dyDescent="0.25">
      <c r="A115" s="9" t="s">
        <v>394</v>
      </c>
      <c r="B115" s="31">
        <f>B95</f>
        <v>13228.99</v>
      </c>
      <c r="C115" s="31">
        <f>C95</f>
        <v>21742.17</v>
      </c>
    </row>
    <row r="116" spans="1:5" x14ac:dyDescent="0.25">
      <c r="A116" s="9" t="s">
        <v>251</v>
      </c>
      <c r="B116" s="31">
        <f>B98</f>
        <v>9553.0499999999993</v>
      </c>
      <c r="C116" s="31">
        <f>C98</f>
        <v>9093.09</v>
      </c>
    </row>
    <row r="117" spans="1:5" x14ac:dyDescent="0.25">
      <c r="A117" s="9" t="s">
        <v>252</v>
      </c>
      <c r="B117" s="31">
        <f>B100</f>
        <v>0</v>
      </c>
      <c r="C117" s="31">
        <v>0</v>
      </c>
    </row>
    <row r="118" spans="1:5" x14ac:dyDescent="0.25">
      <c r="A118" s="9" t="s">
        <v>289</v>
      </c>
      <c r="B118" s="31">
        <v>0</v>
      </c>
      <c r="C118" s="31">
        <v>-1275.8599999999999</v>
      </c>
    </row>
    <row r="119" spans="1:5" x14ac:dyDescent="0.25">
      <c r="A119" s="29" t="s">
        <v>253</v>
      </c>
      <c r="B119" s="30">
        <f>SUM(B103:B118)</f>
        <v>218927.57</v>
      </c>
      <c r="C119" s="30">
        <f>SUM(C103:C118)</f>
        <v>289295.54000000004</v>
      </c>
      <c r="E119" s="49"/>
    </row>
    <row r="120" spans="1:5" x14ac:dyDescent="0.25">
      <c r="A120" s="48" t="s">
        <v>163</v>
      </c>
      <c r="B120" s="30">
        <f>SUM(B6:B6)</f>
        <v>297675</v>
      </c>
      <c r="C120" s="30">
        <f>C6+C7</f>
        <v>284004</v>
      </c>
      <c r="E120" s="52"/>
    </row>
    <row r="121" spans="1:5" x14ac:dyDescent="0.25">
      <c r="A121" s="29" t="s">
        <v>254</v>
      </c>
      <c r="B121" s="30"/>
      <c r="C121" s="30">
        <f>C8</f>
        <v>511.02</v>
      </c>
      <c r="E121" s="49"/>
    </row>
    <row r="122" spans="1:5" x14ac:dyDescent="0.25">
      <c r="A122" s="29" t="s">
        <v>393</v>
      </c>
      <c r="B122" s="30"/>
      <c r="C122" s="30">
        <f>C9</f>
        <v>4780.5199999999995</v>
      </c>
      <c r="E122" s="49"/>
    </row>
    <row r="123" spans="1:5" x14ac:dyDescent="0.25">
      <c r="A123" s="29" t="s">
        <v>255</v>
      </c>
      <c r="B123" s="30">
        <f>B120+B121-B119</f>
        <v>78747.429999999993</v>
      </c>
      <c r="C123" s="30">
        <f>C120+C121+C122-C119</f>
        <v>0</v>
      </c>
      <c r="D123" s="49"/>
    </row>
    <row r="124" spans="1:5" x14ac:dyDescent="0.25">
      <c r="A124" s="113" t="s">
        <v>398</v>
      </c>
      <c r="B124" s="114">
        <v>0</v>
      </c>
      <c r="C124" s="114">
        <v>58080</v>
      </c>
    </row>
    <row r="125" spans="1:5" x14ac:dyDescent="0.25">
      <c r="A125" s="115" t="s">
        <v>100</v>
      </c>
      <c r="B125" s="114">
        <v>0</v>
      </c>
      <c r="C125" s="114">
        <v>57920</v>
      </c>
    </row>
    <row r="126" spans="1:5" x14ac:dyDescent="0.25">
      <c r="A126" s="113" t="s">
        <v>397</v>
      </c>
      <c r="B126" s="114">
        <v>0</v>
      </c>
      <c r="C126" s="116">
        <v>160</v>
      </c>
    </row>
  </sheetData>
  <mergeCells count="12">
    <mergeCell ref="A78:C78"/>
    <mergeCell ref="A1:C1"/>
    <mergeCell ref="A12:C12"/>
    <mergeCell ref="A18:C18"/>
    <mergeCell ref="A23:C23"/>
    <mergeCell ref="A32:C32"/>
    <mergeCell ref="A39:C39"/>
    <mergeCell ref="A43:C43"/>
    <mergeCell ref="A49:C49"/>
    <mergeCell ref="A58:C58"/>
    <mergeCell ref="A67:C67"/>
    <mergeCell ref="A72:C7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1D9C6-2B93-4138-A58A-98D32047F1B3}">
  <dimension ref="A1:L4"/>
  <sheetViews>
    <sheetView workbookViewId="0">
      <selection activeCell="H31" sqref="H31"/>
    </sheetView>
  </sheetViews>
  <sheetFormatPr defaultRowHeight="13.5" x14ac:dyDescent="0.25"/>
  <cols>
    <col min="1" max="1" width="9.125" style="2" bestFit="1" customWidth="1"/>
    <col min="2" max="2" width="12" style="2" customWidth="1"/>
    <col min="3" max="4" width="9.125" style="2" bestFit="1" customWidth="1"/>
    <col min="5" max="8" width="9" style="2"/>
    <col min="9" max="11" width="9.125" style="2" bestFit="1" customWidth="1"/>
    <col min="12" max="16384" width="9" style="2"/>
  </cols>
  <sheetData>
    <row r="1" spans="1:12" x14ac:dyDescent="0.25">
      <c r="A1" s="147" t="s">
        <v>418</v>
      </c>
      <c r="B1" s="147"/>
      <c r="C1" s="147"/>
      <c r="D1" s="147"/>
    </row>
    <row r="2" spans="1:12" ht="27" x14ac:dyDescent="0.25">
      <c r="A2" s="136" t="s">
        <v>153</v>
      </c>
      <c r="B2" s="137" t="s">
        <v>414</v>
      </c>
      <c r="C2" s="138" t="s">
        <v>415</v>
      </c>
      <c r="D2" s="139" t="s">
        <v>416</v>
      </c>
    </row>
    <row r="3" spans="1:12" x14ac:dyDescent="0.25">
      <c r="A3" s="140">
        <v>1</v>
      </c>
      <c r="B3" s="67">
        <v>60301</v>
      </c>
      <c r="C3" s="141">
        <v>45407</v>
      </c>
      <c r="D3" s="72">
        <v>9093.09</v>
      </c>
      <c r="I3" s="126"/>
      <c r="J3" s="124"/>
      <c r="K3" s="125"/>
      <c r="L3" s="125"/>
    </row>
    <row r="4" spans="1:12" x14ac:dyDescent="0.25">
      <c r="A4" s="142" t="s">
        <v>158</v>
      </c>
      <c r="B4" s="132"/>
      <c r="C4" s="133"/>
      <c r="D4" s="143">
        <f>SUM(D3:D3)</f>
        <v>9093.09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AC1B-9DB7-407B-8250-0BB720B88488}">
  <dimension ref="A1:M67"/>
  <sheetViews>
    <sheetView workbookViewId="0">
      <selection activeCell="A5" sqref="A5"/>
    </sheetView>
  </sheetViews>
  <sheetFormatPr defaultRowHeight="15.75" x14ac:dyDescent="0.25"/>
  <cols>
    <col min="1" max="1" width="9.125" bestFit="1" customWidth="1"/>
    <col min="2" max="5" width="16.75" customWidth="1"/>
    <col min="9" max="9" width="12.5" bestFit="1" customWidth="1"/>
    <col min="12" max="12" width="9.875" bestFit="1" customWidth="1"/>
    <col min="13" max="13" width="9.5" bestFit="1" customWidth="1"/>
  </cols>
  <sheetData>
    <row r="1" spans="1:13" x14ac:dyDescent="0.25">
      <c r="A1" s="144" t="s">
        <v>417</v>
      </c>
      <c r="B1" s="145"/>
      <c r="C1" s="146"/>
    </row>
    <row r="2" spans="1:13" ht="27" x14ac:dyDescent="0.25">
      <c r="A2" s="121" t="s">
        <v>153</v>
      </c>
      <c r="B2" s="122" t="s">
        <v>411</v>
      </c>
      <c r="C2" s="123" t="s">
        <v>412</v>
      </c>
      <c r="I2" s="124"/>
      <c r="J2" s="125"/>
      <c r="K2" s="125"/>
      <c r="L2" s="125"/>
      <c r="M2" s="126"/>
    </row>
    <row r="3" spans="1:13" x14ac:dyDescent="0.25">
      <c r="A3" s="78">
        <v>1</v>
      </c>
      <c r="B3" s="127" t="s">
        <v>413</v>
      </c>
      <c r="C3" s="128">
        <v>6992.05</v>
      </c>
      <c r="D3" s="126"/>
      <c r="I3" s="124"/>
      <c r="J3" s="125"/>
      <c r="K3" s="125"/>
      <c r="L3" s="125"/>
      <c r="M3" s="126"/>
    </row>
    <row r="4" spans="1:13" x14ac:dyDescent="0.25">
      <c r="A4" s="78">
        <v>2</v>
      </c>
      <c r="B4" s="127" t="s">
        <v>413</v>
      </c>
      <c r="C4" s="128">
        <v>18594.759999999998</v>
      </c>
      <c r="D4" s="126"/>
      <c r="I4" s="124"/>
      <c r="J4" s="125"/>
      <c r="K4" s="125"/>
      <c r="L4" s="125"/>
      <c r="M4" s="126"/>
    </row>
    <row r="5" spans="1:13" x14ac:dyDescent="0.25">
      <c r="A5" s="131" t="s">
        <v>158</v>
      </c>
      <c r="B5" s="133"/>
      <c r="C5" s="134">
        <f>SUM(C3:C4)</f>
        <v>25586.809999999998</v>
      </c>
      <c r="I5" s="125"/>
      <c r="J5" s="125"/>
      <c r="K5" s="125"/>
      <c r="L5" s="130"/>
    </row>
    <row r="6" spans="1:13" x14ac:dyDescent="0.25">
      <c r="I6" s="125"/>
      <c r="J6" s="125"/>
      <c r="K6" s="125"/>
      <c r="L6" s="135"/>
    </row>
    <row r="7" spans="1:13" x14ac:dyDescent="0.25">
      <c r="I7" s="125"/>
      <c r="J7" s="125"/>
      <c r="K7" s="125"/>
      <c r="L7" s="135"/>
    </row>
    <row r="8" spans="1:13" x14ac:dyDescent="0.25">
      <c r="I8" s="125"/>
      <c r="J8" s="125"/>
      <c r="K8" s="125"/>
      <c r="L8" s="130"/>
    </row>
    <row r="9" spans="1:13" x14ac:dyDescent="0.25">
      <c r="I9" s="125"/>
      <c r="J9" s="125"/>
      <c r="K9" s="125"/>
      <c r="L9" s="130"/>
    </row>
    <row r="10" spans="1:13" x14ac:dyDescent="0.25">
      <c r="I10" s="125"/>
      <c r="J10" s="125"/>
      <c r="K10" s="125"/>
      <c r="L10" s="130"/>
    </row>
    <row r="11" spans="1:13" x14ac:dyDescent="0.25">
      <c r="I11" s="125"/>
      <c r="J11" s="125"/>
      <c r="K11" s="125"/>
      <c r="L11" s="130"/>
    </row>
    <row r="12" spans="1:13" x14ac:dyDescent="0.25">
      <c r="I12" s="125"/>
      <c r="J12" s="125"/>
      <c r="K12" s="125"/>
      <c r="L12" s="130"/>
    </row>
    <row r="13" spans="1:13" x14ac:dyDescent="0.25">
      <c r="I13" s="125"/>
      <c r="J13" s="125"/>
      <c r="K13" s="125"/>
      <c r="L13" s="130"/>
    </row>
    <row r="14" spans="1:13" x14ac:dyDescent="0.25">
      <c r="I14" s="125"/>
      <c r="J14" s="125"/>
      <c r="K14" s="125"/>
      <c r="L14" s="130"/>
    </row>
    <row r="15" spans="1:13" x14ac:dyDescent="0.25">
      <c r="I15" s="125"/>
      <c r="J15" s="125"/>
      <c r="K15" s="125"/>
      <c r="L15" s="130"/>
    </row>
    <row r="16" spans="1:13" x14ac:dyDescent="0.25">
      <c r="I16" s="125"/>
      <c r="J16" s="125"/>
      <c r="K16" s="125"/>
      <c r="L16" s="130"/>
    </row>
    <row r="17" spans="9:12" x14ac:dyDescent="0.25">
      <c r="I17" s="125"/>
      <c r="J17" s="125"/>
      <c r="K17" s="125"/>
      <c r="L17" s="130"/>
    </row>
    <row r="18" spans="9:12" x14ac:dyDescent="0.25">
      <c r="I18" s="125"/>
      <c r="J18" s="125"/>
      <c r="K18" s="125"/>
      <c r="L18" s="130"/>
    </row>
    <row r="19" spans="9:12" x14ac:dyDescent="0.25">
      <c r="I19" s="125"/>
      <c r="J19" s="125"/>
      <c r="K19" s="125"/>
      <c r="L19" s="130"/>
    </row>
    <row r="20" spans="9:12" x14ac:dyDescent="0.25">
      <c r="I20" s="125"/>
      <c r="J20" s="125"/>
      <c r="K20" s="125"/>
      <c r="L20" s="130"/>
    </row>
    <row r="21" spans="9:12" x14ac:dyDescent="0.25">
      <c r="I21" s="125"/>
      <c r="J21" s="125"/>
      <c r="K21" s="125"/>
      <c r="L21" s="130"/>
    </row>
    <row r="22" spans="9:12" x14ac:dyDescent="0.25">
      <c r="I22" s="125"/>
      <c r="J22" s="125"/>
      <c r="K22" s="125"/>
      <c r="L22" s="130"/>
    </row>
    <row r="23" spans="9:12" x14ac:dyDescent="0.25">
      <c r="I23" s="125"/>
      <c r="J23" s="125"/>
      <c r="K23" s="125"/>
      <c r="L23" s="130"/>
    </row>
    <row r="24" spans="9:12" x14ac:dyDescent="0.25">
      <c r="I24" s="125"/>
      <c r="J24" s="125"/>
      <c r="K24" s="125"/>
      <c r="L24" s="130"/>
    </row>
    <row r="25" spans="9:12" x14ac:dyDescent="0.25">
      <c r="I25" s="125"/>
      <c r="J25" s="125"/>
      <c r="K25" s="125"/>
      <c r="L25" s="130"/>
    </row>
    <row r="26" spans="9:12" x14ac:dyDescent="0.25">
      <c r="I26" s="125"/>
      <c r="J26" s="125"/>
      <c r="K26" s="125"/>
      <c r="L26" s="130"/>
    </row>
    <row r="27" spans="9:12" x14ac:dyDescent="0.25">
      <c r="I27" s="125"/>
      <c r="J27" s="125"/>
      <c r="K27" s="125"/>
      <c r="L27" s="130"/>
    </row>
    <row r="28" spans="9:12" x14ac:dyDescent="0.25">
      <c r="I28" s="125"/>
      <c r="J28" s="125"/>
      <c r="K28" s="125"/>
      <c r="L28" s="130"/>
    </row>
    <row r="29" spans="9:12" x14ac:dyDescent="0.25">
      <c r="I29" s="125"/>
      <c r="J29" s="125"/>
      <c r="K29" s="125"/>
      <c r="L29" s="130"/>
    </row>
    <row r="30" spans="9:12" x14ac:dyDescent="0.25">
      <c r="I30" s="125"/>
      <c r="J30" s="125"/>
      <c r="K30" s="125"/>
      <c r="L30" s="130"/>
    </row>
    <row r="31" spans="9:12" x14ac:dyDescent="0.25">
      <c r="I31" s="125"/>
      <c r="J31" s="125"/>
      <c r="K31" s="125"/>
      <c r="L31" s="130"/>
    </row>
    <row r="32" spans="9:12" x14ac:dyDescent="0.25">
      <c r="I32" s="125"/>
      <c r="J32" s="125"/>
      <c r="K32" s="125"/>
      <c r="L32" s="130"/>
    </row>
    <row r="33" spans="9:12" x14ac:dyDescent="0.25">
      <c r="I33" s="125"/>
      <c r="J33" s="125"/>
      <c r="K33" s="125"/>
      <c r="L33" s="130"/>
    </row>
    <row r="34" spans="9:12" x14ac:dyDescent="0.25">
      <c r="I34" s="125"/>
      <c r="J34" s="125"/>
      <c r="K34" s="125"/>
      <c r="L34" s="130"/>
    </row>
    <row r="35" spans="9:12" x14ac:dyDescent="0.25">
      <c r="I35" s="125"/>
      <c r="J35" s="125"/>
      <c r="K35" s="125"/>
      <c r="L35" s="130"/>
    </row>
    <row r="36" spans="9:12" x14ac:dyDescent="0.25">
      <c r="I36" s="125"/>
      <c r="J36" s="125"/>
      <c r="K36" s="125"/>
      <c r="L36" s="130"/>
    </row>
    <row r="37" spans="9:12" x14ac:dyDescent="0.25">
      <c r="I37" s="125"/>
      <c r="J37" s="125"/>
      <c r="K37" s="125"/>
      <c r="L37" s="130"/>
    </row>
    <row r="38" spans="9:12" x14ac:dyDescent="0.25">
      <c r="I38" s="125"/>
      <c r="J38" s="125"/>
      <c r="K38" s="125"/>
      <c r="L38" s="130"/>
    </row>
    <row r="39" spans="9:12" x14ac:dyDescent="0.25">
      <c r="I39" s="125"/>
      <c r="J39" s="125"/>
      <c r="K39" s="125"/>
      <c r="L39" s="130"/>
    </row>
    <row r="40" spans="9:12" x14ac:dyDescent="0.25">
      <c r="I40" s="125"/>
      <c r="J40" s="125"/>
      <c r="K40" s="125"/>
      <c r="L40" s="130"/>
    </row>
    <row r="41" spans="9:12" x14ac:dyDescent="0.25">
      <c r="I41" s="125"/>
      <c r="J41" s="125"/>
      <c r="K41" s="125"/>
      <c r="L41" s="130"/>
    </row>
    <row r="42" spans="9:12" x14ac:dyDescent="0.25">
      <c r="I42" s="125"/>
      <c r="J42" s="125"/>
      <c r="K42" s="125"/>
      <c r="L42" s="130"/>
    </row>
    <row r="43" spans="9:12" x14ac:dyDescent="0.25">
      <c r="I43" s="125"/>
      <c r="J43" s="125"/>
      <c r="K43" s="125"/>
      <c r="L43" s="130"/>
    </row>
    <row r="44" spans="9:12" x14ac:dyDescent="0.25">
      <c r="I44" s="125"/>
      <c r="J44" s="125"/>
      <c r="K44" s="125"/>
      <c r="L44" s="130"/>
    </row>
    <row r="45" spans="9:12" x14ac:dyDescent="0.25">
      <c r="I45" s="125"/>
      <c r="J45" s="125"/>
      <c r="K45" s="125"/>
      <c r="L45" s="130"/>
    </row>
    <row r="46" spans="9:12" x14ac:dyDescent="0.25">
      <c r="I46" s="125"/>
      <c r="J46" s="125"/>
      <c r="K46" s="125"/>
      <c r="L46" s="130"/>
    </row>
    <row r="47" spans="9:12" x14ac:dyDescent="0.25">
      <c r="I47" s="125"/>
      <c r="J47" s="125"/>
      <c r="K47" s="125"/>
      <c r="L47" s="130"/>
    </row>
    <row r="48" spans="9:12" x14ac:dyDescent="0.25">
      <c r="I48" s="125"/>
      <c r="J48" s="125"/>
      <c r="K48" s="125"/>
      <c r="L48" s="130"/>
    </row>
    <row r="49" spans="9:12" x14ac:dyDescent="0.25">
      <c r="I49" s="125"/>
      <c r="J49" s="125"/>
      <c r="K49" s="125"/>
      <c r="L49" s="130"/>
    </row>
    <row r="50" spans="9:12" x14ac:dyDescent="0.25">
      <c r="I50" s="125"/>
      <c r="J50" s="125"/>
      <c r="K50" s="125"/>
      <c r="L50" s="130"/>
    </row>
    <row r="51" spans="9:12" x14ac:dyDescent="0.25">
      <c r="I51" s="125"/>
      <c r="J51" s="125"/>
      <c r="K51" s="125"/>
      <c r="L51" s="130"/>
    </row>
    <row r="52" spans="9:12" x14ac:dyDescent="0.25">
      <c r="I52" s="125"/>
      <c r="J52" s="125"/>
      <c r="K52" s="125"/>
      <c r="L52" s="130"/>
    </row>
    <row r="53" spans="9:12" x14ac:dyDescent="0.25">
      <c r="I53" s="125"/>
      <c r="J53" s="125"/>
      <c r="K53" s="125"/>
      <c r="L53" s="130"/>
    </row>
    <row r="54" spans="9:12" x14ac:dyDescent="0.25">
      <c r="I54" s="125"/>
      <c r="J54" s="125"/>
      <c r="K54" s="125"/>
      <c r="L54" s="130"/>
    </row>
    <row r="55" spans="9:12" x14ac:dyDescent="0.25">
      <c r="I55" s="125"/>
      <c r="J55" s="125"/>
      <c r="K55" s="125"/>
      <c r="L55" s="130"/>
    </row>
    <row r="56" spans="9:12" x14ac:dyDescent="0.25">
      <c r="I56" s="125"/>
      <c r="J56" s="125"/>
      <c r="K56" s="125"/>
      <c r="L56" s="130"/>
    </row>
    <row r="57" spans="9:12" x14ac:dyDescent="0.25">
      <c r="I57" s="125"/>
      <c r="J57" s="125"/>
      <c r="K57" s="125"/>
      <c r="L57" s="130"/>
    </row>
    <row r="58" spans="9:12" x14ac:dyDescent="0.25">
      <c r="I58" s="125"/>
      <c r="J58" s="125"/>
      <c r="K58" s="125"/>
      <c r="L58" s="130"/>
    </row>
    <row r="59" spans="9:12" x14ac:dyDescent="0.25">
      <c r="I59" s="125"/>
      <c r="J59" s="125"/>
      <c r="K59" s="125"/>
      <c r="L59" s="130"/>
    </row>
    <row r="60" spans="9:12" x14ac:dyDescent="0.25">
      <c r="I60" s="125"/>
      <c r="J60" s="125"/>
      <c r="K60" s="125"/>
      <c r="L60" s="130"/>
    </row>
    <row r="61" spans="9:12" x14ac:dyDescent="0.25">
      <c r="I61" s="125"/>
      <c r="J61" s="125"/>
      <c r="K61" s="125"/>
      <c r="L61" s="130"/>
    </row>
    <row r="62" spans="9:12" x14ac:dyDescent="0.25">
      <c r="I62" s="125"/>
      <c r="J62" s="125"/>
      <c r="K62" s="125"/>
      <c r="L62" s="130"/>
    </row>
    <row r="63" spans="9:12" x14ac:dyDescent="0.25">
      <c r="I63" s="125"/>
      <c r="J63" s="125"/>
      <c r="K63" s="125"/>
      <c r="L63" s="130"/>
    </row>
    <row r="64" spans="9:12" x14ac:dyDescent="0.25">
      <c r="I64" s="125"/>
      <c r="J64" s="125"/>
      <c r="K64" s="125"/>
      <c r="L64" s="130"/>
    </row>
    <row r="65" spans="9:12" x14ac:dyDescent="0.25">
      <c r="I65" s="125"/>
      <c r="J65" s="125"/>
      <c r="K65" s="125"/>
      <c r="L65" s="130"/>
    </row>
    <row r="66" spans="9:12" x14ac:dyDescent="0.25">
      <c r="I66" s="125"/>
      <c r="J66" s="125"/>
      <c r="K66" s="125"/>
      <c r="L66" s="130"/>
    </row>
    <row r="67" spans="9:12" x14ac:dyDescent="0.25">
      <c r="L67" s="129"/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CONCILIAÇÃO</vt:lpstr>
      <vt:lpstr>rende fácil</vt:lpstr>
      <vt:lpstr>pagamentos</vt:lpstr>
      <vt:lpstr>material permanente</vt:lpstr>
      <vt:lpstr>sintético</vt:lpstr>
      <vt:lpstr>UFC</vt:lpstr>
      <vt:lpstr>FACEP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 da gloria arrais peter</cp:lastModifiedBy>
  <dcterms:created xsi:type="dcterms:W3CDTF">2026-03-05T13:36:43Z</dcterms:created>
  <dcterms:modified xsi:type="dcterms:W3CDTF">2026-08-21T14:38:07Z</dcterms:modified>
</cp:coreProperties>
</file>