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7734cf72bfdd0cb/Documentos/SITE FACEP/PRESTAÇÕES DE CONTA/CONCLUÍDAS E REVISADAS/CONTRATOS 2023/"/>
    </mc:Choice>
  </mc:AlternateContent>
  <xr:revisionPtr revIDLastSave="913" documentId="13_ncr:1_{8425C9D9-B95C-3241-8139-6AE0E9B2F6F4}" xr6:coauthVersionLast="47" xr6:coauthVersionMax="47" xr10:uidLastSave="{7DA32488-14D9-4373-9B2B-6700F56FE082}"/>
  <bookViews>
    <workbookView xWindow="-120" yWindow="-120" windowWidth="29040" windowHeight="15720" xr2:uid="{3B789F40-572F-426E-88BE-5AD6B3776417}"/>
  </bookViews>
  <sheets>
    <sheet name="CONCILIAÇAO " sheetId="7" r:id="rId1"/>
    <sheet name="AQUISIÇÃO DE BENS" sheetId="11" r:id="rId2"/>
    <sheet name="SINTÉTICO" sheetId="5" r:id="rId3"/>
    <sheet name="APLICAÇÃO CDB" sheetId="4" r:id="rId4"/>
    <sheet name="PAGAMENTOS" sheetId="10" r:id="rId5"/>
    <sheet name="FACEP" sheetId="3" r:id="rId6"/>
    <sheet name="UFC" sheetId="2" r:id="rId7"/>
    <sheet name="RENDE FÁCIL" sheetId="9" r:id="rId8"/>
  </sheets>
  <definedNames>
    <definedName name="_xlnm._FilterDatabase" localSheetId="0" hidden="1">'CONCILIAÇAO '!$A$2:$N$717</definedName>
    <definedName name="_xlnm._FilterDatabase" localSheetId="4" hidden="1">PAGAMENTOS!$A$2:$L$514</definedName>
    <definedName name="_xlnm._FilterDatabase" localSheetId="6" hidden="1">UFC!$A$1:$E$114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C15" i="9"/>
  <c r="C122" i="5"/>
  <c r="L515" i="10"/>
  <c r="B57" i="5"/>
  <c r="B72" i="5"/>
  <c r="B113" i="5"/>
  <c r="B70" i="5"/>
  <c r="B75" i="5"/>
  <c r="B79" i="5" s="1"/>
  <c r="B83" i="5" s="1"/>
  <c r="B82" i="5"/>
  <c r="B54" i="5"/>
  <c r="C71" i="5"/>
  <c r="C76" i="5"/>
  <c r="C79" i="5" s="1"/>
  <c r="C56" i="5"/>
  <c r="C49" i="5"/>
  <c r="C33" i="5"/>
  <c r="C35" i="5"/>
  <c r="C34" i="5"/>
  <c r="N259" i="7"/>
  <c r="N260" i="7" s="1"/>
  <c r="N261" i="7" s="1"/>
  <c r="N262" i="7" s="1"/>
  <c r="N263" i="7" s="1"/>
  <c r="N264" i="7" s="1"/>
  <c r="N265" i="7" s="1"/>
  <c r="N266" i="7" s="1"/>
  <c r="N267" i="7" s="1"/>
  <c r="N268" i="7" s="1"/>
  <c r="N269" i="7" s="1"/>
  <c r="N270" i="7" s="1"/>
  <c r="N271" i="7" s="1"/>
  <c r="N272" i="7" s="1"/>
  <c r="N273" i="7" s="1"/>
  <c r="N274" i="7" s="1"/>
  <c r="N275" i="7" s="1"/>
  <c r="N276" i="7" s="1"/>
  <c r="N277" i="7" s="1"/>
  <c r="N278" i="7" s="1"/>
  <c r="N279" i="7" s="1"/>
  <c r="N280" i="7" s="1"/>
  <c r="N281" i="7" s="1"/>
  <c r="N282" i="7" s="1"/>
  <c r="N283" i="7" s="1"/>
  <c r="N284" i="7" s="1"/>
  <c r="N285" i="7" s="1"/>
  <c r="N286" i="7" s="1"/>
  <c r="N287" i="7" s="1"/>
  <c r="N288" i="7" s="1"/>
  <c r="N289" i="7" s="1"/>
  <c r="N290" i="7" s="1"/>
  <c r="N291" i="7" s="1"/>
  <c r="N292" i="7" s="1"/>
  <c r="N293" i="7" s="1"/>
  <c r="N294" i="7" s="1"/>
  <c r="N295" i="7" s="1"/>
  <c r="N296" i="7" s="1"/>
  <c r="N297" i="7" s="1"/>
  <c r="N298" i="7" s="1"/>
  <c r="N299" i="7" s="1"/>
  <c r="N300" i="7" s="1"/>
  <c r="N301" i="7" s="1"/>
  <c r="N302" i="7" s="1"/>
  <c r="N303" i="7" s="1"/>
  <c r="N304" i="7" s="1"/>
  <c r="N305" i="7" s="1"/>
  <c r="N306" i="7" s="1"/>
  <c r="N307" i="7" s="1"/>
  <c r="N308" i="7" s="1"/>
  <c r="N309" i="7" s="1"/>
  <c r="N310" i="7" s="1"/>
  <c r="N311" i="7" s="1"/>
  <c r="N312" i="7" s="1"/>
  <c r="N313" i="7" s="1"/>
  <c r="N314" i="7" s="1"/>
  <c r="N315" i="7" s="1"/>
  <c r="N316" i="7" s="1"/>
  <c r="N317" i="7" s="1"/>
  <c r="N318" i="7" s="1"/>
  <c r="N319" i="7" s="1"/>
  <c r="N320" i="7" s="1"/>
  <c r="N321" i="7" s="1"/>
  <c r="N322" i="7" s="1"/>
  <c r="N323" i="7" s="1"/>
  <c r="N324" i="7" s="1"/>
  <c r="N325" i="7" s="1"/>
  <c r="N326" i="7" s="1"/>
  <c r="N327" i="7" s="1"/>
  <c r="N328" i="7" s="1"/>
  <c r="N329" i="7" s="1"/>
  <c r="N330" i="7" s="1"/>
  <c r="N331" i="7" s="1"/>
  <c r="N332" i="7" s="1"/>
  <c r="N333" i="7" s="1"/>
  <c r="N334" i="7" s="1"/>
  <c r="N335" i="7" s="1"/>
  <c r="N336" i="7" s="1"/>
  <c r="N337" i="7" s="1"/>
  <c r="N338" i="7" s="1"/>
  <c r="N339" i="7" s="1"/>
  <c r="N340" i="7" s="1"/>
  <c r="N341" i="7" s="1"/>
  <c r="N342" i="7" s="1"/>
  <c r="N343" i="7" s="1"/>
  <c r="N344" i="7" s="1"/>
  <c r="N345" i="7" s="1"/>
  <c r="N346" i="7" s="1"/>
  <c r="N347" i="7" s="1"/>
  <c r="N348" i="7" s="1"/>
  <c r="N349" i="7" s="1"/>
  <c r="N350" i="7" s="1"/>
  <c r="N351" i="7" s="1"/>
  <c r="N352" i="7" s="1"/>
  <c r="N353" i="7" s="1"/>
  <c r="N354" i="7" s="1"/>
  <c r="N355" i="7" s="1"/>
  <c r="N356" i="7" s="1"/>
  <c r="N357" i="7" s="1"/>
  <c r="N358" i="7" s="1"/>
  <c r="N359" i="7" s="1"/>
  <c r="N360" i="7" s="1"/>
  <c r="N361" i="7" s="1"/>
  <c r="N362" i="7" s="1"/>
  <c r="N363" i="7" s="1"/>
  <c r="N364" i="7" s="1"/>
  <c r="N365" i="7" s="1"/>
  <c r="N366" i="7" s="1"/>
  <c r="N367" i="7" s="1"/>
  <c r="N368" i="7" s="1"/>
  <c r="N369" i="7" s="1"/>
  <c r="N370" i="7" s="1"/>
  <c r="N371" i="7" s="1"/>
  <c r="N372" i="7" s="1"/>
  <c r="N373" i="7" s="1"/>
  <c r="N374" i="7" s="1"/>
  <c r="N375" i="7" s="1"/>
  <c r="N376" i="7" s="1"/>
  <c r="N377" i="7" s="1"/>
  <c r="N378" i="7" s="1"/>
  <c r="N379" i="7" s="1"/>
  <c r="N380" i="7" s="1"/>
  <c r="N381" i="7" s="1"/>
  <c r="N382" i="7" s="1"/>
  <c r="N383" i="7" s="1"/>
  <c r="N384" i="7" s="1"/>
  <c r="N385" i="7" s="1"/>
  <c r="N386" i="7" s="1"/>
  <c r="N387" i="7" s="1"/>
  <c r="N388" i="7" s="1"/>
  <c r="N389" i="7" s="1"/>
  <c r="N390" i="7" s="1"/>
  <c r="N391" i="7" s="1"/>
  <c r="N392" i="7" s="1"/>
  <c r="N393" i="7" s="1"/>
  <c r="N394" i="7" s="1"/>
  <c r="N395" i="7" s="1"/>
  <c r="N396" i="7" s="1"/>
  <c r="N397" i="7" s="1"/>
  <c r="N398" i="7" s="1"/>
  <c r="N399" i="7" s="1"/>
  <c r="N400" i="7" s="1"/>
  <c r="N401" i="7" s="1"/>
  <c r="N402" i="7" s="1"/>
  <c r="N403" i="7" s="1"/>
  <c r="N404" i="7" s="1"/>
  <c r="N405" i="7" s="1"/>
  <c r="N406" i="7" s="1"/>
  <c r="N407" i="7" s="1"/>
  <c r="N408" i="7" s="1"/>
  <c r="N409" i="7" s="1"/>
  <c r="N410" i="7" s="1"/>
  <c r="N411" i="7" s="1"/>
  <c r="N412" i="7" s="1"/>
  <c r="N413" i="7" s="1"/>
  <c r="N414" i="7" s="1"/>
  <c r="N415" i="7" s="1"/>
  <c r="N416" i="7" s="1"/>
  <c r="N417" i="7" s="1"/>
  <c r="N418" i="7" s="1"/>
  <c r="N419" i="7" s="1"/>
  <c r="N420" i="7" s="1"/>
  <c r="N421" i="7" s="1"/>
  <c r="N170" i="7"/>
  <c r="N171" i="7" s="1"/>
  <c r="N172" i="7" s="1"/>
  <c r="N173" i="7" s="1"/>
  <c r="N174" i="7" s="1"/>
  <c r="N92" i="7"/>
  <c r="C82" i="5"/>
  <c r="D26" i="2"/>
  <c r="C60" i="5"/>
  <c r="C23" i="3"/>
  <c r="G6" i="11"/>
  <c r="N422" i="7" l="1"/>
  <c r="N423" i="7" s="1"/>
  <c r="N424" i="7" s="1"/>
  <c r="N425" i="7" s="1"/>
  <c r="N426" i="7" s="1"/>
  <c r="N427" i="7" s="1"/>
  <c r="N428" i="7" s="1"/>
  <c r="N429" i="7" s="1"/>
  <c r="N430" i="7" s="1"/>
  <c r="N431" i="7" s="1"/>
  <c r="N432" i="7" s="1"/>
  <c r="N433" i="7" s="1"/>
  <c r="N434" i="7" s="1"/>
  <c r="N435" i="7" s="1"/>
  <c r="N436" i="7" s="1"/>
  <c r="N437" i="7" s="1"/>
  <c r="N438" i="7" s="1"/>
  <c r="N439" i="7" s="1"/>
  <c r="N440" i="7" s="1"/>
  <c r="N441" i="7" s="1"/>
  <c r="N442" i="7" s="1"/>
  <c r="N443" i="7" s="1"/>
  <c r="N444" i="7" s="1"/>
  <c r="N445" i="7" s="1"/>
  <c r="N446" i="7" s="1"/>
  <c r="N447" i="7" s="1"/>
  <c r="N448" i="7" s="1"/>
  <c r="N449" i="7" s="1"/>
  <c r="N450" i="7" s="1"/>
  <c r="N451" i="7" s="1"/>
  <c r="N452" i="7" s="1"/>
  <c r="N453" i="7" s="1"/>
  <c r="N454" i="7" s="1"/>
  <c r="N455" i="7" s="1"/>
  <c r="N456" i="7" s="1"/>
  <c r="N457" i="7" s="1"/>
  <c r="N458" i="7" s="1"/>
  <c r="N459" i="7" s="1"/>
  <c r="N460" i="7" s="1"/>
  <c r="N461" i="7" s="1"/>
  <c r="N462" i="7" s="1"/>
  <c r="N463" i="7" s="1"/>
  <c r="N464" i="7" s="1"/>
  <c r="N465" i="7" s="1"/>
  <c r="N466" i="7" s="1"/>
  <c r="N467" i="7" s="1"/>
  <c r="N468" i="7" s="1"/>
  <c r="N469" i="7" s="1"/>
  <c r="N470" i="7" s="1"/>
  <c r="N471" i="7" s="1"/>
  <c r="N472" i="7" s="1"/>
  <c r="N473" i="7" s="1"/>
  <c r="N474" i="7" s="1"/>
  <c r="N475" i="7" s="1"/>
  <c r="N476" i="7" s="1"/>
  <c r="N477" i="7" s="1"/>
  <c r="N478" i="7" s="1"/>
  <c r="N479" i="7" s="1"/>
  <c r="N480" i="7" s="1"/>
  <c r="N481" i="7" s="1"/>
  <c r="N482" i="7" s="1"/>
  <c r="N483" i="7" s="1"/>
  <c r="N484" i="7" s="1"/>
  <c r="N485" i="7" s="1"/>
  <c r="N486" i="7" s="1"/>
  <c r="N487" i="7" s="1"/>
  <c r="C57" i="5"/>
  <c r="C83" i="5"/>
  <c r="C72" i="5"/>
  <c r="C113" i="5" s="1"/>
  <c r="C121" i="5" s="1"/>
  <c r="C37" i="5"/>
  <c r="B15" i="9"/>
  <c r="N488" i="7" l="1"/>
  <c r="N489" i="7" s="1"/>
  <c r="N490" i="7" s="1"/>
  <c r="N491" i="7" s="1"/>
  <c r="N492" i="7" s="1"/>
  <c r="N493" i="7" s="1"/>
  <c r="N494" i="7" s="1"/>
  <c r="N495" i="7" s="1"/>
  <c r="N496" i="7" s="1"/>
  <c r="E15" i="9"/>
  <c r="C123" i="5"/>
  <c r="B123" i="5"/>
  <c r="B122" i="5"/>
  <c r="B119" i="5"/>
  <c r="C103" i="5"/>
  <c r="C119" i="5" s="1"/>
  <c r="B103" i="5"/>
  <c r="C99" i="5"/>
  <c r="C118" i="5" s="1"/>
  <c r="B99" i="5"/>
  <c r="B118" i="5" s="1"/>
  <c r="C96" i="5"/>
  <c r="C117" i="5" s="1"/>
  <c r="B96" i="5"/>
  <c r="B117" i="5" s="1"/>
  <c r="C90" i="5"/>
  <c r="C116" i="5" s="1"/>
  <c r="B90" i="5"/>
  <c r="B116" i="5" s="1"/>
  <c r="C86" i="5"/>
  <c r="C115" i="5" s="1"/>
  <c r="B86" i="5"/>
  <c r="B115" i="5" s="1"/>
  <c r="C114" i="5"/>
  <c r="B114" i="5"/>
  <c r="C68" i="5"/>
  <c r="C112" i="5" s="1"/>
  <c r="B68" i="5"/>
  <c r="B112" i="5" s="1"/>
  <c r="C111" i="5"/>
  <c r="B111" i="5"/>
  <c r="C47" i="5"/>
  <c r="C110" i="5" s="1"/>
  <c r="B47" i="5"/>
  <c r="B110" i="5" s="1"/>
  <c r="C41" i="5"/>
  <c r="C109" i="5" s="1"/>
  <c r="B41" i="5"/>
  <c r="B109" i="5" s="1"/>
  <c r="C108" i="5"/>
  <c r="B37" i="5"/>
  <c r="B108" i="5" s="1"/>
  <c r="C31" i="5"/>
  <c r="C107" i="5" s="1"/>
  <c r="B31" i="5"/>
  <c r="B107" i="5" s="1"/>
  <c r="C22" i="5"/>
  <c r="C106" i="5" s="1"/>
  <c r="B22" i="5"/>
  <c r="B106" i="5" s="1"/>
  <c r="C17" i="5"/>
  <c r="C105" i="5" s="1"/>
  <c r="B17" i="5"/>
  <c r="B105" i="5" s="1"/>
  <c r="C10" i="5"/>
  <c r="B10" i="5"/>
  <c r="D5" i="4"/>
  <c r="D6" i="4" s="1"/>
  <c r="D7" i="4" s="1"/>
  <c r="D8" i="4" s="1"/>
  <c r="D9" i="4" s="1"/>
  <c r="D10" i="4" s="1"/>
  <c r="D11" i="4" s="1"/>
  <c r="D12" i="4" s="1"/>
  <c r="B13" i="4"/>
  <c r="C13" i="4"/>
  <c r="C124" i="5" l="1"/>
  <c r="N497" i="7"/>
  <c r="N498" i="7" s="1"/>
  <c r="N499" i="7" s="1"/>
  <c r="N500" i="7" s="1"/>
  <c r="N501" i="7" s="1"/>
  <c r="N502" i="7" s="1"/>
  <c r="N503" i="7" s="1"/>
  <c r="N504" i="7" s="1"/>
  <c r="N505" i="7" s="1"/>
  <c r="N506" i="7" s="1"/>
  <c r="N507" i="7" s="1"/>
  <c r="N508" i="7" s="1"/>
  <c r="N509" i="7" s="1"/>
  <c r="N510" i="7" s="1"/>
  <c r="N511" i="7" s="1"/>
  <c r="N512" i="7" s="1"/>
  <c r="N513" i="7" s="1"/>
  <c r="N514" i="7" s="1"/>
  <c r="N515" i="7" s="1"/>
  <c r="N516" i="7" s="1"/>
  <c r="N517" i="7" s="1"/>
  <c r="N518" i="7" s="1"/>
  <c r="N519" i="7" s="1"/>
  <c r="N520" i="7" s="1"/>
  <c r="N521" i="7" s="1"/>
  <c r="N522" i="7" s="1"/>
  <c r="N523" i="7" s="1"/>
  <c r="N524" i="7" s="1"/>
  <c r="N525" i="7" s="1"/>
  <c r="N526" i="7" s="1"/>
  <c r="N527" i="7" s="1"/>
  <c r="N528" i="7" s="1"/>
  <c r="N529" i="7" s="1"/>
  <c r="N530" i="7" s="1"/>
  <c r="N531" i="7" s="1"/>
  <c r="N532" i="7" s="1"/>
  <c r="N533" i="7" s="1"/>
  <c r="N534" i="7" s="1"/>
  <c r="N535" i="7" s="1"/>
  <c r="N536" i="7" s="1"/>
  <c r="N537" i="7" s="1"/>
  <c r="N538" i="7" s="1"/>
  <c r="N539" i="7" s="1"/>
  <c r="N540" i="7" s="1"/>
  <c r="N541" i="7" s="1"/>
  <c r="N542" i="7" s="1"/>
  <c r="N543" i="7" s="1"/>
  <c r="N544" i="7" s="1"/>
  <c r="N545" i="7" s="1"/>
  <c r="N546" i="7" s="1"/>
  <c r="N547" i="7" s="1"/>
  <c r="N548" i="7" s="1"/>
  <c r="N549" i="7" s="1"/>
  <c r="N550" i="7" s="1"/>
  <c r="N551" i="7" s="1"/>
  <c r="N552" i="7" s="1"/>
  <c r="N553" i="7" s="1"/>
  <c r="N554" i="7" s="1"/>
  <c r="N555" i="7" s="1"/>
  <c r="N556" i="7" s="1"/>
  <c r="N557" i="7" s="1"/>
  <c r="N558" i="7" s="1"/>
  <c r="N559" i="7" s="1"/>
  <c r="N560" i="7" s="1"/>
  <c r="N561" i="7" s="1"/>
  <c r="N562" i="7" s="1"/>
  <c r="N563" i="7" s="1"/>
  <c r="N564" i="7" s="1"/>
  <c r="N565" i="7" s="1"/>
  <c r="N566" i="7" s="1"/>
  <c r="N567" i="7" s="1"/>
  <c r="N568" i="7" s="1"/>
  <c r="N569" i="7" s="1"/>
  <c r="N570" i="7" s="1"/>
  <c r="N571" i="7" s="1"/>
  <c r="N572" i="7" s="1"/>
  <c r="N573" i="7" s="1"/>
  <c r="N574" i="7" s="1"/>
  <c r="N575" i="7" s="1"/>
  <c r="N576" i="7" s="1"/>
  <c r="N577" i="7" s="1"/>
  <c r="N578" i="7" s="1"/>
  <c r="N579" i="7" s="1"/>
  <c r="N580" i="7" s="1"/>
  <c r="N581" i="7" s="1"/>
  <c r="N582" i="7" s="1"/>
  <c r="N583" i="7" s="1"/>
  <c r="N584" i="7" s="1"/>
  <c r="N585" i="7" s="1"/>
  <c r="N586" i="7" s="1"/>
  <c r="N587" i="7" s="1"/>
  <c r="N588" i="7" s="1"/>
  <c r="N589" i="7" s="1"/>
  <c r="N590" i="7" s="1"/>
  <c r="N591" i="7" s="1"/>
  <c r="N592" i="7" s="1"/>
  <c r="N593" i="7" s="1"/>
  <c r="N594" i="7" s="1"/>
  <c r="N595" i="7" s="1"/>
  <c r="N596" i="7" s="1"/>
  <c r="N597" i="7" s="1"/>
  <c r="N598" i="7" s="1"/>
  <c r="N599" i="7" s="1"/>
  <c r="N600" i="7" s="1"/>
  <c r="N601" i="7" s="1"/>
  <c r="N602" i="7" s="1"/>
  <c r="N603" i="7" s="1"/>
  <c r="N604" i="7" s="1"/>
  <c r="B121" i="5"/>
  <c r="B124" i="5" s="1"/>
  <c r="E13" i="4"/>
  <c r="N643" i="7" l="1"/>
  <c r="N644" i="7" s="1"/>
  <c r="N645" i="7" s="1"/>
  <c r="N646" i="7" s="1"/>
  <c r="N647" i="7" s="1"/>
  <c r="N648" i="7" s="1"/>
  <c r="N605" i="7"/>
  <c r="N606" i="7" s="1"/>
  <c r="N607" i="7" s="1"/>
  <c r="N608" i="7" s="1"/>
  <c r="N609" i="7" s="1"/>
  <c r="N610" i="7" s="1"/>
  <c r="N611" i="7" s="1"/>
  <c r="N612" i="7" s="1"/>
  <c r="N613" i="7" s="1"/>
  <c r="N614" i="7" s="1"/>
  <c r="N615" i="7" s="1"/>
  <c r="N616" i="7" s="1"/>
  <c r="N617" i="7" s="1"/>
  <c r="N618" i="7" l="1"/>
  <c r="N619" i="7" s="1"/>
  <c r="N620" i="7" s="1"/>
  <c r="N621" i="7" s="1"/>
  <c r="N622" i="7" s="1"/>
  <c r="N623" i="7" s="1"/>
  <c r="N624" i="7" s="1"/>
  <c r="N652" i="7" s="1"/>
  <c r="N653" i="7" s="1"/>
  <c r="N680" i="7" s="1"/>
  <c r="N681" i="7" s="1"/>
  <c r="N654" i="7" s="1"/>
  <c r="N655" i="7" s="1"/>
  <c r="N656" i="7" s="1"/>
  <c r="N657" i="7" s="1"/>
  <c r="N682" i="7" s="1"/>
  <c r="N683" i="7" s="1"/>
  <c r="N684" i="7" s="1"/>
  <c r="N649" i="7"/>
  <c r="N650" i="7" s="1"/>
  <c r="N651" i="7" s="1"/>
  <c r="N678" i="7" s="1"/>
  <c r="N679" i="7" s="1"/>
  <c r="N685" i="7" l="1"/>
  <c r="N686" i="7" s="1"/>
  <c r="N687" i="7" s="1"/>
  <c r="N688" i="7" s="1"/>
  <c r="N689" i="7" s="1"/>
  <c r="N690" i="7" s="1"/>
  <c r="N691" i="7" s="1"/>
  <c r="N692" i="7" s="1"/>
  <c r="N693" i="7" s="1"/>
  <c r="N694" i="7" s="1"/>
  <c r="N695" i="7" s="1"/>
  <c r="N696" i="7" s="1"/>
  <c r="N697" i="7" s="1"/>
  <c r="N698" i="7" s="1"/>
  <c r="N699" i="7" s="1"/>
  <c r="N700" i="7" s="1"/>
  <c r="N701" i="7" s="1"/>
  <c r="N702" i="7" s="1"/>
  <c r="N703" i="7" s="1"/>
  <c r="N704" i="7" s="1"/>
  <c r="N705" i="7" s="1"/>
  <c r="N706" i="7" s="1"/>
  <c r="N707" i="7" s="1"/>
  <c r="N708" i="7" s="1"/>
  <c r="N709" i="7" s="1"/>
  <c r="N710" i="7" s="1"/>
  <c r="N711" i="7" s="1"/>
  <c r="N712" i="7" s="1"/>
  <c r="N713" i="7" s="1"/>
  <c r="N714" i="7" s="1"/>
  <c r="N715" i="7" s="1"/>
  <c r="N716" i="7" s="1"/>
  <c r="N717" i="7" s="1"/>
  <c r="N658" i="7"/>
  <c r="N659" i="7" s="1"/>
  <c r="N660" i="7" l="1"/>
  <c r="N661" i="7" s="1"/>
  <c r="N662" i="7" s="1"/>
  <c r="N663" i="7" s="1"/>
  <c r="N664" i="7" s="1"/>
  <c r="N665" i="7" s="1"/>
  <c r="N666" i="7" s="1"/>
  <c r="N625" i="7"/>
  <c r="N626" i="7" s="1"/>
  <c r="N627" i="7" s="1"/>
  <c r="N628" i="7" s="1"/>
  <c r="N629" i="7" s="1"/>
  <c r="N630" i="7" s="1"/>
  <c r="N631" i="7" s="1"/>
  <c r="N632" i="7" s="1"/>
  <c r="N633" i="7" s="1"/>
  <c r="N634" i="7" s="1"/>
  <c r="N635" i="7" s="1"/>
  <c r="N636" i="7" s="1"/>
  <c r="N637" i="7" s="1"/>
  <c r="N638" i="7" s="1"/>
  <c r="N639" i="7" s="1"/>
  <c r="N640" i="7" s="1"/>
  <c r="N641" i="7" l="1"/>
  <c r="N642" i="7" s="1"/>
  <c r="N667" i="7"/>
  <c r="N668" i="7" s="1"/>
  <c r="N669" i="7" s="1"/>
  <c r="N670" i="7" s="1"/>
  <c r="N671" i="7" s="1"/>
  <c r="N672" i="7" s="1"/>
  <c r="N673" i="7" s="1"/>
  <c r="N674" i="7" s="1"/>
  <c r="N675" i="7" s="1"/>
  <c r="N676" i="7" s="1"/>
  <c r="N677" i="7" s="1"/>
</calcChain>
</file>

<file path=xl/sharedStrings.xml><?xml version="1.0" encoding="utf-8"?>
<sst xmlns="http://schemas.openxmlformats.org/spreadsheetml/2006/main" count="7887" uniqueCount="602">
  <si>
    <t>Item</t>
  </si>
  <si>
    <t>Rubrica</t>
  </si>
  <si>
    <t>Doc Bco</t>
  </si>
  <si>
    <t>Dia</t>
  </si>
  <si>
    <t>Mes</t>
  </si>
  <si>
    <t>Ano</t>
  </si>
  <si>
    <t>NF/Recibo</t>
  </si>
  <si>
    <t>Favorecido/Forn.</t>
  </si>
  <si>
    <t>Vinculo com o Projeto</t>
  </si>
  <si>
    <t>CPF/CNPJ</t>
  </si>
  <si>
    <t>Saldo</t>
  </si>
  <si>
    <t>TED-Mensalidade Escolar</t>
  </si>
  <si>
    <t>ABRIL</t>
  </si>
  <si>
    <t>Transferência enviada</t>
  </si>
  <si>
    <t>Pix - Enviado</t>
  </si>
  <si>
    <t>TED Transf.Eletr.Disponiv</t>
  </si>
  <si>
    <t>Tar DOC/TED Eletrônico</t>
  </si>
  <si>
    <t>MAIO</t>
  </si>
  <si>
    <t>Tarifa Pacote de Serviços</t>
  </si>
  <si>
    <t>JUNHO</t>
  </si>
  <si>
    <t>JULHO</t>
  </si>
  <si>
    <t>Aplicação BB CDB DI</t>
  </si>
  <si>
    <t>AGOSTO</t>
  </si>
  <si>
    <t>SETEMBRO</t>
  </si>
  <si>
    <t>OUTUBRO</t>
  </si>
  <si>
    <t>Cheque Pago Outra Agência</t>
  </si>
  <si>
    <t>Tarifa Fornec Cheque</t>
  </si>
  <si>
    <t>NOVEMBRO</t>
  </si>
  <si>
    <t>DEZEMBRO</t>
  </si>
  <si>
    <t>JANEIRO</t>
  </si>
  <si>
    <t>FEVEREIRO</t>
  </si>
  <si>
    <t>Transferido para Poupança</t>
  </si>
  <si>
    <t>Resgate BB CDB DI</t>
  </si>
  <si>
    <t>Transferência recebida</t>
  </si>
  <si>
    <t>PREFEITURA MUNICIPAL DE FORTALEZA</t>
  </si>
  <si>
    <t>Tarifa Pix Enviado</t>
  </si>
  <si>
    <t>Pix - Recebido</t>
  </si>
  <si>
    <t>Pagamento de Boleto</t>
  </si>
  <si>
    <t>BB Rende Fácil</t>
  </si>
  <si>
    <t>OBSERVAÇÃO</t>
  </si>
  <si>
    <t>CRÉDITO</t>
  </si>
  <si>
    <t>DÉBITO</t>
  </si>
  <si>
    <t>03/07/2025 18:53:12https://facep.ufc.br/profin/?op=0404 | Nivel 3/0</t>
  </si>
  <si>
    <t>RECEITA</t>
  </si>
  <si>
    <t>item</t>
  </si>
  <si>
    <t>DATA DA TRANSF</t>
  </si>
  <si>
    <t>VALOR TRANSFERIDO</t>
  </si>
  <si>
    <t>17/10/2023</t>
  </si>
  <si>
    <t>10.321.543/0001-64</t>
  </si>
  <si>
    <t>FACEP- MAPP SME AQUIRAZ</t>
  </si>
  <si>
    <t>REEMBOLSO DE PAGTO DE DESPESAS DE OUTRO PROJETO</t>
  </si>
  <si>
    <t>01 a 31/03/2025</t>
  </si>
  <si>
    <t>MARÇO</t>
  </si>
  <si>
    <t>01 a 30/04/2025</t>
  </si>
  <si>
    <t>BANCO DO BRASIL</t>
  </si>
  <si>
    <t>AGENTE FINANCEIRO</t>
  </si>
  <si>
    <t>Período</t>
  </si>
  <si>
    <t>Valor Aplicado no período</t>
  </si>
  <si>
    <t xml:space="preserve">Valor Resgatado no Período </t>
  </si>
  <si>
    <t>Rendimento Líquido</t>
  </si>
  <si>
    <t>01/07/2023 a 31/07/2023</t>
  </si>
  <si>
    <t>CONTA CORRENTE: 32011</t>
  </si>
  <si>
    <t>CONTRATO Nº 27/2023</t>
  </si>
  <si>
    <t>01/02/2024 a28/02/2024</t>
  </si>
  <si>
    <t>01/07/2024 a 31/07/2043</t>
  </si>
  <si>
    <t>00.000.000/0001-91</t>
  </si>
  <si>
    <t>37.869.010/0001-78</t>
  </si>
  <si>
    <t>EXECUTOR</t>
  </si>
  <si>
    <t>01/08/2024 a 31/08/2024</t>
  </si>
  <si>
    <t>01/09/2024 a 30/09/2024</t>
  </si>
  <si>
    <t>Rendimento BB CDB DI</t>
  </si>
  <si>
    <t>FUNDACAO SINTAF DE ENSINO PESQUISA E DESENV TECNOLOGICO</t>
  </si>
  <si>
    <t>PATROCINADOR</t>
  </si>
  <si>
    <t>RELATÓRIO SINTÉTICO DE RECEITAS E DESPESAS</t>
  </si>
  <si>
    <t>Planilha de Receitas e Despesas</t>
  </si>
  <si>
    <t>Valores em Reais (R$)</t>
  </si>
  <si>
    <t>RECEITAS</t>
  </si>
  <si>
    <t>PREVISTO</t>
  </si>
  <si>
    <t>REALIZADO</t>
  </si>
  <si>
    <t xml:space="preserve">1 – RECEITA PRINCIPAL DO PROJETO </t>
  </si>
  <si>
    <t>2 – OUTRAS RECEITAS DO PROJETO</t>
  </si>
  <si>
    <t>3 –  RENDIMENTOS DO PERÍODO</t>
  </si>
  <si>
    <t>TOTAL DA RECEITA</t>
  </si>
  <si>
    <t>DESPESAS DE ATIVIDADES PROGRAMADAS</t>
  </si>
  <si>
    <t>4 DIÁRIAS (339014)</t>
  </si>
  <si>
    <t>4.1 DIÁRIAS NACIONAIS (33901414)</t>
  </si>
  <si>
    <t>3.1.2 – Assistentes Administrativos</t>
  </si>
  <si>
    <t>3.1.3 – Estagiários</t>
  </si>
  <si>
    <t>4.2 DIÁRIAS INTERNACIONAIS (33901416)</t>
  </si>
  <si>
    <t>4. SUBTOTAL</t>
  </si>
  <si>
    <t>5 AUX. FINANCEIRO ESTUDANTE (339018)</t>
  </si>
  <si>
    <t>5.1 AUXILIOS PARA DESENV. DE ESTUDOS E PESQUISAS (33901804)</t>
  </si>
  <si>
    <t>5.2 AUXILIOS FINAN. P/BOLSA AGENTE JOVEM E PETI (33901805)</t>
  </si>
  <si>
    <t>5.3 AJUDA DE CUSTO AO ESTUDANTE (33901806)</t>
  </si>
  <si>
    <t>5. SUBTOTAL</t>
  </si>
  <si>
    <t>6 AUX. FINANCEIRO A PESQUISADORES (339020)</t>
  </si>
  <si>
    <t>6.1 AUXILIO A PESQUISADORES (33902001)</t>
  </si>
  <si>
    <t>6.1.1Bolsa de Pesquisador (X meses x VALOR bolsa)</t>
  </si>
  <si>
    <t>6.2 AUXILIO AS ATIVIDADES AUXILIARES DE PESQUISA (33902002)</t>
  </si>
  <si>
    <t>6.2.1 Bolsa de Doutorado (X meses x VALOR bolsa)</t>
  </si>
  <si>
    <t>6.2.2 Bolsa de Mestrado (X meses x VALOR bolsa)</t>
  </si>
  <si>
    <t>6.2.3 Bolsa de Graduação (X meses x VALOR bolsa)</t>
  </si>
  <si>
    <t>6.2.4 Bolsa de Pesquisador (X meses x VALOR bolsa)</t>
  </si>
  <si>
    <t>6. SUBTOTAL</t>
  </si>
  <si>
    <t>7 MATERIAL DE CONSUMO</t>
  </si>
  <si>
    <t>7. SUBTOTAL</t>
  </si>
  <si>
    <t xml:space="preserve">8 PASSAGENS </t>
  </si>
  <si>
    <t xml:space="preserve">8.1 PASSAGENS NACIONAIS </t>
  </si>
  <si>
    <t>8.2 PASSAGENS INTERNACIONAIS</t>
  </si>
  <si>
    <t>8. SUBTOTAL</t>
  </si>
  <si>
    <t xml:space="preserve">9 SERVIÇO DE CONSULTORIA (339035) </t>
  </si>
  <si>
    <t>9.1 ASSESSORIA E CONSULTORIA TÉCNICA OU JURÍDICA (33903501)</t>
  </si>
  <si>
    <t>9.2 AUDITORIA EXTERNA  (33903502)</t>
  </si>
  <si>
    <t>9.3 CONSULTORIA EM TECNOLOGIA DA INFORMAÇÃO E COMUNICAÇÃO 33903504</t>
  </si>
  <si>
    <t>9.4 OUTROS SERVIÇOS DE CONSULTORIA (33903599)</t>
  </si>
  <si>
    <t>9. SUBTOTAL</t>
  </si>
  <si>
    <t xml:space="preserve">10 SERVIÇOS PESSOA FÍSICA </t>
  </si>
  <si>
    <t>10. SUBTOTAL</t>
  </si>
  <si>
    <t xml:space="preserve">11 SERVIÇOS PESSOA JURÍDICA </t>
  </si>
  <si>
    <t>11.1 RESSARCIMENTO À FUNDAÇÃO</t>
  </si>
  <si>
    <t>11. SUBTOTAL</t>
  </si>
  <si>
    <t>12. SUBTOTAL</t>
  </si>
  <si>
    <t>14 SUBTOTAL</t>
  </si>
  <si>
    <t>15 SUBTOTAL</t>
  </si>
  <si>
    <t>16 SUBTOTAL</t>
  </si>
  <si>
    <t xml:space="preserve">17 RESERVA TECNICA </t>
  </si>
  <si>
    <t>RESUMO DAS DESPESAS</t>
  </si>
  <si>
    <t>4 DIÁRIAS</t>
  </si>
  <si>
    <t>5 AUX. FINANCEIRO ESTUDANTE</t>
  </si>
  <si>
    <t>6 AUX. FINANCEIRO PESQUISADORES</t>
  </si>
  <si>
    <t>8 PASSAGENS</t>
  </si>
  <si>
    <t>9 SERVIÇO DE CONSULTORIA</t>
  </si>
  <si>
    <t>10 SERVIÇOS PESSOA FÍSICA</t>
  </si>
  <si>
    <t>11 SERVIÇO PESSOA JURÍDICA</t>
  </si>
  <si>
    <t>12 OBRIGAÇÕES TRIBUTÁRIAS E CONTRIBUTIVAS</t>
  </si>
  <si>
    <t>13 AUXÍLIO À PESSOA FÍSICA</t>
  </si>
  <si>
    <t xml:space="preserve">14 OBRAS E INSTALAÇÕES </t>
  </si>
  <si>
    <t>15 EQUIPAMENTO E MATERIAL PERMANENTE</t>
  </si>
  <si>
    <t>16 RESSARCIMENTO À UFC</t>
  </si>
  <si>
    <t>TOTAL DA DESPESA</t>
  </si>
  <si>
    <t xml:space="preserve">RENDIMENTOS </t>
  </si>
  <si>
    <t>SALDO DE CONTRATO</t>
  </si>
  <si>
    <t>PESSOA JURÍDICA - Serviços Bancários</t>
  </si>
  <si>
    <t>DAM</t>
  </si>
  <si>
    <t>07.954.605/0001-60</t>
  </si>
  <si>
    <t>RESSARCIMENTO À UFC</t>
  </si>
  <si>
    <t>GRU</t>
  </si>
  <si>
    <t>UNIVERSIDADE FEDERAL DO CEARÁ</t>
  </si>
  <si>
    <t>CONTRATANTE</t>
  </si>
  <si>
    <t>07.272.636/0001-31</t>
  </si>
  <si>
    <t>MÁRCIO DE SOUZA PORTO</t>
  </si>
  <si>
    <t>DANIELLE MAIA CRUZ</t>
  </si>
  <si>
    <t>ROSELANE GOMES BEZERRA</t>
  </si>
  <si>
    <t>ROBERTO SMITH</t>
  </si>
  <si>
    <t>CARLOS AMÉRICO LEITE MOREIRA</t>
  </si>
  <si>
    <t>ELIANA COSTA GUERRA</t>
  </si>
  <si>
    <t>CARLOS ALBERTO FRAGA FILHO</t>
  </si>
  <si>
    <t>ADRIANA DE OLIVEIRA ALCÂNTARA</t>
  </si>
  <si>
    <t>THIAGO OLIVEIRA DA SILVA NOVAES</t>
  </si>
  <si>
    <t>APOIO</t>
  </si>
  <si>
    <t>DOCENTE</t>
  </si>
  <si>
    <t>EDUARDO GIRÃO SANTIAGO</t>
  </si>
  <si>
    <t>ANDRÉ VASCONCELOS FERREIRA</t>
  </si>
  <si>
    <t>COLETA CAPES</t>
  </si>
  <si>
    <t>APOIO RELATÓRIO</t>
  </si>
  <si>
    <t>PESSOA FÍSICA - Atividades de Apoio Administrativo</t>
  </si>
  <si>
    <t>PESSOA FÍSICA - Atividades de Ensino</t>
  </si>
  <si>
    <t>ALCIDES FERNANDO GUSSI</t>
  </si>
  <si>
    <t>MILENA MARCINTHA ALVES BRAZ</t>
  </si>
  <si>
    <t>MARIA NAZARÉ MORAES SOARES</t>
  </si>
  <si>
    <t>GRAZIELLE A MOURA PAIVA</t>
  </si>
  <si>
    <t>RECEITA FEDERAL DO BRASIL</t>
  </si>
  <si>
    <t>PESSOA FÍSICA - Atividades de Processo Seletivo</t>
  </si>
  <si>
    <t>JÚLIO ALFREDO RACCUMI ROMERO</t>
  </si>
  <si>
    <t>PROCESSO SELETIVO</t>
  </si>
  <si>
    <t>RECOLHIMENTO ISS 04 2023</t>
  </si>
  <si>
    <t>RECOLHIMENTO ISS 05 2023</t>
  </si>
  <si>
    <t>DARF</t>
  </si>
  <si>
    <t>03.436.370/0001-62</t>
  </si>
  <si>
    <t>RECOLHIMENTO ISS 06 2023</t>
  </si>
  <si>
    <t>DAVID ROCHA DE OLIVEIRA</t>
  </si>
  <si>
    <t>FERNANDO JOSÉ PIRES DE SOUSA</t>
  </si>
  <si>
    <t>RECOLHIMENTO ISS 10 2023</t>
  </si>
  <si>
    <t>RECOLHIMENTO ISS 11 2023</t>
  </si>
  <si>
    <t>RECOLHIMENTO ISS 12 2023</t>
  </si>
  <si>
    <t>PESSOA FÍSICA - Atividades de Participação em Banca</t>
  </si>
  <si>
    <t>AVALIADOR</t>
  </si>
  <si>
    <t>BREYNNER RICARDO DE OLIVEIRA</t>
  </si>
  <si>
    <t>ALBA MARIA PINHO DE CARVALHO</t>
  </si>
  <si>
    <t>CRISTIÊ GOMES MOREIRA</t>
  </si>
  <si>
    <t>VANIA MARIA FRAGA PEREIRA</t>
  </si>
  <si>
    <t>VITÓRIA AVNER DE SOUSA FRAGA</t>
  </si>
  <si>
    <t>RECOLHIMENTO ISS 01 2024</t>
  </si>
  <si>
    <t>GESTOR</t>
  </si>
  <si>
    <t>FABIA MARIA DA SILVA NASCIMENTO</t>
  </si>
  <si>
    <t>PESSOA FÍSICA - Atividades de Núcleo Gestor</t>
  </si>
  <si>
    <t>COORDENADOR</t>
  </si>
  <si>
    <t>FORNECEDOR</t>
  </si>
  <si>
    <t xml:space="preserve">APOIO </t>
  </si>
  <si>
    <t>RECOLHIMENTO ISS 03 2024</t>
  </si>
  <si>
    <t>RECOLHIMENTO ISS 02 2024</t>
  </si>
  <si>
    <t>TED - Mensalidade Escolar</t>
  </si>
  <si>
    <t>RECOLHIMENTO ISS 04 2024</t>
  </si>
  <si>
    <t>LUIS TOMAS DOMINGOS</t>
  </si>
  <si>
    <t>LIDIANE MOURA LOPES</t>
  </si>
  <si>
    <t>RAFAEL BARROS BARBOSA</t>
  </si>
  <si>
    <t>THAI VIAGENS R TURISMO</t>
  </si>
  <si>
    <t>Pagto conta telefone</t>
  </si>
  <si>
    <t>ELIONE MARIA NOGUEIRA DIÓGENES</t>
  </si>
  <si>
    <t>LEILA MARIA PASSOS DE SOUSA BEZERRA</t>
  </si>
  <si>
    <t>MARIA ÁUREA MONTENEGRO  ALBUQUERQUE GUERRA</t>
  </si>
  <si>
    <t>PESSOA FÍSICA - Atividades de Coordenação</t>
  </si>
  <si>
    <t>ALDENORA DE CARVALHO MOURA JUVÊNCIO</t>
  </si>
  <si>
    <t>RECOLHIMENTO ISS  06 2024</t>
  </si>
  <si>
    <t>ORIENTADOR</t>
  </si>
  <si>
    <t>PESSOA FÍSICA - Atividades de Orientação</t>
  </si>
  <si>
    <t>FUNDAÇÃO DE APOIO À CIÊNCIA, CULTURA, ESTUDOS E PESQUISAS (FACEP)</t>
  </si>
  <si>
    <t>RECOLHIMENTO ISS 09 2024</t>
  </si>
  <si>
    <t>CLARO S.A.</t>
  </si>
  <si>
    <t>RECOLHIMENTO ISS 10 2024</t>
  </si>
  <si>
    <t>Tarifa Pacote de SErviços</t>
  </si>
  <si>
    <t>Pix Recebido</t>
  </si>
  <si>
    <t>24.274.853/0001-80</t>
  </si>
  <si>
    <t>PESSOA JURÍDICA - Atividades de Ensino</t>
  </si>
  <si>
    <t>RESSARCIMENTO À FUNDAÇÃO</t>
  </si>
  <si>
    <t>CARLOS HÉLIO BATISTA DA SILVA</t>
  </si>
  <si>
    <t>50.712.427/0001-90</t>
  </si>
  <si>
    <t>PAGADOR</t>
  </si>
  <si>
    <t>ARTUR KAUAN MARTINS DE MORAIS</t>
  </si>
  <si>
    <t>PESSOA JURÍDICA - Atividades de Apoio Administrativo</t>
  </si>
  <si>
    <t>PAGAMENTO INDEVIDO DE RESSARCIMENTO À FUNDAÇÃO</t>
  </si>
  <si>
    <t>PESSOAL CONTRATADO COM VÍNCULO CLT</t>
  </si>
  <si>
    <t>MARIANA SARAIVA  PEREIRA NASCIMENTO</t>
  </si>
  <si>
    <t>ASSISTENTE ADMINISTRATIVO</t>
  </si>
  <si>
    <t>SECRETÁRIA</t>
  </si>
  <si>
    <t>PESSOA JURÍDICA - Manutenção de Bens Imóveis</t>
  </si>
  <si>
    <t>FATTAX COM E SERV EM INFORMATICA E ELETRO ELETRONICOS</t>
  </si>
  <si>
    <t>35.000.744/0001-90</t>
  </si>
  <si>
    <t>265.097.503-25</t>
  </si>
  <si>
    <t>RECOLHIMENTO ISS  05 2024</t>
  </si>
  <si>
    <t>LUIZ GUSTAVO ALVES ROCHA</t>
  </si>
  <si>
    <t>01.090.732/0001-82</t>
  </si>
  <si>
    <t>ARCOPY SERVIÇOS E COMÉRCIO EM INFORMÁTICA LTDA</t>
  </si>
  <si>
    <t>PESSOA JURÍDICA - Serviços Gráficos</t>
  </si>
  <si>
    <t>28.967.174/0001-47</t>
  </si>
  <si>
    <t>SILVIO DA SILVA - SÍLVIO CÓPIAS</t>
  </si>
  <si>
    <t>FRANCISCO ORDOMAR RESTAURANTES LTDA</t>
  </si>
  <si>
    <t>40.009.830/0001-02</t>
  </si>
  <si>
    <t>PESSOA JURÍDICA - Alimentação</t>
  </si>
  <si>
    <t>CONSTRUTORA JOSÉ CARNEIRO LTDA -COJOCAL</t>
  </si>
  <si>
    <t>41.420.092/0001-46</t>
  </si>
  <si>
    <t>DISTRIBUIDORA DE ALIMENTOS ALBUQUERQUE LTDA - CENTERBOX</t>
  </si>
  <si>
    <t>03.539.462/0005-01</t>
  </si>
  <si>
    <t>SOBRAL E PALÁCIO PETRÓLEO LTDA</t>
  </si>
  <si>
    <t>07.240.641/0047-45</t>
  </si>
  <si>
    <t>L SOUZA DOS SANTOS-DUANA MÓVEIS PARA ESCRITÓRIO</t>
  </si>
  <si>
    <t>27.490.560/0001-28</t>
  </si>
  <si>
    <t>MATERIAL PERMANENTE - Bens móveis (cadeiras p sala reunião)</t>
  </si>
  <si>
    <t>NF 5204</t>
  </si>
  <si>
    <t>34.455.313/0001-56</t>
  </si>
  <si>
    <t>ANA PAULA MARTINS DA SILVA MELO-COZINHA MÁGICA</t>
  </si>
  <si>
    <t>TATA DOCES LTDA</t>
  </si>
  <si>
    <t>03.539.462/0001-84</t>
  </si>
  <si>
    <t>09.434.042/0001-05</t>
  </si>
  <si>
    <t>51.908.035/002-45</t>
  </si>
  <si>
    <t>DEVOLUÇAO DE PAGAMENTO INDEVIDO</t>
  </si>
  <si>
    <t>PAGAMENTO INDEVIDO</t>
  </si>
  <si>
    <t>MBV FILHO DISTRIBUIDORA DE ÁGUA LTDA</t>
  </si>
  <si>
    <t>41.645.294/0001-96</t>
  </si>
  <si>
    <t>KALUNGA  S/A</t>
  </si>
  <si>
    <t>43.283.811/0204-28</t>
  </si>
  <si>
    <t>EMPÓRIO DE FÁTIMA IND E COM DE PANIFICAÇÃO LTDA</t>
  </si>
  <si>
    <t>11.322.565/0001-01</t>
  </si>
  <si>
    <t>DEVOLUÇAO PAGAMENTO INDEVIDO</t>
  </si>
  <si>
    <t>GRAZIELLE DE ALBUQUERQUE MOURA PAIVA</t>
  </si>
  <si>
    <t>PASSAGENS NACIONAIS</t>
  </si>
  <si>
    <t>00.611.835/0001-88</t>
  </si>
  <si>
    <t>PESSOA JURÍDICA - Hospedagem</t>
  </si>
  <si>
    <t>28.948.411/0001-22</t>
  </si>
  <si>
    <t>SAMUEL ALMEIDA E RIOS - casa 1859</t>
  </si>
  <si>
    <t>FABRICA DE DELÍCIAS LTDA</t>
  </si>
  <si>
    <t>07.519.387/0001-36</t>
  </si>
  <si>
    <t>MS PETRÓLEO LTDA</t>
  </si>
  <si>
    <t>02.487.286/0001-07</t>
  </si>
  <si>
    <t>Resgate BB Rende Fácil</t>
  </si>
  <si>
    <t>PESSOA JURÍDICA - Telefone</t>
  </si>
  <si>
    <t>Aplicação BB Rende Fácil</t>
  </si>
  <si>
    <t>INSS PATRONAL 09 2024-FOLHA</t>
  </si>
  <si>
    <t>INSS TERCEIROS 09 2024-FOLHA</t>
  </si>
  <si>
    <t>FGTS 09 2024-FOLHA</t>
  </si>
  <si>
    <t>GRF</t>
  </si>
  <si>
    <t>IPANEMA COM E SERVIÇO DE DERIVADOS DE PETRÓLEO</t>
  </si>
  <si>
    <t>17.858.105/0001-89</t>
  </si>
  <si>
    <t>MATERIAL PERMANENTE - Computador</t>
  </si>
  <si>
    <t>TESTE DE PIX</t>
  </si>
  <si>
    <t>SEM VÍNCULO</t>
  </si>
  <si>
    <t>CAMILA GONÇALVES DE MARIO</t>
  </si>
  <si>
    <t>LUCIANA SALES OLIVEIRA</t>
  </si>
  <si>
    <t>INSS PATRONAL 10 2024-FOLHA</t>
  </si>
  <si>
    <t>PIS 10 2024-FOLHA</t>
  </si>
  <si>
    <t>INSS TERCEIROS 10 2024-FOLHA</t>
  </si>
  <si>
    <t>1A. PARCELA 13 SALÁRIO</t>
  </si>
  <si>
    <t>SENDAS DISTRIBUIDORA S/A - ASSAI</t>
  </si>
  <si>
    <t>06.057223/0458-68</t>
  </si>
  <si>
    <t>2A PARCELA 13 SALÁRIO</t>
  </si>
  <si>
    <t>RECOLHIMENTO ISS 12 2024</t>
  </si>
  <si>
    <t>JLM BAR E COMÉRCIO DE ALIMENTOS E BEBIDAS LTDA</t>
  </si>
  <si>
    <t>17.180.226/0001-14</t>
  </si>
  <si>
    <t>DIAS E FILHO COM DE DERIVADOS</t>
  </si>
  <si>
    <t>11.587.746/0001-60</t>
  </si>
  <si>
    <t>SÍLVIA ARTES GRÁFICAS</t>
  </si>
  <si>
    <t>29.828.073/0001-58</t>
  </si>
  <si>
    <t>POSTO ABN LTDA</t>
  </si>
  <si>
    <t>04.797.612/0002-99</t>
  </si>
  <si>
    <t>complemento do pagamento de 19 12 2024</t>
  </si>
  <si>
    <t>RECOLHIMENTO ISS 02 2025</t>
  </si>
  <si>
    <t>PASSANGENS INTERNACIONAIS</t>
  </si>
  <si>
    <t>HN COMERCIAL DE PETRÓLEO LTDA</t>
  </si>
  <si>
    <t>04.138.490.0001-48</t>
  </si>
  <si>
    <t xml:space="preserve">MATERIAL DE CONSUMO - Combustíveis </t>
  </si>
  <si>
    <t>MATERIAL DE CONSUMO - Gêneros de Alimentação</t>
  </si>
  <si>
    <t>SUPERMERCADO GUARÁ LTDA</t>
  </si>
  <si>
    <t>04.675.604/0008-65</t>
  </si>
  <si>
    <t>NF 90133</t>
  </si>
  <si>
    <t>16.571.889/0014-11</t>
  </si>
  <si>
    <t>JAB COMERCIO E DISTRIBUICAO DE ELETRO E ELETRONICO LTDA-SMART ELETRON</t>
  </si>
  <si>
    <t>116.327.801-78</t>
  </si>
  <si>
    <t>286.899.148-38</t>
  </si>
  <si>
    <t>064.314.343-53</t>
  </si>
  <si>
    <t>380.708.803-25</t>
  </si>
  <si>
    <t>270.320.438-87</t>
  </si>
  <si>
    <t>323.762.943-04</t>
  </si>
  <si>
    <t>435.268.613-15</t>
  </si>
  <si>
    <t>717.131.073-68</t>
  </si>
  <si>
    <t>170.345.233-04</t>
  </si>
  <si>
    <t>05.728.388-18</t>
  </si>
  <si>
    <t>016.704.916-09</t>
  </si>
  <si>
    <t>472.527.233-72</t>
  </si>
  <si>
    <t>832.742.783-00</t>
  </si>
  <si>
    <t>043.934.223-68</t>
  </si>
  <si>
    <t>00.394.460/0058-87</t>
  </si>
  <si>
    <t>689.830.853-04</t>
  </si>
  <si>
    <t>00.611.835/0002-69</t>
  </si>
  <si>
    <t>ANE CAROLINE DA CUNHA CAVALCANTI NASCIMENTO LTDA - SOLLO TURISMO</t>
  </si>
  <si>
    <t>083.186.073-17</t>
  </si>
  <si>
    <t>027.810.816-47</t>
  </si>
  <si>
    <t>00.360.305/0001-04</t>
  </si>
  <si>
    <t>272.295.358-75</t>
  </si>
  <si>
    <t>40.432,544/0001-47</t>
  </si>
  <si>
    <t>005.337.253-05</t>
  </si>
  <si>
    <t>DISTRIBUIDORA DE PETRÓLEO NOTA DEZ  LTDA</t>
  </si>
  <si>
    <t>090.909.323-72</t>
  </si>
  <si>
    <t>GIL CÉLIO CASTRO  CARDOSO</t>
  </si>
  <si>
    <t>220.374.542-87</t>
  </si>
  <si>
    <t>754.718.923-72</t>
  </si>
  <si>
    <t>558.040.982-68</t>
  </si>
  <si>
    <t>63.2872.003-30</t>
  </si>
  <si>
    <t>011.167.474-30</t>
  </si>
  <si>
    <t>009.895.593-43</t>
  </si>
  <si>
    <t>ELAB MATERIAL DIDÁTICO</t>
  </si>
  <si>
    <t>029.305.433-96</t>
  </si>
  <si>
    <t>416.694.363-49</t>
  </si>
  <si>
    <t>VITÓRIA RÉGIA ARRAIS DE PAIVA</t>
  </si>
  <si>
    <t>761.540.413-49</t>
  </si>
  <si>
    <t>073.388.853-46</t>
  </si>
  <si>
    <t>000.225.733-56</t>
  </si>
  <si>
    <t>RECOLHIMENTO ISS 07 2023</t>
  </si>
  <si>
    <t>30/06/2023</t>
  </si>
  <si>
    <t>10/082023</t>
  </si>
  <si>
    <t>16/08/2023</t>
  </si>
  <si>
    <t>13/09/2023</t>
  </si>
  <si>
    <t>20/11/2023</t>
  </si>
  <si>
    <t>11/01/2024</t>
  </si>
  <si>
    <t>01/03/2024</t>
  </si>
  <si>
    <t>18/04/2024</t>
  </si>
  <si>
    <t>09/05/2024</t>
  </si>
  <si>
    <t>25/06/2024</t>
  </si>
  <si>
    <t>17/07/2024</t>
  </si>
  <si>
    <t>20/08/2024</t>
  </si>
  <si>
    <t>08/11/2024</t>
  </si>
  <si>
    <t>11/12/2024</t>
  </si>
  <si>
    <t>15/01/2025</t>
  </si>
  <si>
    <t>25/03/2025</t>
  </si>
  <si>
    <t>13/02/2025</t>
  </si>
  <si>
    <t>16/04/2025</t>
  </si>
  <si>
    <t>TOTAL</t>
  </si>
  <si>
    <t>RELATÓRIO DE RESSARCIMENTO PAGO À FACEP - 32011</t>
  </si>
  <si>
    <t>01/10/2024 a 31/10/2024</t>
  </si>
  <si>
    <t>VALOR GRU PAGO</t>
  </si>
  <si>
    <t>DATA DO PAGAMENTO</t>
  </si>
  <si>
    <t>01/11/2024 a 30/11/2024</t>
  </si>
  <si>
    <t>01/12/2024 a 31/12/2024</t>
  </si>
  <si>
    <t>01/01/2025 a 31/01/2025</t>
  </si>
  <si>
    <t>01/02/2025 a 29/02/2025</t>
  </si>
  <si>
    <t>01/03/2025 a 31/03/2025</t>
  </si>
  <si>
    <t>01/04/2024 a 30/04/2024</t>
  </si>
  <si>
    <t>01/05/2025 a 31/05/2025</t>
  </si>
  <si>
    <t>7.1. Gêneros de Alimentação</t>
  </si>
  <si>
    <t>7.2. Combustíveis</t>
  </si>
  <si>
    <t>7.3. Material de Escritório</t>
  </si>
  <si>
    <t>ESPECIFICAÇÃO DO BEM</t>
  </si>
  <si>
    <t>DATA</t>
  </si>
  <si>
    <t>DOC. FISCAL</t>
  </si>
  <si>
    <t>CNPJ</t>
  </si>
  <si>
    <t>UNIDADE RESPONSÁVEL</t>
  </si>
  <si>
    <t xml:space="preserve"> VALOR</t>
  </si>
  <si>
    <t>Cadeirsa para Sala de reunião</t>
  </si>
  <si>
    <t>Computador</t>
  </si>
  <si>
    <t>COORDENAÇÃO DO MAPP</t>
  </si>
  <si>
    <t>15/10/2024</t>
  </si>
  <si>
    <t>11.2 Hospedagem</t>
  </si>
  <si>
    <t>11.3 Telefone</t>
  </si>
  <si>
    <t>11.4 Alimentação</t>
  </si>
  <si>
    <t>11.7 Atividades de Apoiuo Administrativo</t>
  </si>
  <si>
    <t>11.5 Manutenção de Bens Imóveis</t>
  </si>
  <si>
    <t>11.9 Serviços Bancários</t>
  </si>
  <si>
    <t xml:space="preserve">12 DESPESAS COM PESSOAL </t>
  </si>
  <si>
    <t>12.1 Pessoal Contratado com Vínculo CLT</t>
  </si>
  <si>
    <t xml:space="preserve">13 OBRIGAÇÕES TRIBUTÁRIAS E CONTRIBUTIVAS </t>
  </si>
  <si>
    <t>13.2  ENCARGOS E CONTRIBUIÇÕES SOBRE SERVIÇOS PESSOA FÍSICA</t>
  </si>
  <si>
    <t>13.1 ENCARGOS E CONTRIBUIÇÕES SOBRE PESSOAL COM VÍNCULO CLT</t>
  </si>
  <si>
    <t>11.8 ServIços Gráficos</t>
  </si>
  <si>
    <t>13. SUBTOTAL</t>
  </si>
  <si>
    <t>14 AUXÍLIO À PESSOA FÍSICA (339048)</t>
  </si>
  <si>
    <t>14.1 AUXILIO A PESSOAS FISICAS (33904801)</t>
  </si>
  <si>
    <t>15 OBRAS E INSTALAÇÕES (339051)</t>
  </si>
  <si>
    <t>15.1 OBRA LABORATORIAL</t>
  </si>
  <si>
    <t>15.2 OUTRAS DESPESAS DE OBRAS</t>
  </si>
  <si>
    <t xml:space="preserve">16 EQUIPAMENTO E MATERIAL PERMANENTE </t>
  </si>
  <si>
    <t>16.3 GELÁGUA</t>
  </si>
  <si>
    <t>16.4 AR CONDICIONADO</t>
  </si>
  <si>
    <t xml:space="preserve">17 RESSARICIMENTO À UFC </t>
  </si>
  <si>
    <t>17.1 RESSARCIMENTO</t>
  </si>
  <si>
    <t>17 SUBTOTAL</t>
  </si>
  <si>
    <t xml:space="preserve">18 RESERVA TECNICA </t>
  </si>
  <si>
    <t>18.1 RESERVA TECNICA</t>
  </si>
  <si>
    <t>18.2 OUTROS</t>
  </si>
  <si>
    <t>18 SUBTOTAL</t>
  </si>
  <si>
    <t>7.4 Consumíveis Diversos</t>
  </si>
  <si>
    <t>10.1 Atividades de Coordenação</t>
  </si>
  <si>
    <t>10.2 Atividades de Ensino</t>
  </si>
  <si>
    <t>10.3 Atividades de Núcleo Gestor</t>
  </si>
  <si>
    <t xml:space="preserve">10.4 Atividades de Orientação </t>
  </si>
  <si>
    <t>10.6 Atividades de Apoio Administrativo</t>
  </si>
  <si>
    <t>10.5 Atividades de Participação em Banca</t>
  </si>
  <si>
    <t>10.7 Atividades de Processo Seletivo</t>
  </si>
  <si>
    <t>OBRIGAÇÕES TRIBUTARIAS E CONTRIBUTIVAS - INSS AUTÔNOMO</t>
  </si>
  <si>
    <t>IMPOSTOS</t>
  </si>
  <si>
    <t xml:space="preserve"> INSS  10 2024-FOLHA</t>
  </si>
  <si>
    <t>FGTS 10 2024-FOLHA</t>
  </si>
  <si>
    <t>OBRIGAÇÕES TRIBUTARIAS E CONTRIBUTIVAS - FGTS</t>
  </si>
  <si>
    <t>INSS PATRONAL 12 2024-FOLHA</t>
  </si>
  <si>
    <t>INSS TERCEIROS 12 2024-FOLHA</t>
  </si>
  <si>
    <t>FGTS 12 2024 -FOLHA</t>
  </si>
  <si>
    <t>FGTS 13 2024 -FOLHA</t>
  </si>
  <si>
    <t>600.790.363-09</t>
  </si>
  <si>
    <t>322.806.883-87</t>
  </si>
  <si>
    <t>510.928.833-04</t>
  </si>
  <si>
    <t>585.086.433-49</t>
  </si>
  <si>
    <t>501.872.953-87</t>
  </si>
  <si>
    <t>21.924.038/0002-01</t>
  </si>
  <si>
    <t>383.432.153-20</t>
  </si>
  <si>
    <t>17/01/24</t>
  </si>
  <si>
    <t>25/04/24</t>
  </si>
  <si>
    <t>31/07/24</t>
  </si>
  <si>
    <t>20/08/24</t>
  </si>
  <si>
    <t>13/09/24</t>
  </si>
  <si>
    <t>18/11/24</t>
  </si>
  <si>
    <t>19/11/24</t>
  </si>
  <si>
    <t>11/12/24</t>
  </si>
  <si>
    <t>16/01/25</t>
  </si>
  <si>
    <t>14/02/25</t>
  </si>
  <si>
    <t>27/03/25</t>
  </si>
  <si>
    <t xml:space="preserve">            </t>
  </si>
  <si>
    <t>OBRIGAÇÕES TRIBUTARIAS E CONTRIBUTIVAS - ISS</t>
  </si>
  <si>
    <t>RECOLHIMENTO ISS 07 2024</t>
  </si>
  <si>
    <t>RECOLHIMENTO ISS 08 2024</t>
  </si>
  <si>
    <t>INSS PATRONAL 04 2023 - AUTÔNOMO</t>
  </si>
  <si>
    <t>INSS 04 2023 - AUTÔNOMO</t>
  </si>
  <si>
    <t xml:space="preserve"> IRRF 04 2023 - AUTÔNOMO</t>
  </si>
  <si>
    <t>INSS PATRONAL 05 2023 - AUTÔNOMO</t>
  </si>
  <si>
    <t>INSS 05 2023 - AUTÔNOMO</t>
  </si>
  <si>
    <t>IRRF 05 2023 - AUTÔNOMO</t>
  </si>
  <si>
    <t>INSS PATRONAL 06 2023 - AUTÔNOMO</t>
  </si>
  <si>
    <t>IRRF 06 2023 - AUTÔNOMO</t>
  </si>
  <si>
    <t>INSS 06 2023 - AUTÔNOMO</t>
  </si>
  <si>
    <t>INSS PATRONAL 07 2023 - AUTÔNOMO</t>
  </si>
  <si>
    <t>INSS 07 2023 - AUTÔNOMO</t>
  </si>
  <si>
    <t>IRRF 07 2023 - AUTÔNOMO</t>
  </si>
  <si>
    <t>INSS PATRONAL 10 2023 - AUTÔNOMO</t>
  </si>
  <si>
    <t>INSS PATRONAL 11 2023 - AUTÔNOMO</t>
  </si>
  <si>
    <t>INSS PATRONAL 12 2023 - AUTÔNOMO</t>
  </si>
  <si>
    <t>IRRF 10 2023 - AUTÔNOMO</t>
  </si>
  <si>
    <t xml:space="preserve"> INSS 10 2023 - AUTÔNOMO</t>
  </si>
  <si>
    <t>IRRF 11 2023 - AUTÔNOMO</t>
  </si>
  <si>
    <t xml:space="preserve"> INSS 11 2023 - AUTÔNOMO</t>
  </si>
  <si>
    <t>INSS 12 2023 - AUTÔNOMO</t>
  </si>
  <si>
    <t>IRRF 12 2023 - AUTÔNOMO</t>
  </si>
  <si>
    <t>FGTS 01 2024 - FOLHA</t>
  </si>
  <si>
    <t>INSS PATRONAL 01 2024 - AUTÔNOMO</t>
  </si>
  <si>
    <t xml:space="preserve"> INSS 01 2024 - AUTÔNOMO</t>
  </si>
  <si>
    <t>IRRF 01 2023 - AUTÔNOMO</t>
  </si>
  <si>
    <t xml:space="preserve"> IRRF 02 2024 - AUTÔNOMO</t>
  </si>
  <si>
    <t>INSS PATRONAL 02 2024 - AUTÔNOMO</t>
  </si>
  <si>
    <t xml:space="preserve"> INSS 02 2024 - AUTÔNOMO</t>
  </si>
  <si>
    <t>IRRF 03 2024 - AUTÔNOMO</t>
  </si>
  <si>
    <t>INSS 03 2024 - AUTÔNOMO</t>
  </si>
  <si>
    <t xml:space="preserve"> IRRF 04 2024 - AUTÔNOMO</t>
  </si>
  <si>
    <t>INSS PATRONAL 05 2024 - AUTÔNOMO</t>
  </si>
  <si>
    <t xml:space="preserve"> INSS 05 2024 - AUTÔNOMO</t>
  </si>
  <si>
    <t xml:space="preserve"> IRRF 06 2024 - AUTÔNOMO</t>
  </si>
  <si>
    <t>INSS PATRONAL 06 2024 - AUTÔNOMO</t>
  </si>
  <si>
    <t>INSS PATRONAL 07 2024 - AUTÔNOMO</t>
  </si>
  <si>
    <t xml:space="preserve"> INSS 06 2024 - AUTÔNOMO</t>
  </si>
  <si>
    <t>IRRF 07 2024 - AUTÔNOMO</t>
  </si>
  <si>
    <t>INSS PATRONAL 08 2024 - AUTÔNOMO</t>
  </si>
  <si>
    <t>INSS 07 2024 - AUTÔNOMO</t>
  </si>
  <si>
    <t xml:space="preserve"> INSS  08 2024 - AUTÔNOMO</t>
  </si>
  <si>
    <t xml:space="preserve"> IRRF 08 2024 - AUTÔNOMO</t>
  </si>
  <si>
    <t>INSS  09 2024 - AUTÔNOMO</t>
  </si>
  <si>
    <t>INSS PATRONAL 09 2024 - AUTÔNOMO</t>
  </si>
  <si>
    <t>IRRF 09 2024 - AUTÔNOMO</t>
  </si>
  <si>
    <t>INSS  09 2024-FOLHA</t>
  </si>
  <si>
    <t>GILRAT 09 2024-FOLHA</t>
  </si>
  <si>
    <t>IRRF 09 2024-FOLHA</t>
  </si>
  <si>
    <t>INSS PATRONAL 10 2024 - AUTÔNOMO</t>
  </si>
  <si>
    <t>INSS  10 2024 - AUTÔNOMO</t>
  </si>
  <si>
    <t xml:space="preserve"> IRRF10 2024-FOLHA</t>
  </si>
  <si>
    <t xml:space="preserve"> IRRF 10 2024 - AUTÔNOMO</t>
  </si>
  <si>
    <t>INSS  11 2024 - AUTÔNOMO</t>
  </si>
  <si>
    <t>INSS PATRONAL 12 2024 - AUTÔNOMO</t>
  </si>
  <si>
    <t>INSS  12 2024-FOLHA</t>
  </si>
  <si>
    <t xml:space="preserve"> IRRF 12 2024 - AUTÔNOMO</t>
  </si>
  <si>
    <t>INSS  12 2024 - AUTÔNOMO</t>
  </si>
  <si>
    <t xml:space="preserve"> IRRF12 2024-FOLHA</t>
  </si>
  <si>
    <t>INSS PATRONAL 01 2025 - AUTÔNOMO</t>
  </si>
  <si>
    <t xml:space="preserve"> INSS  01 2025 - AUTÔNOMO</t>
  </si>
  <si>
    <t>GILRAT 10 2024-FOLHA</t>
  </si>
  <si>
    <t>IRRF 02 2025 - AUTÔNOMO</t>
  </si>
  <si>
    <t>INSS PATRONAL 02 2025 - AUTÔNOMO</t>
  </si>
  <si>
    <t>FGTS 02 2025 - FOLHA</t>
  </si>
  <si>
    <t xml:space="preserve"> INSS  02 2025 - AUTÔNOMO</t>
  </si>
  <si>
    <t>OBRIGAÇÕES TRIBUTARIAS E CONTRIBUTIVAS - INSS  CLT</t>
  </si>
  <si>
    <t xml:space="preserve">RECOLHIMENTO ISS 11 2024 </t>
  </si>
  <si>
    <t>INSS PATRONAL 03 2024- AUTÔNOMO</t>
  </si>
  <si>
    <t>OBRIGAÇÕES TRIBUTARIAS E CONTRIBUTIVAS - INSS PATRONAL AUTÔNOMO</t>
  </si>
  <si>
    <t>OBRIGAÇÕES TRIBUTARIAS E CONTRIBUTIVAS - INSS PATRONAL  CLT</t>
  </si>
  <si>
    <t>OBRIGAÇÕES TRIBUTARIAS E CONTRIBUTIVAS - INSS TERCEIROS CLT</t>
  </si>
  <si>
    <t>IRRF 01 2025 - AUTÔNOMO</t>
  </si>
  <si>
    <t>OBRIGAÇÕES TRIBUTARIAS E CONTRIBUTIVAS - IRRF AUTÔNOMO</t>
  </si>
  <si>
    <t>OBRIGAÇÕES TRIBUTARIAS E CONTRIBUTIVAS - IRRF  CLT</t>
  </si>
  <si>
    <t>OBRIGAÇÕES TRIBUTARIAS E CONTRIBUTIVAS - GILRAT CLT</t>
  </si>
  <si>
    <t>OBRIGAÇÕES TRIBUTARIAS E CONTRIBUTIVAS - PIS CLT</t>
  </si>
  <si>
    <t>13.2 FGTS</t>
  </si>
  <si>
    <t>13.3 PIS + GILRAT</t>
  </si>
  <si>
    <t>13.4 INSS PATRONAL</t>
  </si>
  <si>
    <t>13.5 INSS TERCEIROS</t>
  </si>
  <si>
    <t>13.1 SUBTOTAL</t>
  </si>
  <si>
    <t>13.2.1 INSS PATRONAL</t>
  </si>
  <si>
    <t>13.2 SUBTOTAL</t>
  </si>
  <si>
    <t>DESPESAS COM PESSOAL</t>
  </si>
  <si>
    <t>PAGAMENTO DE DESPESAS DE OUTRO PROJETO (CONTA 31772)</t>
  </si>
  <si>
    <t>IMPOSTOS DA CONTA 31772</t>
  </si>
  <si>
    <t>PAGAMENTOS DA CONTA 31772</t>
  </si>
  <si>
    <t>FACEP MAPP ASSEMBLEIA CONTA 31910</t>
  </si>
  <si>
    <t>DEMONSTRATIVO DE RENDIMENTO DE APLICAÇÃO FINANCEIRA CONTA 32011-0</t>
  </si>
  <si>
    <t>RELATÓRIO DE CONCILIAÇÃO BANCÁRIA CONTA 32011-0</t>
  </si>
  <si>
    <t>PAGAMENTO DE DESPESAS DE OUTRO PROJETO (CONTA 31910)</t>
  </si>
  <si>
    <t>REF CONTA 31910</t>
  </si>
  <si>
    <t>REEMBOLSO DE PAGTO DE DESPESAS DE OUTRO PROJETO (31910)</t>
  </si>
  <si>
    <t>RECOLHIMENTO ISS 09 2024 REF CONTA 31910</t>
  </si>
  <si>
    <t>INSS  09 2024 - AUTÔNOMO REF CONTA 31910</t>
  </si>
  <si>
    <t>IRRF 09 2024 - AUTÔNOMO REF CONTA 31910</t>
  </si>
  <si>
    <t>INSS PATRONAL 09 2024 - AUTÔNOMO CONTA 31910</t>
  </si>
  <si>
    <t>MATERIAL DE CONSUMO - Material de Escritório</t>
  </si>
  <si>
    <t>10.8 Encargos e Impostos Retidos (ISS+INSS+IRRF)</t>
  </si>
  <si>
    <t>12.2 Encargos e Impostos Retidos na Folha (INSS+IRRF)</t>
  </si>
  <si>
    <t xml:space="preserve"> IRRF10 2024 - FOLHA</t>
  </si>
  <si>
    <t>11.8 Atividades de Ensino</t>
  </si>
  <si>
    <t>IMPOSTOS DA CONTA 31910</t>
  </si>
  <si>
    <t>CONTA CORRENTE: 32011-0</t>
  </si>
  <si>
    <t>16.1 COMPUTADORES (Notebook)</t>
  </si>
  <si>
    <t>16.2 PROJETOR</t>
  </si>
  <si>
    <t>RELATÓRIO DE PAGAMENTOS CONTA 32011-0</t>
  </si>
  <si>
    <t>AQUISIÇÃO DE BENS CONTA 32011-0</t>
  </si>
  <si>
    <r>
      <t>Force Nivel : </t>
    </r>
    <r>
      <rPr>
        <i/>
        <u/>
        <sz val="9"/>
        <color rgb="FFFFFFFF"/>
        <rFont val="Arial Narrow"/>
        <family val="2"/>
      </rPr>
      <t>0</t>
    </r>
    <r>
      <rPr>
        <i/>
        <sz val="9"/>
        <color rgb="FFFFFFFF"/>
        <rFont val="Arial Narrow"/>
        <family val="2"/>
      </rPr>
      <t> / </t>
    </r>
    <r>
      <rPr>
        <i/>
        <u/>
        <sz val="9"/>
        <color rgb="FFFFFFFF"/>
        <rFont val="Arial Narrow"/>
        <family val="2"/>
      </rPr>
      <t>1</t>
    </r>
    <r>
      <rPr>
        <i/>
        <sz val="9"/>
        <color rgb="FFFFFFFF"/>
        <rFont val="Arial Narrow"/>
        <family val="2"/>
      </rPr>
      <t> / </t>
    </r>
    <r>
      <rPr>
        <i/>
        <u/>
        <sz val="9"/>
        <color rgb="FFFFFFFF"/>
        <rFont val="Arial Narrow"/>
        <family val="2"/>
      </rPr>
      <t>2</t>
    </r>
  </si>
  <si>
    <t>RELATÓRIO DE RESSARCIMENTO PAGO À FACEP - 32011-0</t>
  </si>
  <si>
    <t>IRRF 01 2024 - FOLHA - PAGAMENTOS DA CONTA 31772</t>
  </si>
  <si>
    <t>INSS TERCEIROS 01 2024 - FOLHA - PAGAMENTOS DA CONTA 31772</t>
  </si>
  <si>
    <t>INSS PATRONAL 01 2024 - AUTÔNOMO - PAGAMENTOS DA CONTA 31772</t>
  </si>
  <si>
    <t>GILRAT 01 2024 - FOLHA - PAGAMENTOS DA CONTA 31772</t>
  </si>
  <si>
    <t>PIS 01 2024 - FOLHA  - PAGAMENTOS DA CONTA 31772</t>
  </si>
  <si>
    <t>INSS 01 2023 - FOLHA -  PAGAMENTOS DA CONTA 31772</t>
  </si>
  <si>
    <t>DEVOLUÇÃO DE RECEITA RECEBIDA PELA CONTA 31517</t>
  </si>
  <si>
    <t>VALOR TRANSFERIDO A MAIOR REEMBOLSO DE PAGTO DE DESPESAS DE OUTRO PROJETO (31910)</t>
  </si>
  <si>
    <t>4 - OUTROS (TRANSF A MAIOR PROJ 31910)</t>
  </si>
  <si>
    <t>REEMBOLSO DE PAGTO DE DESPESAS DE OUTRO PROJETO (CONTA 33102)</t>
  </si>
  <si>
    <t>BANCO DO BRASIL S/A</t>
  </si>
  <si>
    <t xml:space="preserve"> CONTA 33102</t>
  </si>
  <si>
    <t>01/06/2025 a 30/06/2025</t>
  </si>
  <si>
    <t>18 OUTROS  (despesas de outro projeto 33102)</t>
  </si>
  <si>
    <t>FUNDAÇÃO DE APOIO À CIÊNCIA, CULTURA, ESTUDOS E PESQUISAS (FACEP) - CONTA 33102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</si>
</sst>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,##0.00_ ;[Red]\-#,##0.00\ "/>
    <numFmt numFmtId="167" formatCode="[$-416]mmm\-yy"/>
    <numFmt numFmtId="168" formatCode="_-&quot;R$&quot;* #,##0.00_-;\-&quot;R$&quot;* #,##0.00_-;_-&quot;R$&quot;* &quot;-&quot;??_-;_-@"/>
    <numFmt numFmtId="169" formatCode="_-&quot;R$&quot;* #,##0.00_-;\-&quot;R$&quot;* #,##0.00_-;_-&quot;R$&quot;* &quot;-&quot;??_-;_-@_-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0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color rgb="FF0000FF"/>
      <name val="Arial Narrow"/>
      <family val="2"/>
    </font>
    <font>
      <sz val="9"/>
      <color rgb="FFFF0000"/>
      <name val="Arial Narrow"/>
      <family val="2"/>
    </font>
    <font>
      <u/>
      <sz val="11"/>
      <color theme="10"/>
      <name val="Aptos Narrow"/>
      <family val="2"/>
      <scheme val="minor"/>
    </font>
    <font>
      <b/>
      <sz val="9"/>
      <color theme="1"/>
      <name val="Arial Narrow"/>
      <family val="2"/>
    </font>
    <font>
      <sz val="9"/>
      <name val="Arial Narrow"/>
      <family val="2"/>
    </font>
    <font>
      <b/>
      <sz val="9"/>
      <color rgb="FF000000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rgb="FF0000FF"/>
      <name val="Arial Narrow"/>
      <family val="2"/>
    </font>
    <font>
      <sz val="9"/>
      <color rgb="FFEE0000"/>
      <name val="Arial Narrow"/>
      <family val="2"/>
    </font>
    <font>
      <sz val="9"/>
      <color rgb="FF001D35"/>
      <name val="Arial Narrow"/>
      <family val="2"/>
    </font>
    <font>
      <b/>
      <sz val="9"/>
      <color rgb="FF767676"/>
      <name val="Arial Narrow"/>
      <family val="2"/>
    </font>
    <font>
      <sz val="9"/>
      <color rgb="FF4D5156"/>
      <name val="Arial Narrow"/>
      <family val="2"/>
    </font>
    <font>
      <b/>
      <sz val="9"/>
      <name val="Arial Narrow"/>
      <family val="2"/>
    </font>
    <font>
      <b/>
      <sz val="9"/>
      <color rgb="FFFFFFFF"/>
      <name val="Arial Narrow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 Narrow"/>
      <family val="2"/>
    </font>
    <font>
      <sz val="14"/>
      <color theme="1"/>
      <name val="Arial Narrow"/>
      <family val="2"/>
    </font>
    <font>
      <sz val="9"/>
      <color rgb="FF474747"/>
      <name val="Arial Narrow"/>
      <family val="2"/>
    </font>
    <font>
      <u/>
      <sz val="9"/>
      <color theme="10"/>
      <name val="Arial Narrow"/>
      <family val="2"/>
    </font>
    <font>
      <i/>
      <sz val="9"/>
      <color rgb="FFFFFFFF"/>
      <name val="Arial Narrow"/>
      <family val="2"/>
    </font>
    <font>
      <i/>
      <u/>
      <sz val="9"/>
      <color rgb="FFFFFFFF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2E75B5"/>
        <bgColor rgb="FF2E75B5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rgb="FFDEEAF6"/>
        <bgColor indexed="64"/>
      </patternFill>
    </fill>
    <fill>
      <patternFill patternType="solid">
        <fgColor theme="2" tint="-0.14990691854609822"/>
        <bgColor rgb="FFFFE599"/>
      </patternFill>
    </fill>
    <fill>
      <patternFill patternType="solid">
        <fgColor theme="2" tint="-0.14990691854609822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3" tint="0.89999084444715716"/>
        <bgColor rgb="FF9CC2E5"/>
      </patternFill>
    </fill>
    <fill>
      <patternFill patternType="solid">
        <fgColor theme="2"/>
        <bgColor indexed="64"/>
      </patternFill>
    </fill>
    <fill>
      <patternFill patternType="solid">
        <fgColor theme="3" tint="0.249977111117893"/>
        <bgColor rgb="FFDEEAF6"/>
      </patternFill>
    </fill>
    <fill>
      <patternFill patternType="solid">
        <fgColor rgb="FFDDEBF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44">
    <xf numFmtId="0" fontId="0" fillId="0" borderId="0" xfId="0"/>
    <xf numFmtId="0" fontId="4" fillId="3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2" fillId="2" borderId="0" xfId="1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vertical="center" wrapText="1"/>
    </xf>
    <xf numFmtId="0" fontId="11" fillId="0" borderId="11" xfId="0" applyFont="1" applyBorder="1" applyAlignment="1">
      <alignment horizontal="left" vertical="center"/>
    </xf>
    <xf numFmtId="167" fontId="13" fillId="0" borderId="18" xfId="0" applyNumberFormat="1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4" fontId="13" fillId="0" borderId="18" xfId="2" applyFont="1" applyBorder="1" applyAlignment="1">
      <alignment horizontal="center" vertical="center"/>
    </xf>
    <xf numFmtId="44" fontId="13" fillId="0" borderId="18" xfId="2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4" fontId="5" fillId="10" borderId="1" xfId="0" applyNumberFormat="1" applyFont="1" applyFill="1" applyBorder="1" applyAlignment="1">
      <alignment horizontal="right" vertical="center" wrapText="1"/>
    </xf>
    <xf numFmtId="0" fontId="4" fillId="10" borderId="1" xfId="0" applyFont="1" applyFill="1" applyBorder="1" applyAlignment="1">
      <alignment vertical="center" wrapText="1"/>
    </xf>
    <xf numFmtId="4" fontId="6" fillId="10" borderId="1" xfId="0" applyNumberFormat="1" applyFont="1" applyFill="1" applyBorder="1" applyAlignment="1">
      <alignment vertical="center" wrapText="1"/>
    </xf>
    <xf numFmtId="4" fontId="6" fillId="10" borderId="1" xfId="0" applyNumberFormat="1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vertical="center"/>
    </xf>
    <xf numFmtId="4" fontId="5" fillId="10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horizontal="right" vertical="center" wrapText="1"/>
    </xf>
    <xf numFmtId="0" fontId="4" fillId="10" borderId="22" xfId="0" applyFont="1" applyFill="1" applyBorder="1" applyAlignment="1">
      <alignment horizontal="center" vertical="center" wrapText="1"/>
    </xf>
    <xf numFmtId="4" fontId="15" fillId="10" borderId="1" xfId="0" applyNumberFormat="1" applyFont="1" applyFill="1" applyBorder="1" applyAlignment="1">
      <alignment vertical="center"/>
    </xf>
    <xf numFmtId="4" fontId="5" fillId="10" borderId="1" xfId="0" applyNumberFormat="1" applyFont="1" applyFill="1" applyBorder="1" applyAlignment="1">
      <alignment horizontal="right" vertical="center" wrapText="1" indent="1"/>
    </xf>
    <xf numFmtId="4" fontId="5" fillId="10" borderId="1" xfId="0" applyNumberFormat="1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3" fontId="4" fillId="10" borderId="1" xfId="0" applyNumberFormat="1" applyFont="1" applyFill="1" applyBorder="1" applyAlignment="1">
      <alignment vertical="center" wrapText="1"/>
    </xf>
    <xf numFmtId="3" fontId="4" fillId="10" borderId="1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 wrapText="1"/>
    </xf>
    <xf numFmtId="164" fontId="4" fillId="10" borderId="1" xfId="1" applyNumberFormat="1" applyFont="1" applyFill="1" applyBorder="1" applyAlignment="1">
      <alignment vertical="center" wrapText="1"/>
    </xf>
    <xf numFmtId="2" fontId="4" fillId="10" borderId="1" xfId="0" applyNumberFormat="1" applyFont="1" applyFill="1" applyBorder="1" applyAlignment="1">
      <alignment horizontal="center" vertical="center" wrapText="1"/>
    </xf>
    <xf numFmtId="11" fontId="4" fillId="10" borderId="1" xfId="0" applyNumberFormat="1" applyFont="1" applyFill="1" applyBorder="1" applyAlignment="1">
      <alignment horizontal="center" vertical="center" wrapText="1"/>
    </xf>
    <xf numFmtId="1" fontId="4" fillId="10" borderId="1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/>
    </xf>
    <xf numFmtId="4" fontId="5" fillId="3" borderId="1" xfId="0" applyNumberFormat="1" applyFont="1" applyFill="1" applyBorder="1" applyAlignment="1">
      <alignment horizontal="right" vertical="center"/>
    </xf>
    <xf numFmtId="2" fontId="6" fillId="10" borderId="1" xfId="0" applyNumberFormat="1" applyFont="1" applyFill="1" applyBorder="1" applyAlignment="1">
      <alignment vertical="center" wrapText="1"/>
    </xf>
    <xf numFmtId="4" fontId="6" fillId="10" borderId="22" xfId="0" applyNumberFormat="1" applyFont="1" applyFill="1" applyBorder="1" applyAlignment="1">
      <alignment vertical="center" wrapText="1"/>
    </xf>
    <xf numFmtId="4" fontId="4" fillId="10" borderId="1" xfId="0" applyNumberFormat="1" applyFont="1" applyFill="1" applyBorder="1" applyAlignment="1">
      <alignment vertical="center" wrapText="1"/>
    </xf>
    <xf numFmtId="4" fontId="4" fillId="10" borderId="1" xfId="0" applyNumberFormat="1" applyFont="1" applyFill="1" applyBorder="1" applyAlignment="1">
      <alignment vertical="center"/>
    </xf>
    <xf numFmtId="4" fontId="4" fillId="10" borderId="1" xfId="0" applyNumberFormat="1" applyFont="1" applyFill="1" applyBorder="1" applyAlignment="1">
      <alignment horizontal="right" vertical="center" wrapText="1"/>
    </xf>
    <xf numFmtId="4" fontId="5" fillId="10" borderId="1" xfId="1" applyNumberFormat="1" applyFont="1" applyFill="1" applyBorder="1" applyAlignment="1">
      <alignment horizontal="right" vertical="center" wrapText="1"/>
    </xf>
    <xf numFmtId="4" fontId="4" fillId="10" borderId="4" xfId="0" applyNumberFormat="1" applyFont="1" applyFill="1" applyBorder="1" applyAlignment="1">
      <alignment horizontal="right" vertical="center" wrapText="1"/>
    </xf>
    <xf numFmtId="4" fontId="4" fillId="10" borderId="1" xfId="0" applyNumberFormat="1" applyFont="1" applyFill="1" applyBorder="1" applyAlignment="1">
      <alignment horizontal="right" vertical="center" wrapText="1" indent="1"/>
    </xf>
    <xf numFmtId="4" fontId="4" fillId="10" borderId="1" xfId="0" applyNumberFormat="1" applyFont="1" applyFill="1" applyBorder="1" applyAlignment="1">
      <alignment horizontal="right" vertical="center"/>
    </xf>
    <xf numFmtId="44" fontId="4" fillId="3" borderId="1" xfId="2" applyFont="1" applyFill="1" applyBorder="1" applyAlignment="1">
      <alignment horizontal="center" vertical="center" wrapText="1"/>
    </xf>
    <xf numFmtId="44" fontId="10" fillId="3" borderId="1" xfId="2" applyFont="1" applyFill="1" applyBorder="1" applyAlignment="1">
      <alignment horizontal="center" vertical="center" wrapText="1"/>
    </xf>
    <xf numFmtId="44" fontId="9" fillId="3" borderId="1" xfId="2" applyFont="1" applyFill="1" applyBorder="1" applyAlignment="1">
      <alignment vertical="center" wrapText="1"/>
    </xf>
    <xf numFmtId="44" fontId="3" fillId="3" borderId="1" xfId="0" applyNumberFormat="1" applyFont="1" applyFill="1" applyBorder="1"/>
    <xf numFmtId="44" fontId="3" fillId="3" borderId="1" xfId="2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 wrapText="1"/>
    </xf>
    <xf numFmtId="44" fontId="9" fillId="3" borderId="1" xfId="2" applyFont="1" applyFill="1" applyBorder="1" applyAlignment="1">
      <alignment horizontal="right" vertical="center"/>
    </xf>
    <xf numFmtId="44" fontId="9" fillId="3" borderId="6" xfId="2" applyFont="1" applyFill="1" applyBorder="1" applyAlignment="1">
      <alignment horizontal="right" vertical="center"/>
    </xf>
    <xf numFmtId="44" fontId="19" fillId="3" borderId="1" xfId="2" applyFont="1" applyFill="1" applyBorder="1" applyAlignment="1">
      <alignment vertical="center" wrapText="1"/>
    </xf>
    <xf numFmtId="43" fontId="3" fillId="3" borderId="1" xfId="1" applyFont="1" applyFill="1" applyBorder="1"/>
    <xf numFmtId="0" fontId="8" fillId="3" borderId="2" xfId="0" applyFont="1" applyFill="1" applyBorder="1" applyAlignment="1">
      <alignment horizontal="center"/>
    </xf>
    <xf numFmtId="44" fontId="13" fillId="0" borderId="19" xfId="2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4" fontId="4" fillId="10" borderId="1" xfId="1" applyNumberFormat="1" applyFont="1" applyFill="1" applyBorder="1" applyAlignment="1">
      <alignment horizontal="right" vertical="center" wrapText="1"/>
    </xf>
    <xf numFmtId="44" fontId="13" fillId="0" borderId="19" xfId="2" applyFont="1" applyBorder="1" applyAlignment="1">
      <alignment vertical="center"/>
    </xf>
    <xf numFmtId="40" fontId="11" fillId="0" borderId="17" xfId="0" applyNumberFormat="1" applyFont="1" applyBorder="1" applyAlignment="1">
      <alignment vertical="center"/>
    </xf>
    <xf numFmtId="0" fontId="0" fillId="0" borderId="1" xfId="0" applyBorder="1"/>
    <xf numFmtId="49" fontId="13" fillId="0" borderId="20" xfId="0" applyNumberFormat="1" applyFont="1" applyBorder="1" applyAlignment="1">
      <alignment horizontal="center" vertical="center"/>
    </xf>
    <xf numFmtId="44" fontId="13" fillId="0" borderId="24" xfId="2" applyFont="1" applyBorder="1" applyAlignment="1">
      <alignment horizontal="center" vertical="center"/>
    </xf>
    <xf numFmtId="44" fontId="13" fillId="0" borderId="1" xfId="2" applyFont="1" applyBorder="1" applyAlignment="1">
      <alignment horizontal="center" vertical="center"/>
    </xf>
    <xf numFmtId="44" fontId="13" fillId="0" borderId="1" xfId="2" applyFont="1" applyFill="1" applyBorder="1" applyAlignment="1">
      <alignment horizontal="center" vertical="center"/>
    </xf>
    <xf numFmtId="0" fontId="0" fillId="0" borderId="4" xfId="0" applyBorder="1"/>
    <xf numFmtId="164" fontId="4" fillId="10" borderId="1" xfId="1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3" fillId="0" borderId="0" xfId="0" applyFont="1"/>
    <xf numFmtId="14" fontId="3" fillId="3" borderId="1" xfId="0" applyNumberFormat="1" applyFont="1" applyFill="1" applyBorder="1"/>
    <xf numFmtId="0" fontId="3" fillId="3" borderId="1" xfId="0" applyFont="1" applyFill="1" applyBorder="1"/>
    <xf numFmtId="0" fontId="16" fillId="3" borderId="1" xfId="0" applyFont="1" applyFill="1" applyBorder="1" applyAlignment="1">
      <alignment horizontal="center"/>
    </xf>
    <xf numFmtId="8" fontId="8" fillId="3" borderId="1" xfId="0" applyNumberFormat="1" applyFont="1" applyFill="1" applyBorder="1"/>
    <xf numFmtId="0" fontId="8" fillId="3" borderId="1" xfId="0" applyFont="1" applyFill="1" applyBorder="1"/>
    <xf numFmtId="44" fontId="9" fillId="10" borderId="1" xfId="2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top" wrapText="1"/>
    </xf>
    <xf numFmtId="44" fontId="9" fillId="10" borderId="1" xfId="2" applyFont="1" applyFill="1" applyBorder="1" applyAlignment="1">
      <alignment vertical="center"/>
    </xf>
    <xf numFmtId="44" fontId="19" fillId="0" borderId="0" xfId="2" applyFont="1" applyFill="1" applyBorder="1" applyAlignment="1">
      <alignment vertical="center" wrapText="1"/>
    </xf>
    <xf numFmtId="168" fontId="3" fillId="0" borderId="0" xfId="0" applyNumberFormat="1" applyFont="1"/>
    <xf numFmtId="168" fontId="8" fillId="0" borderId="21" xfId="0" applyNumberFormat="1" applyFont="1" applyBorder="1" applyAlignment="1">
      <alignment horizontal="center" vertical="center"/>
    </xf>
    <xf numFmtId="44" fontId="3" fillId="0" borderId="0" xfId="0" applyNumberFormat="1" applyFont="1"/>
    <xf numFmtId="165" fontId="3" fillId="0" borderId="0" xfId="0" applyNumberFormat="1" applyFont="1"/>
    <xf numFmtId="0" fontId="21" fillId="3" borderId="1" xfId="0" applyFont="1" applyFill="1" applyBorder="1" applyAlignment="1">
      <alignment horizontal="center"/>
    </xf>
    <xf numFmtId="4" fontId="4" fillId="10" borderId="1" xfId="0" applyNumberFormat="1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1" fontId="4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3" fontId="3" fillId="3" borderId="0" xfId="0" applyNumberFormat="1" applyFont="1" applyFill="1"/>
    <xf numFmtId="0" fontId="8" fillId="6" borderId="1" xfId="0" applyFont="1" applyFill="1" applyBorder="1"/>
    <xf numFmtId="0" fontId="3" fillId="0" borderId="1" xfId="0" applyFont="1" applyBorder="1"/>
    <xf numFmtId="168" fontId="3" fillId="0" borderId="1" xfId="0" applyNumberFormat="1" applyFont="1" applyBorder="1"/>
    <xf numFmtId="0" fontId="2" fillId="4" borderId="1" xfId="0" applyFont="1" applyFill="1" applyBorder="1"/>
    <xf numFmtId="168" fontId="2" fillId="4" borderId="1" xfId="0" applyNumberFormat="1" applyFont="1" applyFill="1" applyBorder="1"/>
    <xf numFmtId="0" fontId="20" fillId="4" borderId="1" xfId="0" applyFont="1" applyFill="1" applyBorder="1"/>
    <xf numFmtId="0" fontId="8" fillId="0" borderId="25" xfId="0" applyFont="1" applyBorder="1" applyAlignment="1">
      <alignment horizontal="left" vertical="center"/>
    </xf>
    <xf numFmtId="168" fontId="8" fillId="0" borderId="26" xfId="0" applyNumberFormat="1" applyFont="1" applyBorder="1" applyAlignment="1">
      <alignment horizontal="center" vertical="center"/>
    </xf>
    <xf numFmtId="168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168" fontId="8" fillId="0" borderId="29" xfId="0" applyNumberFormat="1" applyFont="1" applyBorder="1" applyAlignment="1">
      <alignment horizontal="center" vertical="center"/>
    </xf>
    <xf numFmtId="0" fontId="8" fillId="0" borderId="1" xfId="0" applyFont="1" applyBorder="1"/>
    <xf numFmtId="168" fontId="8" fillId="0" borderId="1" xfId="0" applyNumberFormat="1" applyFont="1" applyBorder="1"/>
    <xf numFmtId="0" fontId="8" fillId="5" borderId="1" xfId="0" applyFont="1" applyFill="1" applyBorder="1"/>
    <xf numFmtId="168" fontId="8" fillId="5" borderId="1" xfId="0" applyNumberFormat="1" applyFont="1" applyFill="1" applyBorder="1"/>
    <xf numFmtId="169" fontId="3" fillId="0" borderId="1" xfId="0" applyNumberFormat="1" applyFont="1" applyBorder="1"/>
    <xf numFmtId="0" fontId="8" fillId="8" borderId="1" xfId="0" applyFont="1" applyFill="1" applyBorder="1"/>
    <xf numFmtId="168" fontId="8" fillId="9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44" fontId="9" fillId="0" borderId="1" xfId="2" applyFont="1" applyBorder="1"/>
    <xf numFmtId="0" fontId="8" fillId="11" borderId="1" xfId="0" applyFont="1" applyFill="1" applyBorder="1"/>
    <xf numFmtId="168" fontId="8" fillId="11" borderId="1" xfId="0" applyNumberFormat="1" applyFont="1" applyFill="1" applyBorder="1"/>
    <xf numFmtId="0" fontId="8" fillId="12" borderId="1" xfId="0" applyFont="1" applyFill="1" applyBorder="1" applyAlignment="1">
      <alignment horizontal="left"/>
    </xf>
    <xf numFmtId="44" fontId="8" fillId="12" borderId="1" xfId="2" applyFont="1" applyFill="1" applyBorder="1"/>
    <xf numFmtId="44" fontId="3" fillId="0" borderId="1" xfId="2" applyFont="1" applyBorder="1"/>
    <xf numFmtId="0" fontId="8" fillId="12" borderId="1" xfId="0" applyFont="1" applyFill="1" applyBorder="1"/>
    <xf numFmtId="168" fontId="8" fillId="12" borderId="1" xfId="0" applyNumberFormat="1" applyFont="1" applyFill="1" applyBorder="1"/>
    <xf numFmtId="169" fontId="8" fillId="5" borderId="1" xfId="0" applyNumberFormat="1" applyFont="1" applyFill="1" applyBorder="1"/>
    <xf numFmtId="4" fontId="0" fillId="0" borderId="0" xfId="0" applyNumberFormat="1"/>
    <xf numFmtId="4" fontId="5" fillId="10" borderId="4" xfId="0" applyNumberFormat="1" applyFont="1" applyFill="1" applyBorder="1" applyAlignment="1">
      <alignment horizontal="right" vertical="center" wrapText="1"/>
    </xf>
    <xf numFmtId="4" fontId="5" fillId="3" borderId="4" xfId="0" applyNumberFormat="1" applyFont="1" applyFill="1" applyBorder="1" applyAlignment="1">
      <alignment horizontal="right" vertical="center" wrapText="1"/>
    </xf>
    <xf numFmtId="4" fontId="4" fillId="10" borderId="30" xfId="0" applyNumberFormat="1" applyFont="1" applyFill="1" applyBorder="1" applyAlignment="1">
      <alignment horizontal="right" vertical="center" wrapText="1"/>
    </xf>
    <xf numFmtId="4" fontId="4" fillId="10" borderId="4" xfId="0" applyNumberFormat="1" applyFont="1" applyFill="1" applyBorder="1" applyAlignment="1">
      <alignment horizontal="right" vertical="center" wrapText="1" indent="1"/>
    </xf>
    <xf numFmtId="4" fontId="5" fillId="10" borderId="4" xfId="0" applyNumberFormat="1" applyFont="1" applyFill="1" applyBorder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10" borderId="2" xfId="0" applyNumberFormat="1" applyFont="1" applyFill="1" applyBorder="1" applyAlignment="1">
      <alignment vertical="center" wrapText="1"/>
    </xf>
    <xf numFmtId="4" fontId="5" fillId="10" borderId="0" xfId="0" applyNumberFormat="1" applyFont="1" applyFill="1" applyAlignment="1">
      <alignment horizontal="right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9" fillId="10" borderId="1" xfId="0" applyNumberFormat="1" applyFont="1" applyFill="1" applyBorder="1" applyAlignment="1">
      <alignment horizontal="right" vertical="center" wrapText="1"/>
    </xf>
    <xf numFmtId="4" fontId="19" fillId="10" borderId="1" xfId="0" applyNumberFormat="1" applyFont="1" applyFill="1" applyBorder="1" applyAlignment="1">
      <alignment horizontal="right" vertical="center" wrapText="1"/>
    </xf>
    <xf numFmtId="0" fontId="9" fillId="10" borderId="1" xfId="0" applyFont="1" applyFill="1" applyBorder="1" applyAlignment="1">
      <alignment horizontal="right" vertical="center" wrapText="1"/>
    </xf>
    <xf numFmtId="4" fontId="9" fillId="10" borderId="4" xfId="0" applyNumberFormat="1" applyFont="1" applyFill="1" applyBorder="1" applyAlignment="1">
      <alignment horizontal="right" vertical="center" wrapText="1"/>
    </xf>
    <xf numFmtId="4" fontId="19" fillId="3" borderId="1" xfId="0" applyNumberFormat="1" applyFont="1" applyFill="1" applyBorder="1" applyAlignment="1">
      <alignment horizontal="right" vertical="center" wrapText="1"/>
    </xf>
    <xf numFmtId="4" fontId="9" fillId="10" borderId="1" xfId="0" applyNumberFormat="1" applyFont="1" applyFill="1" applyBorder="1" applyAlignment="1">
      <alignment vertical="center" wrapText="1"/>
    </xf>
    <xf numFmtId="4" fontId="9" fillId="10" borderId="1" xfId="0" applyNumberFormat="1" applyFont="1" applyFill="1" applyBorder="1" applyAlignment="1">
      <alignment vertical="center"/>
    </xf>
    <xf numFmtId="4" fontId="9" fillId="10" borderId="1" xfId="0" applyNumberFormat="1" applyFont="1" applyFill="1" applyBorder="1" applyAlignment="1">
      <alignment horizontal="right" vertical="center"/>
    </xf>
    <xf numFmtId="4" fontId="19" fillId="10" borderId="1" xfId="0" applyNumberFormat="1" applyFont="1" applyFill="1" applyBorder="1" applyAlignment="1">
      <alignment horizontal="right" vertical="center"/>
    </xf>
    <xf numFmtId="2" fontId="9" fillId="10" borderId="1" xfId="0" applyNumberFormat="1" applyFont="1" applyFill="1" applyBorder="1" applyAlignment="1">
      <alignment horizontal="right" vertical="center" wrapText="1"/>
    </xf>
    <xf numFmtId="4" fontId="19" fillId="10" borderId="1" xfId="0" applyNumberFormat="1" applyFont="1" applyFill="1" applyBorder="1" applyAlignment="1">
      <alignment vertical="center" wrapText="1"/>
    </xf>
    <xf numFmtId="4" fontId="19" fillId="3" borderId="1" xfId="0" applyNumberFormat="1" applyFont="1" applyFill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8" fillId="0" borderId="11" xfId="0" applyFont="1" applyBorder="1" applyAlignment="1">
      <alignment horizontal="left" vertical="center"/>
    </xf>
    <xf numFmtId="0" fontId="3" fillId="0" borderId="21" xfId="0" applyFont="1" applyBorder="1"/>
    <xf numFmtId="4" fontId="3" fillId="0" borderId="10" xfId="0" applyNumberFormat="1" applyFont="1" applyBorder="1"/>
    <xf numFmtId="0" fontId="24" fillId="0" borderId="9" xfId="0" applyFont="1" applyBorder="1"/>
    <xf numFmtId="0" fontId="24" fillId="0" borderId="10" xfId="0" applyFont="1" applyBorder="1"/>
    <xf numFmtId="0" fontId="24" fillId="0" borderId="0" xfId="0" applyFont="1"/>
    <xf numFmtId="0" fontId="2" fillId="13" borderId="31" xfId="0" applyFont="1" applyFill="1" applyBorder="1" applyAlignment="1">
      <alignment horizontal="center" vertical="center" wrapText="1"/>
    </xf>
    <xf numFmtId="167" fontId="3" fillId="3" borderId="1" xfId="0" applyNumberFormat="1" applyFont="1" applyFill="1" applyBorder="1" applyAlignment="1">
      <alignment horizontal="center" vertical="center"/>
    </xf>
    <xf numFmtId="44" fontId="3" fillId="3" borderId="1" xfId="2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40" fontId="3" fillId="3" borderId="1" xfId="0" applyNumberFormat="1" applyFont="1" applyFill="1" applyBorder="1" applyAlignment="1">
      <alignment horizontal="center" vertical="center"/>
    </xf>
    <xf numFmtId="40" fontId="8" fillId="3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horizontal="right" vertical="center"/>
    </xf>
    <xf numFmtId="167" fontId="13" fillId="0" borderId="31" xfId="0" applyNumberFormat="1" applyFont="1" applyBorder="1" applyAlignment="1">
      <alignment horizontal="center" vertical="center"/>
    </xf>
    <xf numFmtId="44" fontId="13" fillId="0" borderId="17" xfId="2" applyFont="1" applyBorder="1" applyAlignment="1">
      <alignment horizontal="center" vertical="center"/>
    </xf>
    <xf numFmtId="0" fontId="22" fillId="13" borderId="1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3" fontId="3" fillId="3" borderId="1" xfId="0" applyNumberFormat="1" applyFont="1" applyFill="1" applyBorder="1"/>
    <xf numFmtId="0" fontId="25" fillId="3" borderId="1" xfId="0" applyFont="1" applyFill="1" applyBorder="1" applyAlignment="1">
      <alignment horizontal="center"/>
    </xf>
    <xf numFmtId="4" fontId="3" fillId="0" borderId="0" xfId="0" applyNumberFormat="1" applyFont="1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3" borderId="1" xfId="0" applyFont="1" applyFill="1" applyBorder="1" applyAlignment="1">
      <alignment vertical="center"/>
    </xf>
    <xf numFmtId="4" fontId="6" fillId="3" borderId="6" xfId="0" applyNumberFormat="1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center" vertical="center" wrapText="1"/>
    </xf>
    <xf numFmtId="0" fontId="26" fillId="0" borderId="0" xfId="3" applyFont="1" applyFill="1" applyAlignment="1">
      <alignment horizontal="left" vertical="center" wrapText="1" indent="1"/>
    </xf>
    <xf numFmtId="0" fontId="4" fillId="0" borderId="0" xfId="0" applyFont="1" applyAlignment="1">
      <alignment horizontal="right" vertical="center" wrapText="1" indent="1"/>
    </xf>
    <xf numFmtId="0" fontId="5" fillId="0" borderId="0" xfId="0" applyFont="1" applyAlignment="1">
      <alignment horizontal="right" vertical="center" wrapText="1" indent="1"/>
    </xf>
    <xf numFmtId="4" fontId="5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vertical="center" wrapText="1"/>
    </xf>
    <xf numFmtId="0" fontId="17" fillId="3" borderId="1" xfId="0" applyFont="1" applyFill="1" applyBorder="1" applyAlignment="1">
      <alignment horizontal="center"/>
    </xf>
    <xf numFmtId="0" fontId="4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 wrapText="1"/>
    </xf>
    <xf numFmtId="0" fontId="4" fillId="10" borderId="0" xfId="0" applyFont="1" applyFill="1" applyAlignment="1">
      <alignment horizontal="center" vertical="center"/>
    </xf>
    <xf numFmtId="164" fontId="3" fillId="3" borderId="1" xfId="1" applyNumberFormat="1" applyFont="1" applyFill="1" applyBorder="1"/>
    <xf numFmtId="0" fontId="3" fillId="3" borderId="1" xfId="0" applyFont="1" applyFill="1" applyBorder="1" applyAlignment="1">
      <alignment horizontal="right"/>
    </xf>
    <xf numFmtId="43" fontId="6" fillId="3" borderId="1" xfId="1" applyFont="1" applyFill="1" applyBorder="1" applyAlignment="1">
      <alignment vertical="center" wrapText="1"/>
    </xf>
    <xf numFmtId="43" fontId="9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43" fontId="19" fillId="3" borderId="1" xfId="0" applyNumberFormat="1" applyFont="1" applyFill="1" applyBorder="1" applyAlignment="1">
      <alignment horizontal="right"/>
    </xf>
    <xf numFmtId="49" fontId="13" fillId="0" borderId="32" xfId="0" applyNumberFormat="1" applyFont="1" applyBorder="1" applyAlignment="1">
      <alignment horizontal="center" vertical="center"/>
    </xf>
    <xf numFmtId="44" fontId="13" fillId="0" borderId="22" xfId="2" applyFont="1" applyFill="1" applyBorder="1" applyAlignment="1">
      <alignment horizontal="center" vertical="center"/>
    </xf>
    <xf numFmtId="0" fontId="0" fillId="0" borderId="30" xfId="0" applyBorder="1"/>
    <xf numFmtId="0" fontId="11" fillId="0" borderId="17" xfId="0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right" vertical="center"/>
    </xf>
    <xf numFmtId="4" fontId="6" fillId="14" borderId="1" xfId="0" applyNumberFormat="1" applyFont="1" applyFill="1" applyBorder="1" applyAlignment="1">
      <alignment horizontal="right" vertical="center" wrapText="1"/>
    </xf>
    <xf numFmtId="4" fontId="6" fillId="14" borderId="5" xfId="0" applyNumberFormat="1" applyFont="1" applyFill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5" xfId="0" applyFont="1" applyBorder="1" applyAlignment="1">
      <alignment horizontal="center"/>
    </xf>
    <xf numFmtId="0" fontId="9" fillId="0" borderId="15" xfId="0" applyFont="1" applyBorder="1"/>
    <xf numFmtId="0" fontId="8" fillId="6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left"/>
    </xf>
    <xf numFmtId="0" fontId="8" fillId="12" borderId="2" xfId="0" applyFont="1" applyFill="1" applyBorder="1" applyAlignment="1">
      <alignment horizontal="left"/>
    </xf>
    <xf numFmtId="0" fontId="8" fillId="12" borderId="3" xfId="0" applyFont="1" applyFill="1" applyBorder="1" applyAlignment="1">
      <alignment horizontal="left"/>
    </xf>
    <xf numFmtId="0" fontId="8" fillId="12" borderId="4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9" fillId="3" borderId="1" xfId="0" applyFont="1" applyFill="1" applyBorder="1"/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right" vertical="center" wrapText="1" indent="1"/>
    </xf>
    <xf numFmtId="4" fontId="14" fillId="0" borderId="0" xfId="0" applyNumberFormat="1" applyFont="1" applyAlignment="1">
      <alignment horizontal="right" vertical="center" wrapText="1" indent="1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66E6-9CF9-B84B-8251-0ED0919BD8E9}">
  <dimension ref="A1:P723"/>
  <sheetViews>
    <sheetView tabSelected="1" zoomScale="172" zoomScaleNormal="172" workbookViewId="0">
      <selection sqref="A1:N1"/>
    </sheetView>
  </sheetViews>
  <sheetFormatPr defaultColWidth="11.42578125" defaultRowHeight="13.5" x14ac:dyDescent="0.25"/>
  <cols>
    <col min="1" max="1" width="6.140625" style="177" bestFit="1" customWidth="1"/>
    <col min="2" max="2" width="68" style="82" customWidth="1"/>
    <col min="3" max="3" width="18.28515625" style="82" bestFit="1" customWidth="1"/>
    <col min="4" max="5" width="11.42578125" style="177"/>
    <col min="6" max="6" width="10.85546875" style="177"/>
    <col min="7" max="7" width="20.140625" style="177" customWidth="1"/>
    <col min="8" max="8" width="80.85546875" style="177" bestFit="1" customWidth="1"/>
    <col min="9" max="9" width="14.140625" style="177" bestFit="1" customWidth="1"/>
    <col min="10" max="10" width="28.28515625" style="177" customWidth="1"/>
    <col min="11" max="11" width="39.7109375" style="177" customWidth="1"/>
    <col min="12" max="12" width="11.42578125" style="178"/>
    <col min="13" max="13" width="14.28515625" style="82" bestFit="1" customWidth="1"/>
    <col min="14" max="14" width="11.42578125" style="179"/>
    <col min="15" max="16384" width="11.42578125" style="82"/>
  </cols>
  <sheetData>
    <row r="1" spans="1:14" x14ac:dyDescent="0.25">
      <c r="A1" s="218" t="s">
        <v>566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4" x14ac:dyDescent="0.25">
      <c r="A2" s="2" t="s">
        <v>0</v>
      </c>
      <c r="B2" s="34" t="s">
        <v>1</v>
      </c>
      <c r="C2" s="172" t="s">
        <v>2</v>
      </c>
      <c r="D2" s="4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9</v>
      </c>
      <c r="J2" s="2" t="s">
        <v>8</v>
      </c>
      <c r="K2" s="2" t="s">
        <v>39</v>
      </c>
      <c r="L2" s="183" t="s">
        <v>40</v>
      </c>
      <c r="M2" s="2" t="s">
        <v>41</v>
      </c>
      <c r="N2" s="2" t="s">
        <v>10</v>
      </c>
    </row>
    <row r="3" spans="1:14" x14ac:dyDescent="0.25">
      <c r="A3" s="18">
        <v>1</v>
      </c>
      <c r="B3" s="21" t="s">
        <v>43</v>
      </c>
      <c r="C3" s="35">
        <v>278437323</v>
      </c>
      <c r="D3" s="18">
        <v>11</v>
      </c>
      <c r="E3" s="18" t="s">
        <v>12</v>
      </c>
      <c r="F3" s="18">
        <v>2023</v>
      </c>
      <c r="G3" s="18" t="s">
        <v>11</v>
      </c>
      <c r="H3" s="19" t="s">
        <v>71</v>
      </c>
      <c r="I3" s="18" t="s">
        <v>48</v>
      </c>
      <c r="J3" s="18" t="s">
        <v>72</v>
      </c>
      <c r="K3" s="18"/>
      <c r="L3" s="20">
        <v>52800</v>
      </c>
      <c r="M3" s="21"/>
      <c r="N3" s="142">
        <v>52800</v>
      </c>
    </row>
    <row r="4" spans="1:14" x14ac:dyDescent="0.25">
      <c r="A4" s="18">
        <v>2</v>
      </c>
      <c r="B4" s="21" t="s">
        <v>165</v>
      </c>
      <c r="C4" s="35">
        <v>550392000164185</v>
      </c>
      <c r="D4" s="18">
        <v>20</v>
      </c>
      <c r="E4" s="18" t="s">
        <v>12</v>
      </c>
      <c r="F4" s="18">
        <v>2023</v>
      </c>
      <c r="G4" s="18" t="s">
        <v>13</v>
      </c>
      <c r="H4" s="18" t="s">
        <v>158</v>
      </c>
      <c r="I4" s="18" t="s">
        <v>327</v>
      </c>
      <c r="J4" s="18" t="s">
        <v>164</v>
      </c>
      <c r="K4" s="18"/>
      <c r="L4" s="48"/>
      <c r="M4" s="22">
        <v>-2841.68</v>
      </c>
      <c r="N4" s="142">
        <v>49958.32</v>
      </c>
    </row>
    <row r="5" spans="1:14" x14ac:dyDescent="0.25">
      <c r="A5" s="18">
        <v>3</v>
      </c>
      <c r="B5" s="21" t="s">
        <v>166</v>
      </c>
      <c r="C5" s="35">
        <v>551295000702791</v>
      </c>
      <c r="D5" s="18">
        <v>20</v>
      </c>
      <c r="E5" s="18" t="s">
        <v>12</v>
      </c>
      <c r="F5" s="18">
        <v>2023</v>
      </c>
      <c r="G5" s="18" t="s">
        <v>13</v>
      </c>
      <c r="H5" s="18" t="s">
        <v>150</v>
      </c>
      <c r="I5" s="18" t="s">
        <v>326</v>
      </c>
      <c r="J5" s="18" t="s">
        <v>359</v>
      </c>
      <c r="K5" s="18"/>
      <c r="L5" s="48"/>
      <c r="M5" s="44">
        <v>-739.2</v>
      </c>
      <c r="N5" s="142">
        <v>49219.12</v>
      </c>
    </row>
    <row r="6" spans="1:14" x14ac:dyDescent="0.25">
      <c r="A6" s="18">
        <v>4</v>
      </c>
      <c r="B6" s="21" t="s">
        <v>165</v>
      </c>
      <c r="C6" s="35">
        <v>552917000016432</v>
      </c>
      <c r="D6" s="18">
        <v>20</v>
      </c>
      <c r="E6" s="18" t="s">
        <v>12</v>
      </c>
      <c r="F6" s="18">
        <v>2023</v>
      </c>
      <c r="G6" s="18" t="s">
        <v>13</v>
      </c>
      <c r="H6" s="18" t="s">
        <v>151</v>
      </c>
      <c r="I6" s="18" t="s">
        <v>328</v>
      </c>
      <c r="J6" s="18" t="s">
        <v>163</v>
      </c>
      <c r="K6" s="18"/>
      <c r="L6" s="48"/>
      <c r="M6" s="22">
        <v>-1848</v>
      </c>
      <c r="N6" s="142">
        <v>47371.12</v>
      </c>
    </row>
    <row r="7" spans="1:14" x14ac:dyDescent="0.25">
      <c r="A7" s="18">
        <v>5</v>
      </c>
      <c r="B7" s="21" t="s">
        <v>165</v>
      </c>
      <c r="C7" s="35">
        <v>553653000019244</v>
      </c>
      <c r="D7" s="18">
        <v>20</v>
      </c>
      <c r="E7" s="18" t="s">
        <v>12</v>
      </c>
      <c r="F7" s="18">
        <v>2023</v>
      </c>
      <c r="G7" s="18" t="s">
        <v>13</v>
      </c>
      <c r="H7" s="18" t="s">
        <v>152</v>
      </c>
      <c r="I7" s="18" t="s">
        <v>329</v>
      </c>
      <c r="J7" s="18" t="s">
        <v>163</v>
      </c>
      <c r="K7" s="18"/>
      <c r="L7" s="48"/>
      <c r="M7" s="22">
        <v>-1848</v>
      </c>
      <c r="N7" s="142">
        <v>45523.12</v>
      </c>
    </row>
    <row r="8" spans="1:14" x14ac:dyDescent="0.25">
      <c r="A8" s="18">
        <v>6</v>
      </c>
      <c r="B8" s="21" t="s">
        <v>166</v>
      </c>
      <c r="C8" s="35">
        <v>554732000114391</v>
      </c>
      <c r="D8" s="18">
        <v>20</v>
      </c>
      <c r="E8" s="18" t="s">
        <v>12</v>
      </c>
      <c r="F8" s="18">
        <v>2023</v>
      </c>
      <c r="G8" s="18" t="s">
        <v>13</v>
      </c>
      <c r="H8" s="18" t="s">
        <v>153</v>
      </c>
      <c r="I8" s="18" t="s">
        <v>330</v>
      </c>
      <c r="J8" s="18" t="s">
        <v>160</v>
      </c>
      <c r="K8" s="18"/>
      <c r="L8" s="48"/>
      <c r="M8" s="22">
        <v>-4012.28</v>
      </c>
      <c r="N8" s="142">
        <v>41510.839999999997</v>
      </c>
    </row>
    <row r="9" spans="1:14" x14ac:dyDescent="0.25">
      <c r="A9" s="18">
        <v>7</v>
      </c>
      <c r="B9" s="21" t="s">
        <v>165</v>
      </c>
      <c r="C9" s="35">
        <v>554732000131396</v>
      </c>
      <c r="D9" s="18">
        <v>20</v>
      </c>
      <c r="E9" s="18" t="s">
        <v>12</v>
      </c>
      <c r="F9" s="18">
        <v>2023</v>
      </c>
      <c r="G9" s="18" t="s">
        <v>13</v>
      </c>
      <c r="H9" s="18" t="s">
        <v>154</v>
      </c>
      <c r="I9" s="18" t="s">
        <v>331</v>
      </c>
      <c r="J9" s="18" t="s">
        <v>163</v>
      </c>
      <c r="K9" s="18"/>
      <c r="L9" s="48"/>
      <c r="M9" s="22">
        <v>-1848</v>
      </c>
      <c r="N9" s="142">
        <v>39662.839999999997</v>
      </c>
    </row>
    <row r="10" spans="1:14" x14ac:dyDescent="0.25">
      <c r="A10" s="18">
        <v>8</v>
      </c>
      <c r="B10" s="21" t="s">
        <v>166</v>
      </c>
      <c r="C10" s="35">
        <v>554732000131396</v>
      </c>
      <c r="D10" s="18">
        <v>20</v>
      </c>
      <c r="E10" s="18" t="s">
        <v>12</v>
      </c>
      <c r="F10" s="18">
        <v>2023</v>
      </c>
      <c r="G10" s="18" t="s">
        <v>13</v>
      </c>
      <c r="H10" s="18" t="s">
        <v>154</v>
      </c>
      <c r="I10" s="18" t="s">
        <v>331</v>
      </c>
      <c r="J10" s="18" t="s">
        <v>160</v>
      </c>
      <c r="K10" s="18"/>
      <c r="L10" s="48"/>
      <c r="M10" s="22">
        <v>-3473.83</v>
      </c>
      <c r="N10" s="142">
        <v>36189.01</v>
      </c>
    </row>
    <row r="11" spans="1:14" x14ac:dyDescent="0.25">
      <c r="A11" s="18">
        <v>9</v>
      </c>
      <c r="B11" s="21" t="s">
        <v>165</v>
      </c>
      <c r="C11" s="37">
        <v>42001</v>
      </c>
      <c r="D11" s="18">
        <v>20</v>
      </c>
      <c r="E11" s="18" t="s">
        <v>12</v>
      </c>
      <c r="F11" s="18">
        <v>2023</v>
      </c>
      <c r="G11" s="18" t="s">
        <v>14</v>
      </c>
      <c r="H11" s="18" t="s">
        <v>155</v>
      </c>
      <c r="I11" s="18" t="s">
        <v>238</v>
      </c>
      <c r="J11" s="18" t="s">
        <v>163</v>
      </c>
      <c r="K11" s="18"/>
      <c r="L11" s="48"/>
      <c r="M11" s="22">
        <v>-1848</v>
      </c>
      <c r="N11" s="142">
        <v>34341.01</v>
      </c>
    </row>
    <row r="12" spans="1:14" x14ac:dyDescent="0.25">
      <c r="A12" s="18">
        <v>10</v>
      </c>
      <c r="B12" s="21" t="s">
        <v>165</v>
      </c>
      <c r="C12" s="35">
        <v>42002</v>
      </c>
      <c r="D12" s="18">
        <v>20</v>
      </c>
      <c r="E12" s="18" t="s">
        <v>12</v>
      </c>
      <c r="F12" s="18">
        <v>2023</v>
      </c>
      <c r="G12" s="18" t="s">
        <v>14</v>
      </c>
      <c r="H12" s="18" t="s">
        <v>156</v>
      </c>
      <c r="I12" s="97">
        <v>383432153.19999999</v>
      </c>
      <c r="J12" s="18" t="s">
        <v>163</v>
      </c>
      <c r="K12" s="18"/>
      <c r="L12" s="48"/>
      <c r="M12" s="22">
        <v>-1848</v>
      </c>
      <c r="N12" s="142">
        <v>32493.01</v>
      </c>
    </row>
    <row r="13" spans="1:14" x14ac:dyDescent="0.25">
      <c r="A13" s="18">
        <v>11</v>
      </c>
      <c r="B13" s="21" t="s">
        <v>165</v>
      </c>
      <c r="C13" s="35">
        <v>42003</v>
      </c>
      <c r="D13" s="18">
        <v>20</v>
      </c>
      <c r="E13" s="18" t="s">
        <v>12</v>
      </c>
      <c r="F13" s="18">
        <v>2023</v>
      </c>
      <c r="G13" s="18" t="s">
        <v>14</v>
      </c>
      <c r="H13" s="18" t="s">
        <v>157</v>
      </c>
      <c r="I13" s="18" t="s">
        <v>332</v>
      </c>
      <c r="J13" s="18" t="s">
        <v>164</v>
      </c>
      <c r="K13" s="18"/>
      <c r="L13" s="48"/>
      <c r="M13" s="22">
        <v>-2841.68</v>
      </c>
      <c r="N13" s="142">
        <v>29651.33</v>
      </c>
    </row>
    <row r="14" spans="1:14" x14ac:dyDescent="0.25">
      <c r="A14" s="18">
        <v>12</v>
      </c>
      <c r="B14" s="21" t="s">
        <v>43</v>
      </c>
      <c r="C14" s="35">
        <v>280479654</v>
      </c>
      <c r="D14" s="18">
        <v>25</v>
      </c>
      <c r="E14" s="18" t="s">
        <v>12</v>
      </c>
      <c r="F14" s="18">
        <v>2023</v>
      </c>
      <c r="G14" s="18" t="s">
        <v>11</v>
      </c>
      <c r="H14" s="19" t="s">
        <v>71</v>
      </c>
      <c r="I14" s="18" t="s">
        <v>48</v>
      </c>
      <c r="J14" s="18" t="s">
        <v>72</v>
      </c>
      <c r="K14" s="18"/>
      <c r="L14" s="20">
        <v>58800</v>
      </c>
      <c r="M14" s="21"/>
      <c r="N14" s="142">
        <v>88451.33</v>
      </c>
    </row>
    <row r="15" spans="1:14" x14ac:dyDescent="0.25">
      <c r="A15" s="18">
        <v>13</v>
      </c>
      <c r="B15" s="21" t="s">
        <v>166</v>
      </c>
      <c r="C15" s="35">
        <v>552793000016840</v>
      </c>
      <c r="D15" s="18">
        <v>26</v>
      </c>
      <c r="E15" s="18" t="s">
        <v>12</v>
      </c>
      <c r="F15" s="18">
        <v>2023</v>
      </c>
      <c r="G15" s="18" t="s">
        <v>13</v>
      </c>
      <c r="H15" s="18" t="s">
        <v>162</v>
      </c>
      <c r="I15" s="18" t="s">
        <v>333</v>
      </c>
      <c r="J15" s="18" t="s">
        <v>160</v>
      </c>
      <c r="K15" s="18"/>
      <c r="L15" s="48"/>
      <c r="M15" s="22">
        <v>-4012.28</v>
      </c>
      <c r="N15" s="142">
        <v>84439.05</v>
      </c>
    </row>
    <row r="16" spans="1:14" x14ac:dyDescent="0.25">
      <c r="A16" s="18">
        <v>14</v>
      </c>
      <c r="B16" s="21" t="s">
        <v>166</v>
      </c>
      <c r="C16" s="35">
        <v>42601</v>
      </c>
      <c r="D16" s="18">
        <v>26</v>
      </c>
      <c r="E16" s="18" t="s">
        <v>12</v>
      </c>
      <c r="F16" s="18">
        <v>2023</v>
      </c>
      <c r="G16" s="18" t="s">
        <v>15</v>
      </c>
      <c r="H16" s="18" t="s">
        <v>161</v>
      </c>
      <c r="I16" s="18" t="s">
        <v>334</v>
      </c>
      <c r="J16" s="18" t="s">
        <v>160</v>
      </c>
      <c r="K16" s="18"/>
      <c r="L16" s="48"/>
      <c r="M16" s="22">
        <v>-4012.28</v>
      </c>
      <c r="N16" s="142">
        <v>80426.77</v>
      </c>
    </row>
    <row r="17" spans="1:14" x14ac:dyDescent="0.25">
      <c r="A17" s="18">
        <v>15</v>
      </c>
      <c r="B17" s="21" t="s">
        <v>142</v>
      </c>
      <c r="C17" s="35">
        <v>811161100222597</v>
      </c>
      <c r="D17" s="18">
        <v>26</v>
      </c>
      <c r="E17" s="18" t="s">
        <v>12</v>
      </c>
      <c r="F17" s="18">
        <v>2023</v>
      </c>
      <c r="G17" s="18" t="s">
        <v>16</v>
      </c>
      <c r="H17" s="18" t="s">
        <v>597</v>
      </c>
      <c r="I17" s="12" t="s">
        <v>65</v>
      </c>
      <c r="J17" s="18" t="s">
        <v>55</v>
      </c>
      <c r="K17" s="18"/>
      <c r="L17" s="48"/>
      <c r="M17" s="44">
        <v>-11.5</v>
      </c>
      <c r="N17" s="143">
        <v>80415.27</v>
      </c>
    </row>
    <row r="18" spans="1:14" x14ac:dyDescent="0.25">
      <c r="A18" s="18">
        <v>16</v>
      </c>
      <c r="B18" s="21" t="s">
        <v>172</v>
      </c>
      <c r="C18" s="35">
        <v>550392000164185</v>
      </c>
      <c r="D18" s="18">
        <v>3</v>
      </c>
      <c r="E18" s="18" t="s">
        <v>17</v>
      </c>
      <c r="F18" s="18">
        <v>2023</v>
      </c>
      <c r="G18" s="18" t="s">
        <v>13</v>
      </c>
      <c r="H18" s="18" t="s">
        <v>158</v>
      </c>
      <c r="I18" s="18" t="s">
        <v>327</v>
      </c>
      <c r="J18" s="18" t="s">
        <v>174</v>
      </c>
      <c r="K18" s="18"/>
      <c r="L18" s="48"/>
      <c r="M18" s="22">
        <v>-1848</v>
      </c>
      <c r="N18" s="142">
        <v>78567.27</v>
      </c>
    </row>
    <row r="19" spans="1:14" x14ac:dyDescent="0.25">
      <c r="A19" s="18">
        <v>17</v>
      </c>
      <c r="B19" s="21" t="s">
        <v>172</v>
      </c>
      <c r="C19" s="35">
        <v>553468000019606</v>
      </c>
      <c r="D19" s="18">
        <v>3</v>
      </c>
      <c r="E19" s="18" t="s">
        <v>17</v>
      </c>
      <c r="F19" s="18">
        <v>2023</v>
      </c>
      <c r="G19" s="18" t="s">
        <v>13</v>
      </c>
      <c r="H19" s="18" t="s">
        <v>167</v>
      </c>
      <c r="I19" s="18" t="s">
        <v>335</v>
      </c>
      <c r="J19" s="18" t="s">
        <v>174</v>
      </c>
      <c r="K19" s="18"/>
      <c r="L19" s="48"/>
      <c r="M19" s="22">
        <v>-1848</v>
      </c>
      <c r="N19" s="142">
        <v>76719.27</v>
      </c>
    </row>
    <row r="20" spans="1:14" x14ac:dyDescent="0.25">
      <c r="A20" s="18">
        <v>18</v>
      </c>
      <c r="B20" s="21" t="s">
        <v>172</v>
      </c>
      <c r="C20" s="35">
        <v>553610000024640</v>
      </c>
      <c r="D20" s="18">
        <v>3</v>
      </c>
      <c r="E20" s="18" t="s">
        <v>17</v>
      </c>
      <c r="F20" s="18">
        <v>2023</v>
      </c>
      <c r="G20" s="18" t="s">
        <v>13</v>
      </c>
      <c r="H20" s="18" t="s">
        <v>173</v>
      </c>
      <c r="I20" s="15" t="s">
        <v>336</v>
      </c>
      <c r="J20" s="18" t="s">
        <v>174</v>
      </c>
      <c r="K20" s="18"/>
      <c r="L20" s="48"/>
      <c r="M20" s="22">
        <v>-1848</v>
      </c>
      <c r="N20" s="142">
        <v>74871.27</v>
      </c>
    </row>
    <row r="21" spans="1:14" x14ac:dyDescent="0.25">
      <c r="A21" s="18">
        <v>19</v>
      </c>
      <c r="B21" s="21" t="s">
        <v>172</v>
      </c>
      <c r="C21" s="35">
        <v>554439000006509</v>
      </c>
      <c r="D21" s="18">
        <v>3</v>
      </c>
      <c r="E21" s="18" t="s">
        <v>17</v>
      </c>
      <c r="F21" s="18">
        <v>2023</v>
      </c>
      <c r="G21" s="18" t="s">
        <v>13</v>
      </c>
      <c r="H21" s="18" t="s">
        <v>168</v>
      </c>
      <c r="I21" s="18" t="s">
        <v>337</v>
      </c>
      <c r="J21" s="18" t="s">
        <v>174</v>
      </c>
      <c r="K21" s="18"/>
      <c r="L21" s="48"/>
      <c r="M21" s="22">
        <v>-1848</v>
      </c>
      <c r="N21" s="142">
        <v>73023.27</v>
      </c>
    </row>
    <row r="22" spans="1:14" x14ac:dyDescent="0.25">
      <c r="A22" s="18">
        <v>20</v>
      </c>
      <c r="B22" s="21" t="s">
        <v>172</v>
      </c>
      <c r="C22" s="35">
        <v>555101000005631</v>
      </c>
      <c r="D22" s="18">
        <v>3</v>
      </c>
      <c r="E22" s="18" t="s">
        <v>17</v>
      </c>
      <c r="F22" s="18">
        <v>2023</v>
      </c>
      <c r="G22" s="18" t="s">
        <v>13</v>
      </c>
      <c r="H22" s="18" t="s">
        <v>169</v>
      </c>
      <c r="I22" s="18" t="s">
        <v>338</v>
      </c>
      <c r="J22" s="18" t="s">
        <v>174</v>
      </c>
      <c r="K22" s="18"/>
      <c r="L22" s="48"/>
      <c r="M22" s="22">
        <v>-1848</v>
      </c>
      <c r="N22" s="142">
        <v>71175.27</v>
      </c>
    </row>
    <row r="23" spans="1:14" x14ac:dyDescent="0.25">
      <c r="A23" s="18">
        <v>21</v>
      </c>
      <c r="B23" s="21" t="s">
        <v>172</v>
      </c>
      <c r="C23" s="35">
        <v>50401</v>
      </c>
      <c r="D23" s="18">
        <v>4</v>
      </c>
      <c r="E23" s="18" t="s">
        <v>17</v>
      </c>
      <c r="F23" s="18">
        <v>2023</v>
      </c>
      <c r="G23" s="18" t="s">
        <v>15</v>
      </c>
      <c r="H23" s="18" t="s">
        <v>157</v>
      </c>
      <c r="I23" s="18" t="s">
        <v>332</v>
      </c>
      <c r="J23" s="18" t="s">
        <v>174</v>
      </c>
      <c r="K23" s="18"/>
      <c r="L23" s="48"/>
      <c r="M23" s="22">
        <v>-1848</v>
      </c>
      <c r="N23" s="142">
        <v>69327.27</v>
      </c>
    </row>
    <row r="24" spans="1:14" x14ac:dyDescent="0.25">
      <c r="A24" s="18">
        <v>22</v>
      </c>
      <c r="B24" s="21" t="s">
        <v>165</v>
      </c>
      <c r="C24" s="35">
        <v>50402</v>
      </c>
      <c r="D24" s="18">
        <v>4</v>
      </c>
      <c r="E24" s="18" t="s">
        <v>17</v>
      </c>
      <c r="F24" s="18">
        <v>2023</v>
      </c>
      <c r="G24" s="18" t="s">
        <v>15</v>
      </c>
      <c r="H24" s="18" t="s">
        <v>156</v>
      </c>
      <c r="I24" s="18" t="s">
        <v>461</v>
      </c>
      <c r="J24" s="18" t="s">
        <v>159</v>
      </c>
      <c r="K24" s="18"/>
      <c r="L24" s="48"/>
      <c r="M24" s="22">
        <v>-1848</v>
      </c>
      <c r="N24" s="142">
        <v>67479.27</v>
      </c>
    </row>
    <row r="25" spans="1:14" x14ac:dyDescent="0.25">
      <c r="A25" s="18">
        <v>23</v>
      </c>
      <c r="B25" s="21" t="s">
        <v>142</v>
      </c>
      <c r="C25" s="35">
        <v>831251203181352</v>
      </c>
      <c r="D25" s="18">
        <v>5</v>
      </c>
      <c r="E25" s="18" t="s">
        <v>17</v>
      </c>
      <c r="F25" s="18">
        <v>2023</v>
      </c>
      <c r="G25" s="18" t="s">
        <v>18</v>
      </c>
      <c r="H25" s="18" t="s">
        <v>597</v>
      </c>
      <c r="I25" s="12" t="s">
        <v>65</v>
      </c>
      <c r="J25" s="18" t="s">
        <v>55</v>
      </c>
      <c r="K25" s="18"/>
      <c r="L25" s="48"/>
      <c r="M25" s="44">
        <v>-69</v>
      </c>
      <c r="N25" s="142">
        <v>67410.27</v>
      </c>
    </row>
    <row r="26" spans="1:14" x14ac:dyDescent="0.25">
      <c r="A26" s="18">
        <v>24</v>
      </c>
      <c r="B26" s="21" t="s">
        <v>166</v>
      </c>
      <c r="C26" s="35">
        <v>554732000131396</v>
      </c>
      <c r="D26" s="18">
        <v>9</v>
      </c>
      <c r="E26" s="18" t="s">
        <v>17</v>
      </c>
      <c r="F26" s="18">
        <v>2023</v>
      </c>
      <c r="G26" s="18" t="s">
        <v>13</v>
      </c>
      <c r="H26" s="18" t="s">
        <v>154</v>
      </c>
      <c r="I26" s="18" t="s">
        <v>331</v>
      </c>
      <c r="J26" s="18" t="s">
        <v>160</v>
      </c>
      <c r="K26" s="18"/>
      <c r="L26" s="48"/>
      <c r="M26" s="22">
        <v>-2304.2600000000002</v>
      </c>
      <c r="N26" s="142">
        <v>65106.01</v>
      </c>
    </row>
    <row r="27" spans="1:14" x14ac:dyDescent="0.25">
      <c r="A27" s="18">
        <v>25</v>
      </c>
      <c r="B27" s="21" t="s">
        <v>166</v>
      </c>
      <c r="C27" s="35">
        <v>554732000131396</v>
      </c>
      <c r="D27" s="18">
        <v>9</v>
      </c>
      <c r="E27" s="18" t="s">
        <v>17</v>
      </c>
      <c r="F27" s="18">
        <v>2023</v>
      </c>
      <c r="G27" s="18" t="s">
        <v>13</v>
      </c>
      <c r="H27" s="18" t="s">
        <v>154</v>
      </c>
      <c r="I27" s="18" t="s">
        <v>331</v>
      </c>
      <c r="J27" s="18" t="s">
        <v>160</v>
      </c>
      <c r="K27" s="18"/>
      <c r="L27" s="48"/>
      <c r="M27" s="22">
        <v>-2878.4</v>
      </c>
      <c r="N27" s="142">
        <v>62227.61</v>
      </c>
    </row>
    <row r="28" spans="1:14" x14ac:dyDescent="0.25">
      <c r="A28" s="18">
        <v>26</v>
      </c>
      <c r="B28" s="21" t="s">
        <v>474</v>
      </c>
      <c r="C28" s="35">
        <v>51001</v>
      </c>
      <c r="D28" s="18">
        <v>10</v>
      </c>
      <c r="E28" s="18" t="s">
        <v>17</v>
      </c>
      <c r="F28" s="18">
        <v>2023</v>
      </c>
      <c r="G28" s="18" t="s">
        <v>143</v>
      </c>
      <c r="H28" s="18" t="s">
        <v>34</v>
      </c>
      <c r="I28" s="12" t="s">
        <v>144</v>
      </c>
      <c r="J28" s="18" t="s">
        <v>447</v>
      </c>
      <c r="K28" s="18" t="s">
        <v>175</v>
      </c>
      <c r="L28" s="48"/>
      <c r="M28" s="22">
        <v>-2002</v>
      </c>
      <c r="N28" s="142">
        <v>60225.61</v>
      </c>
    </row>
    <row r="29" spans="1:14" x14ac:dyDescent="0.25">
      <c r="A29" s="18">
        <v>27</v>
      </c>
      <c r="B29" s="21" t="s">
        <v>166</v>
      </c>
      <c r="C29" s="35">
        <v>551295000702791</v>
      </c>
      <c r="D29" s="18">
        <v>11</v>
      </c>
      <c r="E29" s="18" t="s">
        <v>17</v>
      </c>
      <c r="F29" s="18">
        <v>2023</v>
      </c>
      <c r="G29" s="18" t="s">
        <v>13</v>
      </c>
      <c r="H29" s="18" t="s">
        <v>150</v>
      </c>
      <c r="I29" s="18" t="s">
        <v>326</v>
      </c>
      <c r="J29" s="18" t="s">
        <v>160</v>
      </c>
      <c r="K29" s="18"/>
      <c r="L29" s="48"/>
      <c r="M29" s="22">
        <v>-2878.4</v>
      </c>
      <c r="N29" s="142">
        <v>57347.21</v>
      </c>
    </row>
    <row r="30" spans="1:14" x14ac:dyDescent="0.25">
      <c r="A30" s="18">
        <v>28</v>
      </c>
      <c r="B30" s="21" t="s">
        <v>166</v>
      </c>
      <c r="C30" s="35">
        <v>51101</v>
      </c>
      <c r="D30" s="18">
        <v>11</v>
      </c>
      <c r="E30" s="18" t="s">
        <v>17</v>
      </c>
      <c r="F30" s="18">
        <v>2023</v>
      </c>
      <c r="G30" s="18" t="s">
        <v>15</v>
      </c>
      <c r="H30" s="18" t="s">
        <v>188</v>
      </c>
      <c r="I30" s="18" t="s">
        <v>339</v>
      </c>
      <c r="J30" s="18" t="s">
        <v>160</v>
      </c>
      <c r="K30" s="18"/>
      <c r="L30" s="48"/>
      <c r="M30" s="22">
        <v>-2878.4</v>
      </c>
      <c r="N30" s="142">
        <v>54468.81</v>
      </c>
    </row>
    <row r="31" spans="1:14" x14ac:dyDescent="0.25">
      <c r="A31" s="18">
        <v>29</v>
      </c>
      <c r="B31" s="21" t="s">
        <v>43</v>
      </c>
      <c r="C31" s="35">
        <v>284471606</v>
      </c>
      <c r="D31" s="18">
        <v>17</v>
      </c>
      <c r="E31" s="18" t="s">
        <v>17</v>
      </c>
      <c r="F31" s="18">
        <v>2023</v>
      </c>
      <c r="G31" s="18" t="s">
        <v>11</v>
      </c>
      <c r="H31" s="19" t="s">
        <v>71</v>
      </c>
      <c r="I31" s="18" t="s">
        <v>48</v>
      </c>
      <c r="J31" s="18" t="s">
        <v>72</v>
      </c>
      <c r="K31" s="18"/>
      <c r="L31" s="49">
        <v>920</v>
      </c>
      <c r="M31" s="21"/>
      <c r="N31" s="142">
        <v>55388.81</v>
      </c>
    </row>
    <row r="32" spans="1:14" x14ac:dyDescent="0.25">
      <c r="A32" s="18">
        <v>30</v>
      </c>
      <c r="B32" s="21" t="s">
        <v>43</v>
      </c>
      <c r="C32" s="35">
        <v>284474206</v>
      </c>
      <c r="D32" s="18">
        <v>17</v>
      </c>
      <c r="E32" s="18" t="s">
        <v>17</v>
      </c>
      <c r="F32" s="18">
        <v>2023</v>
      </c>
      <c r="G32" s="18" t="s">
        <v>11</v>
      </c>
      <c r="H32" s="19" t="s">
        <v>71</v>
      </c>
      <c r="I32" s="18" t="s">
        <v>48</v>
      </c>
      <c r="J32" s="18" t="s">
        <v>72</v>
      </c>
      <c r="K32" s="18"/>
      <c r="L32" s="20">
        <v>49200</v>
      </c>
      <c r="M32" s="21"/>
      <c r="N32" s="142">
        <v>104588.81</v>
      </c>
    </row>
    <row r="33" spans="1:14" x14ac:dyDescent="0.25">
      <c r="A33" s="18">
        <v>31</v>
      </c>
      <c r="B33" s="21" t="s">
        <v>223</v>
      </c>
      <c r="C33" s="38">
        <v>553653000008582</v>
      </c>
      <c r="D33" s="18">
        <v>17</v>
      </c>
      <c r="E33" s="18" t="s">
        <v>17</v>
      </c>
      <c r="F33" s="18">
        <v>2023</v>
      </c>
      <c r="G33" s="18" t="s">
        <v>13</v>
      </c>
      <c r="H33" s="3" t="s">
        <v>170</v>
      </c>
      <c r="I33" s="18" t="s">
        <v>222</v>
      </c>
      <c r="J33" s="18" t="s">
        <v>160</v>
      </c>
      <c r="K33" s="18"/>
      <c r="L33" s="20"/>
      <c r="M33" s="22">
        <v>-3520</v>
      </c>
      <c r="N33" s="142">
        <v>101068.81</v>
      </c>
    </row>
    <row r="34" spans="1:14" x14ac:dyDescent="0.25">
      <c r="A34" s="18">
        <v>32</v>
      </c>
      <c r="B34" s="14" t="s">
        <v>545</v>
      </c>
      <c r="C34" s="35">
        <v>554439000039504</v>
      </c>
      <c r="D34" s="18">
        <v>17</v>
      </c>
      <c r="E34" s="18" t="s">
        <v>17</v>
      </c>
      <c r="F34" s="18">
        <v>2023</v>
      </c>
      <c r="G34" s="18" t="s">
        <v>177</v>
      </c>
      <c r="H34" s="19" t="s">
        <v>171</v>
      </c>
      <c r="I34" s="39" t="s">
        <v>340</v>
      </c>
      <c r="J34" s="5" t="s">
        <v>447</v>
      </c>
      <c r="K34" s="18" t="s">
        <v>477</v>
      </c>
      <c r="L34" s="48"/>
      <c r="M34" s="22">
        <v>-8008</v>
      </c>
      <c r="N34" s="142">
        <v>93060.81</v>
      </c>
    </row>
    <row r="35" spans="1:14" x14ac:dyDescent="0.25">
      <c r="A35" s="18">
        <v>33</v>
      </c>
      <c r="B35" s="14" t="s">
        <v>446</v>
      </c>
      <c r="C35" s="35">
        <v>554439000039504</v>
      </c>
      <c r="D35" s="18">
        <v>17</v>
      </c>
      <c r="E35" s="18" t="s">
        <v>17</v>
      </c>
      <c r="F35" s="18">
        <v>2023</v>
      </c>
      <c r="G35" s="18" t="s">
        <v>177</v>
      </c>
      <c r="H35" s="19" t="s">
        <v>171</v>
      </c>
      <c r="I35" s="39" t="s">
        <v>340</v>
      </c>
      <c r="J35" s="5" t="s">
        <v>447</v>
      </c>
      <c r="K35" s="18" t="s">
        <v>478</v>
      </c>
      <c r="L35" s="48"/>
      <c r="M35" s="22">
        <v>-4404.3999999999996</v>
      </c>
      <c r="N35" s="142">
        <v>88656.41</v>
      </c>
    </row>
    <row r="36" spans="1:14" x14ac:dyDescent="0.25">
      <c r="A36" s="18">
        <v>34</v>
      </c>
      <c r="B36" s="21" t="s">
        <v>172</v>
      </c>
      <c r="C36" s="35">
        <v>51701</v>
      </c>
      <c r="D36" s="18">
        <v>17</v>
      </c>
      <c r="E36" s="18" t="s">
        <v>17</v>
      </c>
      <c r="F36" s="18">
        <v>2023</v>
      </c>
      <c r="G36" s="18" t="s">
        <v>15</v>
      </c>
      <c r="H36" s="19" t="s">
        <v>157</v>
      </c>
      <c r="I36" s="18" t="s">
        <v>332</v>
      </c>
      <c r="J36" s="18" t="s">
        <v>174</v>
      </c>
      <c r="K36" s="5"/>
      <c r="L36" s="50"/>
      <c r="M36" s="22">
        <v>-3520</v>
      </c>
      <c r="N36" s="142">
        <v>85136.41</v>
      </c>
    </row>
    <row r="37" spans="1:14" x14ac:dyDescent="0.25">
      <c r="A37" s="18">
        <v>35</v>
      </c>
      <c r="B37" s="21" t="s">
        <v>142</v>
      </c>
      <c r="C37" s="35">
        <v>831371100173523</v>
      </c>
      <c r="D37" s="18">
        <v>17</v>
      </c>
      <c r="E37" s="18" t="s">
        <v>17</v>
      </c>
      <c r="F37" s="18">
        <v>2023</v>
      </c>
      <c r="G37" s="18" t="s">
        <v>16</v>
      </c>
      <c r="H37" s="18" t="s">
        <v>597</v>
      </c>
      <c r="I37" s="12" t="s">
        <v>65</v>
      </c>
      <c r="J37" s="18" t="s">
        <v>55</v>
      </c>
      <c r="K37" s="5"/>
      <c r="L37" s="50"/>
      <c r="M37" s="44">
        <v>-11.5</v>
      </c>
      <c r="N37" s="142">
        <v>85124.91</v>
      </c>
    </row>
    <row r="38" spans="1:14" x14ac:dyDescent="0.25">
      <c r="A38" s="18">
        <v>36</v>
      </c>
      <c r="B38" s="14" t="s">
        <v>549</v>
      </c>
      <c r="C38" s="35">
        <v>51801</v>
      </c>
      <c r="D38" s="18">
        <v>18</v>
      </c>
      <c r="E38" s="18" t="s">
        <v>17</v>
      </c>
      <c r="F38" s="18">
        <v>2023</v>
      </c>
      <c r="G38" s="18" t="s">
        <v>177</v>
      </c>
      <c r="H38" s="18" t="s">
        <v>171</v>
      </c>
      <c r="I38" s="39" t="s">
        <v>340</v>
      </c>
      <c r="J38" s="5" t="s">
        <v>447</v>
      </c>
      <c r="K38" s="3" t="s">
        <v>479</v>
      </c>
      <c r="L38" s="50"/>
      <c r="M38" s="22">
        <v>-2460.37</v>
      </c>
      <c r="N38" s="143">
        <v>82664.539999999994</v>
      </c>
    </row>
    <row r="39" spans="1:14" x14ac:dyDescent="0.25">
      <c r="A39" s="18">
        <v>37</v>
      </c>
      <c r="B39" s="21" t="s">
        <v>142</v>
      </c>
      <c r="C39" s="35">
        <v>801561100088831</v>
      </c>
      <c r="D39" s="18">
        <v>5</v>
      </c>
      <c r="E39" s="18" t="s">
        <v>19</v>
      </c>
      <c r="F39" s="18">
        <v>2023</v>
      </c>
      <c r="G39" s="18" t="s">
        <v>18</v>
      </c>
      <c r="H39" s="18" t="s">
        <v>597</v>
      </c>
      <c r="I39" s="12" t="s">
        <v>65</v>
      </c>
      <c r="J39" s="18" t="s">
        <v>55</v>
      </c>
      <c r="K39" s="5"/>
      <c r="L39" s="50"/>
      <c r="M39" s="44">
        <v>-69</v>
      </c>
      <c r="N39" s="142">
        <v>82595.539999999994</v>
      </c>
    </row>
    <row r="40" spans="1:14" x14ac:dyDescent="0.25">
      <c r="A40" s="18">
        <v>38</v>
      </c>
      <c r="B40" s="21" t="s">
        <v>166</v>
      </c>
      <c r="C40" s="35">
        <v>554732000131396</v>
      </c>
      <c r="D40" s="18">
        <v>12</v>
      </c>
      <c r="E40" s="18" t="s">
        <v>19</v>
      </c>
      <c r="F40" s="18">
        <v>2023</v>
      </c>
      <c r="G40" s="18" t="s">
        <v>13</v>
      </c>
      <c r="H40" s="18" t="s">
        <v>154</v>
      </c>
      <c r="I40" s="18" t="s">
        <v>331</v>
      </c>
      <c r="J40" s="18" t="s">
        <v>160</v>
      </c>
      <c r="K40" s="5"/>
      <c r="L40" s="50"/>
      <c r="M40" s="22">
        <v>-2878.4</v>
      </c>
      <c r="N40" s="142">
        <v>79717.14</v>
      </c>
    </row>
    <row r="41" spans="1:14" x14ac:dyDescent="0.25">
      <c r="A41" s="18">
        <v>39</v>
      </c>
      <c r="B41" s="21" t="s">
        <v>166</v>
      </c>
      <c r="C41" s="35">
        <v>61201</v>
      </c>
      <c r="D41" s="18">
        <v>12</v>
      </c>
      <c r="E41" s="18" t="s">
        <v>19</v>
      </c>
      <c r="F41" s="18">
        <v>2023</v>
      </c>
      <c r="G41" s="18" t="s">
        <v>15</v>
      </c>
      <c r="H41" s="18" t="s">
        <v>188</v>
      </c>
      <c r="I41" s="18" t="s">
        <v>339</v>
      </c>
      <c r="J41" s="18" t="s">
        <v>160</v>
      </c>
      <c r="K41" s="5"/>
      <c r="L41" s="50"/>
      <c r="M41" s="22">
        <v>-2197.12</v>
      </c>
      <c r="N41" s="142">
        <v>77520.02</v>
      </c>
    </row>
    <row r="42" spans="1:14" x14ac:dyDescent="0.25">
      <c r="A42" s="18">
        <v>40</v>
      </c>
      <c r="B42" s="21" t="s">
        <v>474</v>
      </c>
      <c r="C42" s="35">
        <v>61202</v>
      </c>
      <c r="D42" s="18">
        <v>12</v>
      </c>
      <c r="E42" s="18" t="s">
        <v>19</v>
      </c>
      <c r="F42" s="18">
        <v>2023</v>
      </c>
      <c r="G42" s="18" t="s">
        <v>143</v>
      </c>
      <c r="H42" s="18" t="s">
        <v>34</v>
      </c>
      <c r="I42" s="12" t="s">
        <v>144</v>
      </c>
      <c r="J42" s="5" t="s">
        <v>447</v>
      </c>
      <c r="K42" s="3" t="s">
        <v>176</v>
      </c>
      <c r="L42" s="50"/>
      <c r="M42" s="22">
        <v>-1483</v>
      </c>
      <c r="N42" s="142">
        <v>76037.02</v>
      </c>
    </row>
    <row r="43" spans="1:14" x14ac:dyDescent="0.25">
      <c r="A43" s="18">
        <v>41</v>
      </c>
      <c r="B43" s="21" t="s">
        <v>43</v>
      </c>
      <c r="C43" s="35">
        <v>289359125</v>
      </c>
      <c r="D43" s="18">
        <v>19</v>
      </c>
      <c r="E43" s="18" t="s">
        <v>19</v>
      </c>
      <c r="F43" s="18">
        <v>2023</v>
      </c>
      <c r="G43" s="18" t="s">
        <v>11</v>
      </c>
      <c r="H43" s="19" t="s">
        <v>71</v>
      </c>
      <c r="I43" s="18" t="s">
        <v>48</v>
      </c>
      <c r="J43" s="18" t="s">
        <v>72</v>
      </c>
      <c r="K43" s="5"/>
      <c r="L43" s="133">
        <v>920</v>
      </c>
      <c r="M43" s="46"/>
      <c r="N43" s="142">
        <v>76957.02</v>
      </c>
    </row>
    <row r="44" spans="1:14" x14ac:dyDescent="0.25">
      <c r="A44" s="18">
        <v>42</v>
      </c>
      <c r="B44" s="21" t="s">
        <v>43</v>
      </c>
      <c r="C44" s="35">
        <v>289359647</v>
      </c>
      <c r="D44" s="18">
        <v>19</v>
      </c>
      <c r="E44" s="18" t="s">
        <v>19</v>
      </c>
      <c r="F44" s="18">
        <v>2023</v>
      </c>
      <c r="G44" s="18" t="s">
        <v>11</v>
      </c>
      <c r="H44" s="19" t="s">
        <v>71</v>
      </c>
      <c r="I44" s="18" t="s">
        <v>48</v>
      </c>
      <c r="J44" s="18" t="s">
        <v>72</v>
      </c>
      <c r="K44" s="5"/>
      <c r="L44" s="133">
        <v>46800</v>
      </c>
      <c r="M44" s="46"/>
      <c r="N44" s="142">
        <v>123757.02</v>
      </c>
    </row>
    <row r="45" spans="1:14" x14ac:dyDescent="0.25">
      <c r="A45" s="18">
        <v>43</v>
      </c>
      <c r="B45" s="14" t="s">
        <v>545</v>
      </c>
      <c r="C45" s="35">
        <v>554439000039504</v>
      </c>
      <c r="D45" s="18">
        <v>20</v>
      </c>
      <c r="E45" s="18" t="s">
        <v>19</v>
      </c>
      <c r="F45" s="18">
        <v>2023</v>
      </c>
      <c r="G45" s="18" t="s">
        <v>177</v>
      </c>
      <c r="H45" s="18" t="s">
        <v>171</v>
      </c>
      <c r="I45" s="39" t="s">
        <v>340</v>
      </c>
      <c r="J45" s="5" t="s">
        <v>447</v>
      </c>
      <c r="K45" s="3" t="s">
        <v>480</v>
      </c>
      <c r="L45" s="50"/>
      <c r="M45" s="22">
        <v>-5932</v>
      </c>
      <c r="N45" s="142">
        <v>117825.02</v>
      </c>
    </row>
    <row r="46" spans="1:14" x14ac:dyDescent="0.25">
      <c r="A46" s="18">
        <v>44</v>
      </c>
      <c r="B46" s="14" t="s">
        <v>446</v>
      </c>
      <c r="C46" s="35">
        <v>554439000039504</v>
      </c>
      <c r="D46" s="18">
        <v>20</v>
      </c>
      <c r="E46" s="18" t="s">
        <v>19</v>
      </c>
      <c r="F46" s="18">
        <v>2023</v>
      </c>
      <c r="G46" s="18" t="s">
        <v>177</v>
      </c>
      <c r="H46" s="18" t="s">
        <v>171</v>
      </c>
      <c r="I46" s="39" t="s">
        <v>340</v>
      </c>
      <c r="J46" s="5" t="s">
        <v>447</v>
      </c>
      <c r="K46" s="3" t="s">
        <v>481</v>
      </c>
      <c r="L46" s="50"/>
      <c r="M46" s="22">
        <v>-3262.6</v>
      </c>
      <c r="N46" s="142">
        <v>114562.42</v>
      </c>
    </row>
    <row r="47" spans="1:14" x14ac:dyDescent="0.25">
      <c r="A47" s="18">
        <v>45</v>
      </c>
      <c r="B47" s="14" t="s">
        <v>549</v>
      </c>
      <c r="C47" s="35">
        <v>554439000039504</v>
      </c>
      <c r="D47" s="18">
        <v>20</v>
      </c>
      <c r="E47" s="18" t="s">
        <v>19</v>
      </c>
      <c r="F47" s="18">
        <v>2023</v>
      </c>
      <c r="G47" s="18" t="s">
        <v>177</v>
      </c>
      <c r="H47" s="18" t="s">
        <v>171</v>
      </c>
      <c r="I47" s="39" t="s">
        <v>340</v>
      </c>
      <c r="J47" s="5" t="s">
        <v>447</v>
      </c>
      <c r="K47" s="3" t="s">
        <v>482</v>
      </c>
      <c r="L47" s="50"/>
      <c r="M47" s="22">
        <v>-1038.94</v>
      </c>
      <c r="N47" s="142">
        <v>113523.48</v>
      </c>
    </row>
    <row r="48" spans="1:14" x14ac:dyDescent="0.25">
      <c r="A48" s="18">
        <v>46</v>
      </c>
      <c r="B48" s="14" t="s">
        <v>224</v>
      </c>
      <c r="C48" s="35">
        <v>554439000039504</v>
      </c>
      <c r="D48" s="18">
        <v>30</v>
      </c>
      <c r="E48" s="18" t="s">
        <v>19</v>
      </c>
      <c r="F48" s="18">
        <v>2023</v>
      </c>
      <c r="G48" s="18" t="s">
        <v>13</v>
      </c>
      <c r="H48" s="3" t="s">
        <v>216</v>
      </c>
      <c r="I48" s="9" t="s">
        <v>66</v>
      </c>
      <c r="J48" s="18" t="s">
        <v>67</v>
      </c>
      <c r="K48" s="5"/>
      <c r="L48" s="50"/>
      <c r="M48" s="22">
        <v>-15363.4</v>
      </c>
      <c r="N48" s="143">
        <v>98160.08</v>
      </c>
    </row>
    <row r="49" spans="1:14" x14ac:dyDescent="0.25">
      <c r="A49" s="18">
        <v>47</v>
      </c>
      <c r="B49" s="21" t="s">
        <v>142</v>
      </c>
      <c r="C49" s="35">
        <v>821861201507225</v>
      </c>
      <c r="D49" s="18">
        <v>5</v>
      </c>
      <c r="E49" s="18" t="s">
        <v>20</v>
      </c>
      <c r="F49" s="18">
        <v>2023</v>
      </c>
      <c r="G49" s="18" t="s">
        <v>18</v>
      </c>
      <c r="H49" s="18" t="s">
        <v>597</v>
      </c>
      <c r="I49" s="12" t="s">
        <v>65</v>
      </c>
      <c r="J49" s="18" t="s">
        <v>55</v>
      </c>
      <c r="K49" s="5"/>
      <c r="L49" s="50"/>
      <c r="M49" s="22">
        <v>-69</v>
      </c>
      <c r="N49" s="142">
        <v>98091.08</v>
      </c>
    </row>
    <row r="50" spans="1:14" x14ac:dyDescent="0.25">
      <c r="A50" s="18">
        <v>48</v>
      </c>
      <c r="B50" s="14" t="s">
        <v>229</v>
      </c>
      <c r="C50" s="35">
        <v>70701</v>
      </c>
      <c r="D50" s="18">
        <v>7</v>
      </c>
      <c r="E50" s="18" t="s">
        <v>20</v>
      </c>
      <c r="F50" s="18">
        <v>2023</v>
      </c>
      <c r="G50" s="18" t="s">
        <v>15</v>
      </c>
      <c r="H50" s="18" t="s">
        <v>225</v>
      </c>
      <c r="I50" s="9" t="s">
        <v>178</v>
      </c>
      <c r="J50" s="18" t="s">
        <v>197</v>
      </c>
      <c r="K50" s="5"/>
      <c r="L50" s="50"/>
      <c r="M50" s="22">
        <v>-6000</v>
      </c>
      <c r="N50" s="142">
        <v>92091.08</v>
      </c>
    </row>
    <row r="51" spans="1:14" x14ac:dyDescent="0.25">
      <c r="A51" s="18">
        <v>49</v>
      </c>
      <c r="B51" s="21" t="s">
        <v>474</v>
      </c>
      <c r="C51" s="35">
        <v>71001</v>
      </c>
      <c r="D51" s="18">
        <v>10</v>
      </c>
      <c r="E51" s="18" t="s">
        <v>20</v>
      </c>
      <c r="F51" s="18">
        <v>2023</v>
      </c>
      <c r="G51" s="18" t="s">
        <v>143</v>
      </c>
      <c r="H51" s="18" t="s">
        <v>34</v>
      </c>
      <c r="I51" s="12" t="s">
        <v>144</v>
      </c>
      <c r="J51" s="5" t="s">
        <v>447</v>
      </c>
      <c r="K51" s="3" t="s">
        <v>179</v>
      </c>
      <c r="L51" s="50"/>
      <c r="M51" s="22">
        <v>-352</v>
      </c>
      <c r="N51" s="142">
        <v>91739.08</v>
      </c>
    </row>
    <row r="52" spans="1:14" x14ac:dyDescent="0.25">
      <c r="A52" s="18">
        <v>50</v>
      </c>
      <c r="B52" s="21" t="s">
        <v>166</v>
      </c>
      <c r="C52" s="35">
        <v>551295000702791</v>
      </c>
      <c r="D52" s="18">
        <v>11</v>
      </c>
      <c r="E52" s="18" t="s">
        <v>20</v>
      </c>
      <c r="F52" s="18">
        <v>2023</v>
      </c>
      <c r="G52" s="18" t="s">
        <v>13</v>
      </c>
      <c r="H52" s="18" t="s">
        <v>150</v>
      </c>
      <c r="I52" s="18" t="s">
        <v>326</v>
      </c>
      <c r="J52" s="18" t="s">
        <v>160</v>
      </c>
      <c r="K52" s="5"/>
      <c r="L52" s="50"/>
      <c r="M52" s="22">
        <v>-2878.4</v>
      </c>
      <c r="N52" s="142">
        <v>88860.68</v>
      </c>
    </row>
    <row r="53" spans="1:14" x14ac:dyDescent="0.25">
      <c r="A53" s="18">
        <v>51</v>
      </c>
      <c r="B53" s="21" t="s">
        <v>166</v>
      </c>
      <c r="C53" s="35">
        <v>552793000015206</v>
      </c>
      <c r="D53" s="18">
        <v>11</v>
      </c>
      <c r="E53" s="18" t="s">
        <v>20</v>
      </c>
      <c r="F53" s="18">
        <v>2023</v>
      </c>
      <c r="G53" s="18" t="s">
        <v>13</v>
      </c>
      <c r="H53" s="18" t="s">
        <v>209</v>
      </c>
      <c r="I53" s="18" t="s">
        <v>458</v>
      </c>
      <c r="J53" s="18" t="s">
        <v>160</v>
      </c>
      <c r="K53" s="5"/>
      <c r="L53" s="50"/>
      <c r="M53" s="22">
        <v>-2878.4</v>
      </c>
      <c r="N53" s="142">
        <v>85982.28</v>
      </c>
    </row>
    <row r="54" spans="1:14" x14ac:dyDescent="0.25">
      <c r="A54" s="18">
        <v>52</v>
      </c>
      <c r="B54" s="21" t="s">
        <v>166</v>
      </c>
      <c r="C54" s="35">
        <v>71101</v>
      </c>
      <c r="D54" s="18">
        <v>11</v>
      </c>
      <c r="E54" s="18" t="s">
        <v>20</v>
      </c>
      <c r="F54" s="18">
        <v>2023</v>
      </c>
      <c r="G54" s="18" t="s">
        <v>15</v>
      </c>
      <c r="H54" s="18" t="s">
        <v>157</v>
      </c>
      <c r="I54" s="18" t="s">
        <v>332</v>
      </c>
      <c r="J54" s="18" t="s">
        <v>160</v>
      </c>
      <c r="K54" s="5"/>
      <c r="L54" s="50"/>
      <c r="M54" s="22">
        <v>-3520</v>
      </c>
      <c r="N54" s="142">
        <v>82462.28</v>
      </c>
    </row>
    <row r="55" spans="1:14" x14ac:dyDescent="0.25">
      <c r="A55" s="18">
        <v>53</v>
      </c>
      <c r="B55" s="21" t="s">
        <v>21</v>
      </c>
      <c r="C55" s="35">
        <v>2700919363153</v>
      </c>
      <c r="D55" s="18">
        <v>12</v>
      </c>
      <c r="E55" s="18" t="s">
        <v>20</v>
      </c>
      <c r="F55" s="18">
        <v>2023</v>
      </c>
      <c r="G55" s="18" t="s">
        <v>21</v>
      </c>
      <c r="H55" s="18" t="s">
        <v>597</v>
      </c>
      <c r="I55" s="9" t="s">
        <v>65</v>
      </c>
      <c r="J55" s="18" t="s">
        <v>55</v>
      </c>
      <c r="K55" s="5"/>
      <c r="L55" s="50"/>
      <c r="M55" s="22">
        <v>-82000</v>
      </c>
      <c r="N55" s="144">
        <v>462.28</v>
      </c>
    </row>
    <row r="56" spans="1:14" x14ac:dyDescent="0.25">
      <c r="A56" s="18">
        <v>54</v>
      </c>
      <c r="B56" s="21" t="s">
        <v>43</v>
      </c>
      <c r="C56" s="35">
        <v>293033679</v>
      </c>
      <c r="D56" s="18">
        <v>13</v>
      </c>
      <c r="E56" s="18" t="s">
        <v>20</v>
      </c>
      <c r="F56" s="18">
        <v>2023</v>
      </c>
      <c r="G56" s="18" t="s">
        <v>11</v>
      </c>
      <c r="H56" s="19" t="s">
        <v>71</v>
      </c>
      <c r="I56" s="18" t="s">
        <v>48</v>
      </c>
      <c r="J56" s="18" t="s">
        <v>72</v>
      </c>
      <c r="K56" s="5"/>
      <c r="L56" s="133">
        <v>920</v>
      </c>
      <c r="M56" s="46"/>
      <c r="N56" s="142">
        <v>1382.28</v>
      </c>
    </row>
    <row r="57" spans="1:14" x14ac:dyDescent="0.25">
      <c r="A57" s="18">
        <v>55</v>
      </c>
      <c r="B57" s="21" t="s">
        <v>43</v>
      </c>
      <c r="C57" s="35">
        <v>293034332</v>
      </c>
      <c r="D57" s="18">
        <v>13</v>
      </c>
      <c r="E57" s="18" t="s">
        <v>20</v>
      </c>
      <c r="F57" s="18">
        <v>2023</v>
      </c>
      <c r="G57" s="18" t="s">
        <v>11</v>
      </c>
      <c r="H57" s="19" t="s">
        <v>71</v>
      </c>
      <c r="I57" s="18" t="s">
        <v>48</v>
      </c>
      <c r="J57" s="18" t="s">
        <v>72</v>
      </c>
      <c r="K57" s="5"/>
      <c r="L57" s="133">
        <v>57600</v>
      </c>
      <c r="M57" s="46"/>
      <c r="N57" s="142">
        <v>58982.28</v>
      </c>
    </row>
    <row r="58" spans="1:14" x14ac:dyDescent="0.25">
      <c r="A58" s="18">
        <v>56</v>
      </c>
      <c r="B58" s="14" t="s">
        <v>549</v>
      </c>
      <c r="C58" s="35">
        <v>554439000039504</v>
      </c>
      <c r="D58" s="18">
        <v>18</v>
      </c>
      <c r="E58" s="18" t="s">
        <v>20</v>
      </c>
      <c r="F58" s="18">
        <v>2023</v>
      </c>
      <c r="G58" s="18" t="s">
        <v>177</v>
      </c>
      <c r="H58" s="18" t="s">
        <v>171</v>
      </c>
      <c r="I58" s="39" t="s">
        <v>340</v>
      </c>
      <c r="J58" s="5" t="s">
        <v>447</v>
      </c>
      <c r="K58" s="3" t="s">
        <v>484</v>
      </c>
      <c r="L58" s="50"/>
      <c r="M58" s="22">
        <v>-838.08</v>
      </c>
      <c r="N58" s="142">
        <v>58144.2</v>
      </c>
    </row>
    <row r="59" spans="1:14" x14ac:dyDescent="0.25">
      <c r="A59" s="18">
        <v>57</v>
      </c>
      <c r="B59" s="14" t="s">
        <v>545</v>
      </c>
      <c r="C59" s="35">
        <v>554439000039504</v>
      </c>
      <c r="D59" s="18">
        <v>18</v>
      </c>
      <c r="E59" s="18" t="s">
        <v>20</v>
      </c>
      <c r="F59" s="18">
        <v>2023</v>
      </c>
      <c r="G59" s="18" t="s">
        <v>177</v>
      </c>
      <c r="H59" s="18" t="s">
        <v>171</v>
      </c>
      <c r="I59" s="39" t="s">
        <v>340</v>
      </c>
      <c r="J59" s="5" t="s">
        <v>447</v>
      </c>
      <c r="K59" s="3" t="s">
        <v>483</v>
      </c>
      <c r="L59" s="50"/>
      <c r="M59" s="22">
        <v>-1408</v>
      </c>
      <c r="N59" s="142">
        <v>56736.2</v>
      </c>
    </row>
    <row r="60" spans="1:14" x14ac:dyDescent="0.25">
      <c r="A60" s="18">
        <v>58</v>
      </c>
      <c r="B60" s="14" t="s">
        <v>446</v>
      </c>
      <c r="C60" s="35">
        <v>554439000039504</v>
      </c>
      <c r="D60" s="18">
        <v>18</v>
      </c>
      <c r="E60" s="18" t="s">
        <v>20</v>
      </c>
      <c r="F60" s="18">
        <v>2023</v>
      </c>
      <c r="G60" s="18" t="s">
        <v>177</v>
      </c>
      <c r="H60" s="18" t="s">
        <v>171</v>
      </c>
      <c r="I60" s="39" t="s">
        <v>340</v>
      </c>
      <c r="J60" s="5" t="s">
        <v>447</v>
      </c>
      <c r="K60" s="3" t="s">
        <v>485</v>
      </c>
      <c r="L60" s="50"/>
      <c r="M60" s="22">
        <v>-774.4</v>
      </c>
      <c r="N60" s="143">
        <v>55961.8</v>
      </c>
    </row>
    <row r="61" spans="1:14" x14ac:dyDescent="0.25">
      <c r="A61" s="18">
        <v>59</v>
      </c>
      <c r="B61" s="21" t="s">
        <v>142</v>
      </c>
      <c r="C61" s="35">
        <v>892191101748339</v>
      </c>
      <c r="D61" s="18">
        <v>7</v>
      </c>
      <c r="E61" s="18" t="s">
        <v>22</v>
      </c>
      <c r="F61" s="18">
        <v>2023</v>
      </c>
      <c r="G61" s="18" t="s">
        <v>18</v>
      </c>
      <c r="H61" s="18" t="s">
        <v>597</v>
      </c>
      <c r="I61" s="12" t="s">
        <v>65</v>
      </c>
      <c r="J61" s="18" t="s">
        <v>55</v>
      </c>
      <c r="K61" s="5"/>
      <c r="L61" s="50"/>
      <c r="M61" s="22">
        <v>-69</v>
      </c>
      <c r="N61" s="142">
        <v>55892.800000000003</v>
      </c>
    </row>
    <row r="62" spans="1:14" x14ac:dyDescent="0.25">
      <c r="A62" s="18">
        <v>60</v>
      </c>
      <c r="B62" s="21" t="s">
        <v>474</v>
      </c>
      <c r="C62" s="35">
        <v>80901</v>
      </c>
      <c r="D62" s="18">
        <v>9</v>
      </c>
      <c r="E62" s="18" t="s">
        <v>22</v>
      </c>
      <c r="F62" s="18">
        <v>2023</v>
      </c>
      <c r="G62" s="18" t="s">
        <v>143</v>
      </c>
      <c r="H62" s="18" t="s">
        <v>34</v>
      </c>
      <c r="I62" s="12" t="s">
        <v>144</v>
      </c>
      <c r="J62" s="5" t="s">
        <v>447</v>
      </c>
      <c r="K62" s="3" t="s">
        <v>366</v>
      </c>
      <c r="L62" s="50"/>
      <c r="M62" s="22">
        <v>-352</v>
      </c>
      <c r="N62" s="142">
        <v>55540.800000000003</v>
      </c>
    </row>
    <row r="63" spans="1:14" x14ac:dyDescent="0.25">
      <c r="A63" s="18">
        <v>61</v>
      </c>
      <c r="B63" s="14" t="s">
        <v>224</v>
      </c>
      <c r="C63" s="35">
        <v>554439000039504</v>
      </c>
      <c r="D63" s="18">
        <v>10</v>
      </c>
      <c r="E63" s="18" t="s">
        <v>22</v>
      </c>
      <c r="F63" s="18">
        <v>2023</v>
      </c>
      <c r="G63" s="18" t="s">
        <v>13</v>
      </c>
      <c r="H63" s="18" t="s">
        <v>216</v>
      </c>
      <c r="I63" s="9" t="s">
        <v>66</v>
      </c>
      <c r="J63" s="18" t="s">
        <v>67</v>
      </c>
      <c r="K63" s="5"/>
      <c r="L63" s="50"/>
      <c r="M63" s="22">
        <v>-5559.4</v>
      </c>
      <c r="N63" s="142">
        <v>49981.4</v>
      </c>
    </row>
    <row r="64" spans="1:14" x14ac:dyDescent="0.25">
      <c r="A64" s="18">
        <v>62</v>
      </c>
      <c r="B64" s="14" t="s">
        <v>224</v>
      </c>
      <c r="C64" s="35">
        <v>554439000039504</v>
      </c>
      <c r="D64" s="18">
        <v>16</v>
      </c>
      <c r="E64" s="18" t="s">
        <v>22</v>
      </c>
      <c r="F64" s="18">
        <v>2023</v>
      </c>
      <c r="G64" s="18" t="s">
        <v>13</v>
      </c>
      <c r="H64" s="18" t="s">
        <v>216</v>
      </c>
      <c r="I64" s="9" t="s">
        <v>66</v>
      </c>
      <c r="J64" s="18" t="s">
        <v>67</v>
      </c>
      <c r="K64" s="5"/>
      <c r="L64" s="50"/>
      <c r="M64" s="6">
        <v>-4533.3999999999996</v>
      </c>
      <c r="N64" s="142">
        <v>45448</v>
      </c>
    </row>
    <row r="65" spans="1:14" x14ac:dyDescent="0.25">
      <c r="A65" s="18">
        <v>63</v>
      </c>
      <c r="B65" s="21" t="s">
        <v>145</v>
      </c>
      <c r="C65" s="35">
        <v>81601</v>
      </c>
      <c r="D65" s="18">
        <v>16</v>
      </c>
      <c r="E65" s="18" t="s">
        <v>22</v>
      </c>
      <c r="F65" s="18">
        <v>2023</v>
      </c>
      <c r="G65" s="18" t="s">
        <v>146</v>
      </c>
      <c r="H65" s="18" t="s">
        <v>147</v>
      </c>
      <c r="I65" s="9" t="s">
        <v>149</v>
      </c>
      <c r="J65" s="18" t="s">
        <v>148</v>
      </c>
      <c r="K65" s="5"/>
      <c r="L65" s="50"/>
      <c r="M65" s="22">
        <v>-779.62</v>
      </c>
      <c r="N65" s="142">
        <v>44668.38</v>
      </c>
    </row>
    <row r="66" spans="1:14" x14ac:dyDescent="0.25">
      <c r="A66" s="18">
        <v>64</v>
      </c>
      <c r="B66" s="21" t="s">
        <v>145</v>
      </c>
      <c r="C66" s="35">
        <v>81602</v>
      </c>
      <c r="D66" s="18">
        <v>16</v>
      </c>
      <c r="E66" s="18" t="s">
        <v>22</v>
      </c>
      <c r="F66" s="18">
        <v>2023</v>
      </c>
      <c r="G66" s="18" t="s">
        <v>146</v>
      </c>
      <c r="H66" s="18" t="s">
        <v>147</v>
      </c>
      <c r="I66" s="9" t="s">
        <v>149</v>
      </c>
      <c r="J66" s="18" t="s">
        <v>148</v>
      </c>
      <c r="K66" s="5"/>
      <c r="L66" s="50"/>
      <c r="M66" s="22">
        <v>-1196.77</v>
      </c>
      <c r="N66" s="142">
        <v>43471.61</v>
      </c>
    </row>
    <row r="67" spans="1:14" x14ac:dyDescent="0.25">
      <c r="A67" s="18">
        <v>65</v>
      </c>
      <c r="B67" s="21" t="s">
        <v>145</v>
      </c>
      <c r="C67" s="35">
        <v>81603</v>
      </c>
      <c r="D67" s="18">
        <v>16</v>
      </c>
      <c r="E67" s="18" t="s">
        <v>22</v>
      </c>
      <c r="F67" s="18">
        <v>2023</v>
      </c>
      <c r="G67" s="18" t="s">
        <v>146</v>
      </c>
      <c r="H67" s="18" t="s">
        <v>147</v>
      </c>
      <c r="I67" s="9" t="s">
        <v>149</v>
      </c>
      <c r="J67" s="18" t="s">
        <v>148</v>
      </c>
      <c r="K67" s="5"/>
      <c r="L67" s="50"/>
      <c r="M67" s="22">
        <v>-421.53</v>
      </c>
      <c r="N67" s="142">
        <v>43050.080000000002</v>
      </c>
    </row>
    <row r="68" spans="1:14" x14ac:dyDescent="0.25">
      <c r="A68" s="18">
        <v>66</v>
      </c>
      <c r="B68" s="21" t="s">
        <v>145</v>
      </c>
      <c r="C68" s="35">
        <v>81604</v>
      </c>
      <c r="D68" s="18">
        <v>16</v>
      </c>
      <c r="E68" s="18" t="s">
        <v>22</v>
      </c>
      <c r="F68" s="18">
        <v>2023</v>
      </c>
      <c r="G68" s="18" t="s">
        <v>146</v>
      </c>
      <c r="H68" s="18" t="s">
        <v>147</v>
      </c>
      <c r="I68" s="9" t="s">
        <v>149</v>
      </c>
      <c r="J68" s="18" t="s">
        <v>148</v>
      </c>
      <c r="K68" s="5"/>
      <c r="L68" s="50"/>
      <c r="M68" s="22">
        <v>-467.96</v>
      </c>
      <c r="N68" s="142">
        <v>42582.12</v>
      </c>
    </row>
    <row r="69" spans="1:14" x14ac:dyDescent="0.25">
      <c r="A69" s="18">
        <v>67</v>
      </c>
      <c r="B69" s="21" t="s">
        <v>43</v>
      </c>
      <c r="C69" s="35">
        <v>297704977</v>
      </c>
      <c r="D69" s="18">
        <v>18</v>
      </c>
      <c r="E69" s="18" t="s">
        <v>22</v>
      </c>
      <c r="F69" s="18">
        <v>2023</v>
      </c>
      <c r="G69" s="18" t="s">
        <v>11</v>
      </c>
      <c r="H69" s="19" t="s">
        <v>71</v>
      </c>
      <c r="I69" s="18" t="s">
        <v>48</v>
      </c>
      <c r="J69" s="18" t="s">
        <v>72</v>
      </c>
      <c r="K69" s="5"/>
      <c r="L69" s="133">
        <v>48000</v>
      </c>
      <c r="M69" s="46"/>
      <c r="N69" s="142">
        <v>90582.12</v>
      </c>
    </row>
    <row r="70" spans="1:14" x14ac:dyDescent="0.25">
      <c r="A70" s="18">
        <v>68</v>
      </c>
      <c r="B70" s="14" t="s">
        <v>545</v>
      </c>
      <c r="C70" s="35">
        <v>554439000039504</v>
      </c>
      <c r="D70" s="18">
        <v>18</v>
      </c>
      <c r="E70" s="18" t="s">
        <v>22</v>
      </c>
      <c r="F70" s="18">
        <v>2023</v>
      </c>
      <c r="G70" s="18" t="s">
        <v>177</v>
      </c>
      <c r="H70" s="18" t="s">
        <v>171</v>
      </c>
      <c r="I70" s="39" t="s">
        <v>340</v>
      </c>
      <c r="J70" s="5" t="s">
        <v>447</v>
      </c>
      <c r="K70" s="3" t="s">
        <v>486</v>
      </c>
      <c r="L70" s="50"/>
      <c r="M70" s="22">
        <v>-1408</v>
      </c>
      <c r="N70" s="142">
        <v>89174.12</v>
      </c>
    </row>
    <row r="71" spans="1:14" x14ac:dyDescent="0.25">
      <c r="A71" s="18">
        <v>69</v>
      </c>
      <c r="B71" s="14" t="s">
        <v>446</v>
      </c>
      <c r="C71" s="35">
        <v>554439000039504</v>
      </c>
      <c r="D71" s="18">
        <v>18</v>
      </c>
      <c r="E71" s="18" t="s">
        <v>22</v>
      </c>
      <c r="F71" s="18">
        <v>2023</v>
      </c>
      <c r="G71" s="18" t="s">
        <v>177</v>
      </c>
      <c r="H71" s="18" t="s">
        <v>171</v>
      </c>
      <c r="I71" s="39" t="s">
        <v>340</v>
      </c>
      <c r="J71" s="5" t="s">
        <v>447</v>
      </c>
      <c r="K71" s="3" t="s">
        <v>487</v>
      </c>
      <c r="L71" s="50"/>
      <c r="M71" s="22">
        <v>-774.4</v>
      </c>
      <c r="N71" s="142">
        <v>88399.72</v>
      </c>
    </row>
    <row r="72" spans="1:14" x14ac:dyDescent="0.25">
      <c r="A72" s="18">
        <v>70</v>
      </c>
      <c r="B72" s="14" t="s">
        <v>549</v>
      </c>
      <c r="C72" s="35">
        <v>554439000039504</v>
      </c>
      <c r="D72" s="18">
        <v>18</v>
      </c>
      <c r="E72" s="18" t="s">
        <v>22</v>
      </c>
      <c r="F72" s="18">
        <v>2023</v>
      </c>
      <c r="G72" s="18" t="s">
        <v>177</v>
      </c>
      <c r="H72" s="18" t="s">
        <v>171</v>
      </c>
      <c r="I72" s="39" t="s">
        <v>340</v>
      </c>
      <c r="J72" s="5" t="s">
        <v>447</v>
      </c>
      <c r="K72" s="3" t="s">
        <v>488</v>
      </c>
      <c r="L72" s="50"/>
      <c r="M72" s="22">
        <v>-156.80000000000001</v>
      </c>
      <c r="N72" s="143">
        <v>88242.92</v>
      </c>
    </row>
    <row r="73" spans="1:14" x14ac:dyDescent="0.25">
      <c r="A73" s="18">
        <v>71</v>
      </c>
      <c r="B73" s="21" t="s">
        <v>142</v>
      </c>
      <c r="C73" s="35">
        <v>832481100490331</v>
      </c>
      <c r="D73" s="18">
        <v>5</v>
      </c>
      <c r="E73" s="18" t="s">
        <v>23</v>
      </c>
      <c r="F73" s="18">
        <v>2023</v>
      </c>
      <c r="G73" s="18" t="s">
        <v>18</v>
      </c>
      <c r="H73" s="18" t="s">
        <v>597</v>
      </c>
      <c r="I73" s="12" t="s">
        <v>65</v>
      </c>
      <c r="J73" s="18" t="s">
        <v>55</v>
      </c>
      <c r="K73" s="5"/>
      <c r="L73" s="50"/>
      <c r="M73" s="22">
        <v>-69</v>
      </c>
      <c r="N73" s="142">
        <v>88173.92</v>
      </c>
    </row>
    <row r="74" spans="1:14" x14ac:dyDescent="0.25">
      <c r="A74" s="18">
        <v>72</v>
      </c>
      <c r="B74" s="14" t="s">
        <v>224</v>
      </c>
      <c r="C74" s="35">
        <v>554439000039504</v>
      </c>
      <c r="D74" s="18">
        <v>13</v>
      </c>
      <c r="E74" s="18" t="s">
        <v>23</v>
      </c>
      <c r="F74" s="18">
        <v>2023</v>
      </c>
      <c r="G74" s="18" t="s">
        <v>13</v>
      </c>
      <c r="H74" s="18" t="s">
        <v>216</v>
      </c>
      <c r="I74" s="9" t="s">
        <v>66</v>
      </c>
      <c r="J74" s="18" t="s">
        <v>67</v>
      </c>
      <c r="K74" s="5"/>
      <c r="L74" s="50"/>
      <c r="M74" s="22">
        <v>-4560</v>
      </c>
      <c r="N74" s="142">
        <v>83613.919999999998</v>
      </c>
    </row>
    <row r="75" spans="1:14" x14ac:dyDescent="0.25">
      <c r="A75" s="18">
        <v>73</v>
      </c>
      <c r="B75" s="21" t="s">
        <v>145</v>
      </c>
      <c r="C75" s="35">
        <v>91301</v>
      </c>
      <c r="D75" s="18">
        <v>13</v>
      </c>
      <c r="E75" s="18" t="s">
        <v>23</v>
      </c>
      <c r="F75" s="18">
        <v>2023</v>
      </c>
      <c r="G75" s="18" t="s">
        <v>146</v>
      </c>
      <c r="H75" s="18" t="s">
        <v>147</v>
      </c>
      <c r="I75" s="9" t="s">
        <v>149</v>
      </c>
      <c r="J75" s="18" t="s">
        <v>148</v>
      </c>
      <c r="K75" s="5"/>
      <c r="L75" s="50"/>
      <c r="M75" s="22">
        <v>-138.01</v>
      </c>
      <c r="N75" s="142">
        <v>83475.91</v>
      </c>
    </row>
    <row r="76" spans="1:14" x14ac:dyDescent="0.25">
      <c r="A76" s="18">
        <v>74</v>
      </c>
      <c r="B76" s="21" t="s">
        <v>43</v>
      </c>
      <c r="C76" s="35">
        <v>301515622</v>
      </c>
      <c r="D76" s="18">
        <v>19</v>
      </c>
      <c r="E76" s="18" t="s">
        <v>23</v>
      </c>
      <c r="F76" s="18">
        <v>2023</v>
      </c>
      <c r="G76" s="18" t="s">
        <v>11</v>
      </c>
      <c r="H76" s="19" t="s">
        <v>71</v>
      </c>
      <c r="I76" s="18" t="s">
        <v>48</v>
      </c>
      <c r="J76" s="18" t="s">
        <v>72</v>
      </c>
      <c r="K76" s="5"/>
      <c r="L76" s="133">
        <v>49200</v>
      </c>
      <c r="M76" s="46"/>
      <c r="N76" s="143">
        <v>132675.91</v>
      </c>
    </row>
    <row r="77" spans="1:14" x14ac:dyDescent="0.25">
      <c r="A77" s="18">
        <v>75</v>
      </c>
      <c r="B77" s="14" t="s">
        <v>195</v>
      </c>
      <c r="C77" s="35">
        <v>553468000019606</v>
      </c>
      <c r="D77" s="18">
        <v>4</v>
      </c>
      <c r="E77" s="18" t="s">
        <v>24</v>
      </c>
      <c r="F77" s="18">
        <v>2023</v>
      </c>
      <c r="G77" s="18" t="s">
        <v>13</v>
      </c>
      <c r="H77" s="18" t="s">
        <v>167</v>
      </c>
      <c r="I77" s="18" t="s">
        <v>335</v>
      </c>
      <c r="J77" s="18" t="s">
        <v>193</v>
      </c>
      <c r="K77" s="5"/>
      <c r="L77" s="50"/>
      <c r="M77" s="22">
        <v>-2100</v>
      </c>
      <c r="N77" s="142">
        <v>130575.91</v>
      </c>
    </row>
    <row r="78" spans="1:14" x14ac:dyDescent="0.25">
      <c r="A78" s="18">
        <v>76</v>
      </c>
      <c r="B78" s="21" t="s">
        <v>211</v>
      </c>
      <c r="C78" s="35">
        <v>554732000131396</v>
      </c>
      <c r="D78" s="18">
        <v>4</v>
      </c>
      <c r="E78" s="18" t="s">
        <v>24</v>
      </c>
      <c r="F78" s="18">
        <v>2023</v>
      </c>
      <c r="G78" s="18" t="s">
        <v>13</v>
      </c>
      <c r="H78" s="18" t="s">
        <v>154</v>
      </c>
      <c r="I78" s="18" t="s">
        <v>331</v>
      </c>
      <c r="J78" s="18" t="s">
        <v>196</v>
      </c>
      <c r="K78" s="5"/>
      <c r="L78" s="50"/>
      <c r="M78" s="22">
        <v>-4579.68</v>
      </c>
      <c r="N78" s="142">
        <v>125996.23</v>
      </c>
    </row>
    <row r="79" spans="1:14" x14ac:dyDescent="0.25">
      <c r="A79" s="18">
        <v>77</v>
      </c>
      <c r="B79" s="14" t="s">
        <v>195</v>
      </c>
      <c r="C79" s="35">
        <v>555101000005631</v>
      </c>
      <c r="D79" s="18">
        <v>4</v>
      </c>
      <c r="E79" s="18" t="s">
        <v>24</v>
      </c>
      <c r="F79" s="18">
        <v>2023</v>
      </c>
      <c r="G79" s="18" t="s">
        <v>13</v>
      </c>
      <c r="H79" s="18" t="s">
        <v>169</v>
      </c>
      <c r="I79" s="18" t="s">
        <v>338</v>
      </c>
      <c r="J79" s="18" t="s">
        <v>193</v>
      </c>
      <c r="K79" s="5"/>
      <c r="L79" s="50"/>
      <c r="M79" s="22">
        <v>-1260</v>
      </c>
      <c r="N79" s="142">
        <v>124736.23</v>
      </c>
    </row>
    <row r="80" spans="1:14" x14ac:dyDescent="0.25">
      <c r="A80" s="18">
        <v>78</v>
      </c>
      <c r="B80" s="21" t="s">
        <v>165</v>
      </c>
      <c r="C80" s="35">
        <v>100501</v>
      </c>
      <c r="D80" s="18">
        <v>5</v>
      </c>
      <c r="E80" s="18" t="s">
        <v>24</v>
      </c>
      <c r="F80" s="18">
        <v>2023</v>
      </c>
      <c r="G80" s="18" t="s">
        <v>15</v>
      </c>
      <c r="H80" s="18" t="s">
        <v>180</v>
      </c>
      <c r="I80" s="18" t="s">
        <v>455</v>
      </c>
      <c r="J80" s="18" t="s">
        <v>159</v>
      </c>
      <c r="K80" s="5"/>
      <c r="L80" s="50"/>
      <c r="M80" s="22">
        <v>-840</v>
      </c>
      <c r="N80" s="142">
        <v>123896.23</v>
      </c>
    </row>
    <row r="81" spans="1:14" x14ac:dyDescent="0.25">
      <c r="A81" s="18">
        <v>79</v>
      </c>
      <c r="B81" s="21" t="s">
        <v>165</v>
      </c>
      <c r="C81" s="35">
        <v>100502</v>
      </c>
      <c r="D81" s="18">
        <v>5</v>
      </c>
      <c r="E81" s="18" t="s">
        <v>24</v>
      </c>
      <c r="F81" s="18">
        <v>2023</v>
      </c>
      <c r="G81" s="18" t="s">
        <v>15</v>
      </c>
      <c r="H81" s="18" t="s">
        <v>212</v>
      </c>
      <c r="I81" s="18" t="s">
        <v>341</v>
      </c>
      <c r="J81" s="18" t="s">
        <v>159</v>
      </c>
      <c r="K81" s="5"/>
      <c r="L81" s="50"/>
      <c r="M81" s="22">
        <v>-1680</v>
      </c>
      <c r="N81" s="142">
        <v>122216.23</v>
      </c>
    </row>
    <row r="82" spans="1:14" x14ac:dyDescent="0.25">
      <c r="A82" s="18">
        <v>80</v>
      </c>
      <c r="B82" s="14" t="s">
        <v>195</v>
      </c>
      <c r="C82" s="35">
        <v>100503</v>
      </c>
      <c r="D82" s="18">
        <v>5</v>
      </c>
      <c r="E82" s="18" t="s">
        <v>24</v>
      </c>
      <c r="F82" s="18">
        <v>2023</v>
      </c>
      <c r="G82" s="18" t="s">
        <v>15</v>
      </c>
      <c r="H82" s="18" t="s">
        <v>188</v>
      </c>
      <c r="I82" s="18" t="s">
        <v>339</v>
      </c>
      <c r="J82" s="18" t="s">
        <v>193</v>
      </c>
      <c r="K82" s="5"/>
      <c r="L82" s="50"/>
      <c r="M82" s="22">
        <v>-3209.6</v>
      </c>
      <c r="N82" s="142">
        <v>119006.63</v>
      </c>
    </row>
    <row r="83" spans="1:14" x14ac:dyDescent="0.25">
      <c r="A83" s="18">
        <v>81</v>
      </c>
      <c r="B83" s="21" t="s">
        <v>142</v>
      </c>
      <c r="C83" s="35">
        <v>842781200345912</v>
      </c>
      <c r="D83" s="18">
        <v>5</v>
      </c>
      <c r="E83" s="18" t="s">
        <v>24</v>
      </c>
      <c r="F83" s="18">
        <v>2023</v>
      </c>
      <c r="G83" s="18" t="s">
        <v>18</v>
      </c>
      <c r="H83" s="18" t="s">
        <v>597</v>
      </c>
      <c r="I83" s="12" t="s">
        <v>65</v>
      </c>
      <c r="J83" s="18" t="s">
        <v>55</v>
      </c>
      <c r="K83" s="5"/>
      <c r="L83" s="50"/>
      <c r="M83" s="22">
        <v>-69</v>
      </c>
      <c r="N83" s="142">
        <v>118937.63</v>
      </c>
    </row>
    <row r="84" spans="1:14" x14ac:dyDescent="0.25">
      <c r="A84" s="18">
        <v>82</v>
      </c>
      <c r="B84" s="14" t="s">
        <v>223</v>
      </c>
      <c r="C84" s="35">
        <v>554439000006509</v>
      </c>
      <c r="D84" s="18">
        <v>6</v>
      </c>
      <c r="E84" s="18" t="s">
        <v>24</v>
      </c>
      <c r="F84" s="18">
        <v>2023</v>
      </c>
      <c r="G84" s="18" t="s">
        <v>13</v>
      </c>
      <c r="H84" s="18" t="s">
        <v>168</v>
      </c>
      <c r="I84" s="18" t="s">
        <v>226</v>
      </c>
      <c r="J84" s="18" t="s">
        <v>160</v>
      </c>
      <c r="K84" s="5"/>
      <c r="L84" s="50"/>
      <c r="M84" s="22">
        <v>-3520</v>
      </c>
      <c r="N84" s="142">
        <v>115417.63</v>
      </c>
    </row>
    <row r="85" spans="1:14" x14ac:dyDescent="0.25">
      <c r="A85" s="18">
        <v>83</v>
      </c>
      <c r="B85" s="14" t="s">
        <v>166</v>
      </c>
      <c r="C85" s="35">
        <v>553653000137496</v>
      </c>
      <c r="D85" s="18">
        <v>11</v>
      </c>
      <c r="E85" s="18" t="s">
        <v>24</v>
      </c>
      <c r="F85" s="18">
        <v>2023</v>
      </c>
      <c r="G85" s="18" t="s">
        <v>13</v>
      </c>
      <c r="H85" s="18" t="s">
        <v>352</v>
      </c>
      <c r="I85" s="18" t="s">
        <v>353</v>
      </c>
      <c r="J85" s="18" t="s">
        <v>160</v>
      </c>
      <c r="K85" s="5"/>
      <c r="L85" s="50"/>
      <c r="M85" s="22">
        <v>-8386.24</v>
      </c>
      <c r="N85" s="142">
        <v>107031.39</v>
      </c>
    </row>
    <row r="86" spans="1:14" x14ac:dyDescent="0.25">
      <c r="A86" s="18">
        <v>84</v>
      </c>
      <c r="B86" s="14" t="s">
        <v>223</v>
      </c>
      <c r="C86" s="36">
        <v>554439000006509</v>
      </c>
      <c r="D86" s="18">
        <v>11</v>
      </c>
      <c r="E86" s="18" t="s">
        <v>24</v>
      </c>
      <c r="F86" s="18">
        <v>2023</v>
      </c>
      <c r="G86" s="18" t="s">
        <v>13</v>
      </c>
      <c r="H86" s="18" t="s">
        <v>168</v>
      </c>
      <c r="I86" s="18" t="s">
        <v>226</v>
      </c>
      <c r="J86" s="18" t="s">
        <v>160</v>
      </c>
      <c r="K86" s="5"/>
      <c r="L86" s="50"/>
      <c r="M86" s="23">
        <v>-6000</v>
      </c>
      <c r="N86" s="142">
        <v>101031.39</v>
      </c>
    </row>
    <row r="87" spans="1:14" x14ac:dyDescent="0.25">
      <c r="A87" s="18">
        <v>85</v>
      </c>
      <c r="B87" s="14" t="s">
        <v>166</v>
      </c>
      <c r="C87" s="35">
        <v>554732000133075</v>
      </c>
      <c r="D87" s="18">
        <v>11</v>
      </c>
      <c r="E87" s="18" t="s">
        <v>24</v>
      </c>
      <c r="F87" s="18">
        <v>2023</v>
      </c>
      <c r="G87" s="18" t="s">
        <v>13</v>
      </c>
      <c r="H87" s="18" t="s">
        <v>181</v>
      </c>
      <c r="I87" s="18" t="s">
        <v>351</v>
      </c>
      <c r="J87" s="18" t="s">
        <v>160</v>
      </c>
      <c r="K87" s="5"/>
      <c r="L87" s="50"/>
      <c r="M87" s="22">
        <v>-4456.46</v>
      </c>
      <c r="N87" s="142">
        <v>96574.93</v>
      </c>
    </row>
    <row r="88" spans="1:14" x14ac:dyDescent="0.25">
      <c r="A88" s="18">
        <v>86</v>
      </c>
      <c r="B88" s="14" t="s">
        <v>224</v>
      </c>
      <c r="C88" s="35">
        <v>554439000039504</v>
      </c>
      <c r="D88" s="18">
        <v>17</v>
      </c>
      <c r="E88" s="18" t="s">
        <v>24</v>
      </c>
      <c r="F88" s="18">
        <v>2023</v>
      </c>
      <c r="G88" s="18" t="s">
        <v>13</v>
      </c>
      <c r="H88" s="12" t="s">
        <v>216</v>
      </c>
      <c r="I88" s="9" t="s">
        <v>66</v>
      </c>
      <c r="J88" s="18" t="s">
        <v>67</v>
      </c>
      <c r="K88" s="5"/>
      <c r="L88" s="50"/>
      <c r="M88" s="22">
        <v>-4674</v>
      </c>
      <c r="N88" s="142">
        <v>91900.93</v>
      </c>
    </row>
    <row r="89" spans="1:14" x14ac:dyDescent="0.25">
      <c r="A89" s="18">
        <v>87</v>
      </c>
      <c r="B89" s="21" t="s">
        <v>43</v>
      </c>
      <c r="C89" s="35">
        <v>305721148</v>
      </c>
      <c r="D89" s="18">
        <v>20</v>
      </c>
      <c r="E89" s="18" t="s">
        <v>24</v>
      </c>
      <c r="F89" s="18">
        <v>2023</v>
      </c>
      <c r="G89" s="18" t="s">
        <v>11</v>
      </c>
      <c r="H89" s="19" t="s">
        <v>71</v>
      </c>
      <c r="I89" s="18" t="s">
        <v>48</v>
      </c>
      <c r="J89" s="18" t="s">
        <v>72</v>
      </c>
      <c r="K89" s="5"/>
      <c r="L89" s="133">
        <v>1080</v>
      </c>
      <c r="M89" s="46"/>
      <c r="N89" s="142">
        <v>92980.93</v>
      </c>
    </row>
    <row r="90" spans="1:14" x14ac:dyDescent="0.25">
      <c r="A90" s="18">
        <v>88</v>
      </c>
      <c r="B90" s="21" t="s">
        <v>43</v>
      </c>
      <c r="C90" s="35">
        <v>305724906</v>
      </c>
      <c r="D90" s="18">
        <v>20</v>
      </c>
      <c r="E90" s="18" t="s">
        <v>24</v>
      </c>
      <c r="F90" s="18">
        <v>2023</v>
      </c>
      <c r="G90" s="18" t="s">
        <v>11</v>
      </c>
      <c r="H90" s="19" t="s">
        <v>71</v>
      </c>
      <c r="I90" s="18" t="s">
        <v>48</v>
      </c>
      <c r="J90" s="18" t="s">
        <v>72</v>
      </c>
      <c r="K90" s="5"/>
      <c r="L90" s="133">
        <v>46800</v>
      </c>
      <c r="M90" s="46"/>
      <c r="N90" s="142">
        <v>139780.93</v>
      </c>
    </row>
    <row r="91" spans="1:14" x14ac:dyDescent="0.25">
      <c r="A91" s="18">
        <v>89</v>
      </c>
      <c r="B91" s="14" t="s">
        <v>320</v>
      </c>
      <c r="C91" s="35">
        <v>850001</v>
      </c>
      <c r="D91" s="18">
        <v>24</v>
      </c>
      <c r="E91" s="18" t="s">
        <v>24</v>
      </c>
      <c r="F91" s="18">
        <v>2023</v>
      </c>
      <c r="G91" s="18" t="s">
        <v>25</v>
      </c>
      <c r="H91" s="3" t="s">
        <v>321</v>
      </c>
      <c r="I91" s="18" t="s">
        <v>322</v>
      </c>
      <c r="J91" s="18" t="s">
        <v>197</v>
      </c>
      <c r="K91" s="5"/>
      <c r="L91" s="50"/>
      <c r="M91" s="22">
        <v>-652.01</v>
      </c>
      <c r="N91" s="142">
        <v>139025.34</v>
      </c>
    </row>
    <row r="92" spans="1:14" x14ac:dyDescent="0.25">
      <c r="A92" s="18">
        <v>90</v>
      </c>
      <c r="B92" s="14" t="s">
        <v>319</v>
      </c>
      <c r="C92" s="35">
        <v>850001</v>
      </c>
      <c r="D92" s="18">
        <v>24</v>
      </c>
      <c r="E92" s="18" t="s">
        <v>24</v>
      </c>
      <c r="F92" s="18">
        <v>2023</v>
      </c>
      <c r="G92" s="18" t="s">
        <v>25</v>
      </c>
      <c r="H92" s="3" t="s">
        <v>317</v>
      </c>
      <c r="I92" s="18" t="s">
        <v>318</v>
      </c>
      <c r="J92" s="18" t="s">
        <v>197</v>
      </c>
      <c r="K92" s="5"/>
      <c r="L92" s="50"/>
      <c r="M92" s="22">
        <v>-103.58</v>
      </c>
      <c r="N92" s="142">
        <f>N91-M92</f>
        <v>139128.91999999998</v>
      </c>
    </row>
    <row r="93" spans="1:14" x14ac:dyDescent="0.25">
      <c r="A93" s="18">
        <v>91</v>
      </c>
      <c r="B93" s="21" t="s">
        <v>142</v>
      </c>
      <c r="C93" s="35">
        <v>812970700236908</v>
      </c>
      <c r="D93" s="18">
        <v>24</v>
      </c>
      <c r="E93" s="18" t="s">
        <v>24</v>
      </c>
      <c r="F93" s="18">
        <v>2023</v>
      </c>
      <c r="G93" s="18" t="s">
        <v>26</v>
      </c>
      <c r="H93" s="18" t="s">
        <v>597</v>
      </c>
      <c r="I93" s="12" t="s">
        <v>65</v>
      </c>
      <c r="J93" s="18" t="s">
        <v>55</v>
      </c>
      <c r="K93" s="5"/>
      <c r="L93" s="50"/>
      <c r="M93" s="22">
        <v>-17.600000000000001</v>
      </c>
      <c r="N93" s="143">
        <v>139007.74</v>
      </c>
    </row>
    <row r="94" spans="1:14" x14ac:dyDescent="0.25">
      <c r="A94" s="18">
        <v>92</v>
      </c>
      <c r="B94" s="21" t="s">
        <v>142</v>
      </c>
      <c r="C94" s="35">
        <v>803101100539090</v>
      </c>
      <c r="D94" s="18">
        <v>6</v>
      </c>
      <c r="E94" s="18" t="s">
        <v>27</v>
      </c>
      <c r="F94" s="18">
        <v>2023</v>
      </c>
      <c r="G94" s="18" t="s">
        <v>18</v>
      </c>
      <c r="H94" s="18" t="s">
        <v>597</v>
      </c>
      <c r="I94" s="12" t="s">
        <v>65</v>
      </c>
      <c r="J94" s="18" t="s">
        <v>55</v>
      </c>
      <c r="K94" s="5"/>
      <c r="L94" s="50"/>
      <c r="M94" s="22">
        <v>-51.75</v>
      </c>
      <c r="N94" s="142">
        <v>138955.99</v>
      </c>
    </row>
    <row r="95" spans="1:14" x14ac:dyDescent="0.25">
      <c r="A95" s="18">
        <v>93</v>
      </c>
      <c r="B95" s="14" t="s">
        <v>195</v>
      </c>
      <c r="C95" s="35">
        <v>551295000702791</v>
      </c>
      <c r="D95" s="18">
        <v>7</v>
      </c>
      <c r="E95" s="18" t="s">
        <v>27</v>
      </c>
      <c r="F95" s="18">
        <v>2023</v>
      </c>
      <c r="G95" s="18" t="s">
        <v>13</v>
      </c>
      <c r="H95" s="18" t="s">
        <v>150</v>
      </c>
      <c r="I95" s="18" t="s">
        <v>326</v>
      </c>
      <c r="J95" s="18" t="s">
        <v>193</v>
      </c>
      <c r="K95" s="5"/>
      <c r="L95" s="50"/>
      <c r="M95" s="22">
        <v>-1260</v>
      </c>
      <c r="N95" s="142">
        <v>137695.99</v>
      </c>
    </row>
    <row r="96" spans="1:14" x14ac:dyDescent="0.25">
      <c r="A96" s="18">
        <v>94</v>
      </c>
      <c r="B96" s="21" t="s">
        <v>165</v>
      </c>
      <c r="C96" s="35">
        <v>553653000047876</v>
      </c>
      <c r="D96" s="18">
        <v>7</v>
      </c>
      <c r="E96" s="18" t="s">
        <v>27</v>
      </c>
      <c r="F96" s="18">
        <v>2023</v>
      </c>
      <c r="G96" s="18" t="s">
        <v>13</v>
      </c>
      <c r="H96" s="18" t="s">
        <v>194</v>
      </c>
      <c r="I96" s="15" t="s">
        <v>457</v>
      </c>
      <c r="J96" s="18" t="s">
        <v>159</v>
      </c>
      <c r="K96" s="5"/>
      <c r="L96" s="50"/>
      <c r="M96" s="22">
        <v>-2116.8000000000002</v>
      </c>
      <c r="N96" s="142">
        <v>135579.19</v>
      </c>
    </row>
    <row r="97" spans="1:14" x14ac:dyDescent="0.25">
      <c r="A97" s="18">
        <v>95</v>
      </c>
      <c r="B97" s="14" t="s">
        <v>229</v>
      </c>
      <c r="C97" s="35">
        <v>554439000006509</v>
      </c>
      <c r="D97" s="18">
        <v>7</v>
      </c>
      <c r="E97" s="18" t="s">
        <v>27</v>
      </c>
      <c r="F97" s="18">
        <v>2023</v>
      </c>
      <c r="G97" s="18" t="s">
        <v>13</v>
      </c>
      <c r="H97" s="3" t="s">
        <v>168</v>
      </c>
      <c r="I97" s="18" t="s">
        <v>226</v>
      </c>
      <c r="J97" s="18" t="s">
        <v>197</v>
      </c>
      <c r="K97" s="5"/>
      <c r="L97" s="50"/>
      <c r="M97" s="22">
        <v>-3520</v>
      </c>
      <c r="N97" s="142">
        <v>132059.19</v>
      </c>
    </row>
    <row r="98" spans="1:14" x14ac:dyDescent="0.25">
      <c r="A98" s="18">
        <v>96</v>
      </c>
      <c r="B98" s="14" t="s">
        <v>195</v>
      </c>
      <c r="C98" s="35">
        <v>555101000005631</v>
      </c>
      <c r="D98" s="18">
        <v>7</v>
      </c>
      <c r="E98" s="18" t="s">
        <v>27</v>
      </c>
      <c r="F98" s="18">
        <v>2023</v>
      </c>
      <c r="G98" s="18" t="s">
        <v>13</v>
      </c>
      <c r="H98" s="18" t="s">
        <v>169</v>
      </c>
      <c r="I98" s="18" t="s">
        <v>338</v>
      </c>
      <c r="J98" s="18" t="s">
        <v>193</v>
      </c>
      <c r="K98" s="5"/>
      <c r="L98" s="50"/>
      <c r="M98" s="22">
        <v>-1260</v>
      </c>
      <c r="N98" s="142">
        <v>130799.19</v>
      </c>
    </row>
    <row r="99" spans="1:14" x14ac:dyDescent="0.25">
      <c r="A99" s="18">
        <v>97</v>
      </c>
      <c r="B99" s="21" t="s">
        <v>165</v>
      </c>
      <c r="C99" s="35">
        <v>110701</v>
      </c>
      <c r="D99" s="18">
        <v>7</v>
      </c>
      <c r="E99" s="18" t="s">
        <v>27</v>
      </c>
      <c r="F99" s="18">
        <v>2023</v>
      </c>
      <c r="G99" s="18" t="s">
        <v>15</v>
      </c>
      <c r="H99" s="18" t="s">
        <v>191</v>
      </c>
      <c r="I99" s="18" t="s">
        <v>364</v>
      </c>
      <c r="J99" s="18" t="s">
        <v>159</v>
      </c>
      <c r="K99" s="5"/>
      <c r="L99" s="50"/>
      <c r="M99" s="22">
        <v>-1320</v>
      </c>
      <c r="N99" s="142">
        <v>129479.19</v>
      </c>
    </row>
    <row r="100" spans="1:14" x14ac:dyDescent="0.25">
      <c r="A100" s="18">
        <v>98</v>
      </c>
      <c r="B100" s="21" t="s">
        <v>165</v>
      </c>
      <c r="C100" s="35">
        <v>110702</v>
      </c>
      <c r="D100" s="18">
        <v>7</v>
      </c>
      <c r="E100" s="18" t="s">
        <v>27</v>
      </c>
      <c r="F100" s="18">
        <v>2023</v>
      </c>
      <c r="G100" s="18" t="s">
        <v>15</v>
      </c>
      <c r="H100" s="18" t="s">
        <v>212</v>
      </c>
      <c r="I100" s="18" t="s">
        <v>341</v>
      </c>
      <c r="J100" s="18" t="s">
        <v>198</v>
      </c>
      <c r="K100" s="5"/>
      <c r="L100" s="50"/>
      <c r="M100" s="22">
        <v>-500</v>
      </c>
      <c r="N100" s="142">
        <v>128979.19</v>
      </c>
    </row>
    <row r="101" spans="1:14" x14ac:dyDescent="0.25">
      <c r="A101" s="18">
        <v>99</v>
      </c>
      <c r="B101" s="21" t="s">
        <v>474</v>
      </c>
      <c r="C101" s="35">
        <v>111001</v>
      </c>
      <c r="D101" s="18">
        <v>10</v>
      </c>
      <c r="E101" s="18" t="s">
        <v>27</v>
      </c>
      <c r="F101" s="18">
        <v>2023</v>
      </c>
      <c r="G101" s="18" t="s">
        <v>143</v>
      </c>
      <c r="H101" s="18" t="s">
        <v>34</v>
      </c>
      <c r="I101" s="12" t="s">
        <v>144</v>
      </c>
      <c r="J101" s="5" t="s">
        <v>447</v>
      </c>
      <c r="K101" s="3" t="s">
        <v>182</v>
      </c>
      <c r="L101" s="50"/>
      <c r="M101" s="22">
        <v>-1760.35</v>
      </c>
      <c r="N101" s="142">
        <v>127218.84</v>
      </c>
    </row>
    <row r="102" spans="1:14" x14ac:dyDescent="0.25">
      <c r="A102" s="18">
        <v>100</v>
      </c>
      <c r="B102" s="14" t="s">
        <v>224</v>
      </c>
      <c r="C102" s="35">
        <v>554439000039504</v>
      </c>
      <c r="D102" s="18">
        <v>20</v>
      </c>
      <c r="E102" s="18" t="s">
        <v>27</v>
      </c>
      <c r="F102" s="18">
        <v>2023</v>
      </c>
      <c r="G102" s="18" t="s">
        <v>13</v>
      </c>
      <c r="H102" s="12" t="s">
        <v>216</v>
      </c>
      <c r="I102" s="9" t="s">
        <v>66</v>
      </c>
      <c r="J102" s="18" t="s">
        <v>67</v>
      </c>
      <c r="K102" s="5"/>
      <c r="L102" s="50"/>
      <c r="M102" s="22">
        <v>-4548.6000000000004</v>
      </c>
      <c r="N102" s="142">
        <v>122670.24</v>
      </c>
    </row>
    <row r="103" spans="1:14" x14ac:dyDescent="0.25">
      <c r="A103" s="18">
        <v>101</v>
      </c>
      <c r="B103" s="14" t="s">
        <v>549</v>
      </c>
      <c r="C103" s="35">
        <v>554439000039504</v>
      </c>
      <c r="D103" s="18">
        <v>20</v>
      </c>
      <c r="E103" s="18" t="s">
        <v>27</v>
      </c>
      <c r="F103" s="18">
        <v>2023</v>
      </c>
      <c r="G103" s="18" t="s">
        <v>177</v>
      </c>
      <c r="H103" s="18" t="s">
        <v>171</v>
      </c>
      <c r="I103" s="39" t="s">
        <v>340</v>
      </c>
      <c r="J103" s="5" t="s">
        <v>447</v>
      </c>
      <c r="K103" s="3" t="s">
        <v>492</v>
      </c>
      <c r="L103" s="50"/>
      <c r="M103" s="22">
        <v>-3556.08</v>
      </c>
      <c r="N103" s="142">
        <v>119114.16</v>
      </c>
    </row>
    <row r="104" spans="1:14" x14ac:dyDescent="0.25">
      <c r="A104" s="18">
        <v>102</v>
      </c>
      <c r="B104" s="14" t="s">
        <v>545</v>
      </c>
      <c r="C104" s="35">
        <v>554439000039504</v>
      </c>
      <c r="D104" s="18">
        <v>20</v>
      </c>
      <c r="E104" s="18" t="s">
        <v>27</v>
      </c>
      <c r="F104" s="18">
        <v>2023</v>
      </c>
      <c r="G104" s="18" t="s">
        <v>177</v>
      </c>
      <c r="H104" s="18" t="s">
        <v>171</v>
      </c>
      <c r="I104" s="39" t="s">
        <v>340</v>
      </c>
      <c r="J104" s="5" t="s">
        <v>447</v>
      </c>
      <c r="K104" s="3" t="s">
        <v>489</v>
      </c>
      <c r="L104" s="50"/>
      <c r="M104" s="22">
        <v>-7041.4</v>
      </c>
      <c r="N104" s="142">
        <v>112072.76</v>
      </c>
    </row>
    <row r="105" spans="1:14" x14ac:dyDescent="0.25">
      <c r="A105" s="18">
        <v>103</v>
      </c>
      <c r="B105" s="14" t="s">
        <v>446</v>
      </c>
      <c r="C105" s="35">
        <v>554439000039504</v>
      </c>
      <c r="D105" s="18">
        <v>20</v>
      </c>
      <c r="E105" s="18" t="s">
        <v>27</v>
      </c>
      <c r="F105" s="18">
        <v>2023</v>
      </c>
      <c r="G105" s="18" t="s">
        <v>177</v>
      </c>
      <c r="H105" s="18" t="s">
        <v>171</v>
      </c>
      <c r="I105" s="39" t="s">
        <v>340</v>
      </c>
      <c r="J105" s="5" t="s">
        <v>447</v>
      </c>
      <c r="K105" s="3" t="s">
        <v>493</v>
      </c>
      <c r="L105" s="50"/>
      <c r="M105" s="22">
        <v>-3378.59</v>
      </c>
      <c r="N105" s="142">
        <v>108694.17</v>
      </c>
    </row>
    <row r="106" spans="1:14" x14ac:dyDescent="0.25">
      <c r="A106" s="18">
        <v>104</v>
      </c>
      <c r="B106" s="21" t="s">
        <v>166</v>
      </c>
      <c r="C106" s="35">
        <v>554439000006509</v>
      </c>
      <c r="D106" s="18">
        <v>21</v>
      </c>
      <c r="E106" s="18" t="s">
        <v>27</v>
      </c>
      <c r="F106" s="18">
        <v>2023</v>
      </c>
      <c r="G106" s="18" t="s">
        <v>13</v>
      </c>
      <c r="H106" s="18" t="s">
        <v>168</v>
      </c>
      <c r="I106" s="18" t="s">
        <v>337</v>
      </c>
      <c r="J106" s="18" t="s">
        <v>160</v>
      </c>
      <c r="K106" s="5"/>
      <c r="L106" s="50"/>
      <c r="M106" s="22">
        <v>-8386.24</v>
      </c>
      <c r="N106" s="142">
        <v>100307.93</v>
      </c>
    </row>
    <row r="107" spans="1:14" x14ac:dyDescent="0.25">
      <c r="A107" s="18">
        <v>105</v>
      </c>
      <c r="B107" s="21" t="s">
        <v>43</v>
      </c>
      <c r="C107" s="35">
        <v>309988270</v>
      </c>
      <c r="D107" s="18">
        <v>22</v>
      </c>
      <c r="E107" s="18" t="s">
        <v>27</v>
      </c>
      <c r="F107" s="18">
        <v>2023</v>
      </c>
      <c r="G107" s="18" t="s">
        <v>11</v>
      </c>
      <c r="H107" s="19" t="s">
        <v>71</v>
      </c>
      <c r="I107" s="18" t="s">
        <v>48</v>
      </c>
      <c r="J107" s="18" t="s">
        <v>72</v>
      </c>
      <c r="K107" s="5"/>
      <c r="L107" s="133">
        <v>1080</v>
      </c>
      <c r="M107" s="46"/>
      <c r="N107" s="142">
        <v>101387.93</v>
      </c>
    </row>
    <row r="108" spans="1:14" x14ac:dyDescent="0.25">
      <c r="A108" s="18">
        <v>106</v>
      </c>
      <c r="B108" s="21" t="s">
        <v>43</v>
      </c>
      <c r="C108" s="35">
        <v>309989132</v>
      </c>
      <c r="D108" s="18">
        <v>22</v>
      </c>
      <c r="E108" s="18" t="s">
        <v>27</v>
      </c>
      <c r="F108" s="18">
        <v>2023</v>
      </c>
      <c r="G108" s="18" t="s">
        <v>11</v>
      </c>
      <c r="H108" s="19" t="s">
        <v>71</v>
      </c>
      <c r="I108" s="18" t="s">
        <v>48</v>
      </c>
      <c r="J108" s="18" t="s">
        <v>72</v>
      </c>
      <c r="K108" s="5"/>
      <c r="L108" s="133">
        <v>44400</v>
      </c>
      <c r="M108" s="46"/>
      <c r="N108" s="142">
        <v>145787.93</v>
      </c>
    </row>
    <row r="109" spans="1:14" x14ac:dyDescent="0.25">
      <c r="A109" s="18">
        <v>107</v>
      </c>
      <c r="B109" s="14" t="s">
        <v>230</v>
      </c>
      <c r="C109" s="35">
        <v>554439000039504</v>
      </c>
      <c r="D109" s="18">
        <v>23</v>
      </c>
      <c r="E109" s="18" t="s">
        <v>27</v>
      </c>
      <c r="F109" s="18">
        <v>2023</v>
      </c>
      <c r="G109" s="18" t="s">
        <v>13</v>
      </c>
      <c r="H109" s="12" t="s">
        <v>216</v>
      </c>
      <c r="I109" s="9" t="s">
        <v>66</v>
      </c>
      <c r="J109" s="18" t="s">
        <v>67</v>
      </c>
      <c r="K109" s="5"/>
      <c r="L109" s="50"/>
      <c r="M109" s="22">
        <v>-4533.3999999999996</v>
      </c>
      <c r="N109" s="143">
        <v>141254.53</v>
      </c>
    </row>
    <row r="110" spans="1:14" x14ac:dyDescent="0.25">
      <c r="A110" s="18">
        <v>108</v>
      </c>
      <c r="B110" s="14" t="s">
        <v>195</v>
      </c>
      <c r="C110" s="35">
        <v>551295000702791</v>
      </c>
      <c r="D110" s="18">
        <v>1</v>
      </c>
      <c r="E110" s="18" t="s">
        <v>28</v>
      </c>
      <c r="F110" s="18">
        <v>2023</v>
      </c>
      <c r="G110" s="18" t="s">
        <v>13</v>
      </c>
      <c r="H110" s="18" t="s">
        <v>150</v>
      </c>
      <c r="I110" s="18" t="s">
        <v>326</v>
      </c>
      <c r="J110" s="18" t="s">
        <v>193</v>
      </c>
      <c r="K110" s="5"/>
      <c r="L110" s="50"/>
      <c r="M110" s="22">
        <v>-1045.03</v>
      </c>
      <c r="N110" s="142">
        <v>140209.5</v>
      </c>
    </row>
    <row r="111" spans="1:14" x14ac:dyDescent="0.25">
      <c r="A111" s="18">
        <v>109</v>
      </c>
      <c r="B111" s="14" t="s">
        <v>195</v>
      </c>
      <c r="C111" s="35">
        <v>551295000702791</v>
      </c>
      <c r="D111" s="18">
        <v>1</v>
      </c>
      <c r="E111" s="18" t="s">
        <v>28</v>
      </c>
      <c r="F111" s="18">
        <v>2023</v>
      </c>
      <c r="G111" s="18" t="s">
        <v>13</v>
      </c>
      <c r="H111" s="18" t="s">
        <v>150</v>
      </c>
      <c r="I111" s="18" t="s">
        <v>326</v>
      </c>
      <c r="J111" s="18" t="s">
        <v>193</v>
      </c>
      <c r="K111" s="5"/>
      <c r="L111" s="50"/>
      <c r="M111" s="22">
        <v>-2493</v>
      </c>
      <c r="N111" s="142">
        <v>137716.5</v>
      </c>
    </row>
    <row r="112" spans="1:14" x14ac:dyDescent="0.25">
      <c r="A112" s="18">
        <v>110</v>
      </c>
      <c r="B112" s="21" t="s">
        <v>211</v>
      </c>
      <c r="C112" s="35">
        <v>554732000131396</v>
      </c>
      <c r="D112" s="18">
        <v>1</v>
      </c>
      <c r="E112" s="18" t="s">
        <v>28</v>
      </c>
      <c r="F112" s="18">
        <v>2023</v>
      </c>
      <c r="G112" s="18" t="s">
        <v>13</v>
      </c>
      <c r="H112" s="18" t="s">
        <v>154</v>
      </c>
      <c r="I112" s="18" t="s">
        <v>331</v>
      </c>
      <c r="J112" s="18" t="s">
        <v>196</v>
      </c>
      <c r="K112" s="5"/>
      <c r="L112" s="50"/>
      <c r="M112" s="22">
        <v>-1921.29</v>
      </c>
      <c r="N112" s="142">
        <v>135795.21</v>
      </c>
    </row>
    <row r="113" spans="1:14" x14ac:dyDescent="0.25">
      <c r="A113" s="18">
        <v>111</v>
      </c>
      <c r="B113" s="21" t="s">
        <v>211</v>
      </c>
      <c r="C113" s="35">
        <v>554732000131396</v>
      </c>
      <c r="D113" s="18">
        <v>1</v>
      </c>
      <c r="E113" s="18" t="s">
        <v>28</v>
      </c>
      <c r="F113" s="18">
        <v>2023</v>
      </c>
      <c r="G113" s="18" t="s">
        <v>13</v>
      </c>
      <c r="H113" s="18" t="s">
        <v>154</v>
      </c>
      <c r="I113" s="18" t="s">
        <v>331</v>
      </c>
      <c r="J113" s="18" t="s">
        <v>196</v>
      </c>
      <c r="K113" s="5"/>
      <c r="L113" s="50"/>
      <c r="M113" s="22">
        <v>-4579.68</v>
      </c>
      <c r="N113" s="142">
        <v>131215.53</v>
      </c>
    </row>
    <row r="114" spans="1:14" x14ac:dyDescent="0.25">
      <c r="A114" s="18">
        <v>112</v>
      </c>
      <c r="B114" s="14" t="s">
        <v>195</v>
      </c>
      <c r="C114" s="35">
        <v>555101000005631</v>
      </c>
      <c r="D114" s="18">
        <v>1</v>
      </c>
      <c r="E114" s="18" t="s">
        <v>28</v>
      </c>
      <c r="F114" s="18">
        <v>2023</v>
      </c>
      <c r="G114" s="18" t="s">
        <v>13</v>
      </c>
      <c r="H114" s="18" t="s">
        <v>169</v>
      </c>
      <c r="I114" s="18" t="s">
        <v>338</v>
      </c>
      <c r="J114" s="18" t="s">
        <v>193</v>
      </c>
      <c r="K114" s="5"/>
      <c r="L114" s="50"/>
      <c r="M114" s="22">
        <v>-1260</v>
      </c>
      <c r="N114" s="142">
        <v>129955.53</v>
      </c>
    </row>
    <row r="115" spans="1:14" x14ac:dyDescent="0.25">
      <c r="A115" s="18">
        <v>113</v>
      </c>
      <c r="B115" s="21" t="s">
        <v>165</v>
      </c>
      <c r="C115" s="35">
        <v>120101</v>
      </c>
      <c r="D115" s="18">
        <v>1</v>
      </c>
      <c r="E115" s="18" t="s">
        <v>28</v>
      </c>
      <c r="F115" s="18">
        <v>2023</v>
      </c>
      <c r="G115" s="18" t="s">
        <v>15</v>
      </c>
      <c r="H115" s="18" t="s">
        <v>212</v>
      </c>
      <c r="I115" s="18" t="s">
        <v>341</v>
      </c>
      <c r="J115" s="18" t="s">
        <v>159</v>
      </c>
      <c r="K115" s="5"/>
      <c r="L115" s="50"/>
      <c r="M115" s="22">
        <v>-3341.02</v>
      </c>
      <c r="N115" s="142">
        <v>126614.51</v>
      </c>
    </row>
    <row r="116" spans="1:14" x14ac:dyDescent="0.25">
      <c r="A116" s="18">
        <v>114</v>
      </c>
      <c r="B116" s="21" t="s">
        <v>165</v>
      </c>
      <c r="C116" s="35">
        <v>120102</v>
      </c>
      <c r="D116" s="18">
        <v>1</v>
      </c>
      <c r="E116" s="18" t="s">
        <v>28</v>
      </c>
      <c r="F116" s="18">
        <v>2023</v>
      </c>
      <c r="G116" s="18" t="s">
        <v>15</v>
      </c>
      <c r="H116" s="18" t="s">
        <v>191</v>
      </c>
      <c r="I116" s="18" t="s">
        <v>364</v>
      </c>
      <c r="J116" s="18" t="s">
        <v>159</v>
      </c>
      <c r="K116" s="5"/>
      <c r="L116" s="50"/>
      <c r="M116" s="22">
        <v>-2602.2800000000002</v>
      </c>
      <c r="N116" s="142">
        <v>124012.23</v>
      </c>
    </row>
    <row r="117" spans="1:14" x14ac:dyDescent="0.25">
      <c r="A117" s="18">
        <v>115</v>
      </c>
      <c r="B117" s="21" t="s">
        <v>185</v>
      </c>
      <c r="C117" s="35">
        <v>120401</v>
      </c>
      <c r="D117" s="18">
        <v>4</v>
      </c>
      <c r="E117" s="18" t="s">
        <v>28</v>
      </c>
      <c r="F117" s="18">
        <v>2023</v>
      </c>
      <c r="G117" s="18" t="s">
        <v>15</v>
      </c>
      <c r="H117" s="18" t="s">
        <v>188</v>
      </c>
      <c r="I117" s="18" t="s">
        <v>339</v>
      </c>
      <c r="J117" s="18" t="s">
        <v>186</v>
      </c>
      <c r="K117" s="5"/>
      <c r="L117" s="50"/>
      <c r="M117" s="22">
        <v>-2493</v>
      </c>
      <c r="N117" s="142">
        <v>121519.23</v>
      </c>
    </row>
    <row r="118" spans="1:14" x14ac:dyDescent="0.25">
      <c r="A118" s="18">
        <v>116</v>
      </c>
      <c r="B118" s="14" t="s">
        <v>195</v>
      </c>
      <c r="C118" s="35">
        <v>120402</v>
      </c>
      <c r="D118" s="18">
        <v>4</v>
      </c>
      <c r="E118" s="18" t="s">
        <v>28</v>
      </c>
      <c r="F118" s="18">
        <v>2023</v>
      </c>
      <c r="G118" s="18" t="s">
        <v>15</v>
      </c>
      <c r="H118" s="18" t="s">
        <v>188</v>
      </c>
      <c r="I118" s="18" t="s">
        <v>339</v>
      </c>
      <c r="J118" s="18" t="s">
        <v>193</v>
      </c>
      <c r="K118" s="5"/>
      <c r="L118" s="50"/>
      <c r="M118" s="22">
        <v>-2558.71</v>
      </c>
      <c r="N118" s="142">
        <v>118960.52</v>
      </c>
    </row>
    <row r="119" spans="1:14" x14ac:dyDescent="0.25">
      <c r="A119" s="18">
        <v>117</v>
      </c>
      <c r="B119" s="21" t="s">
        <v>142</v>
      </c>
      <c r="C119" s="35">
        <v>803381100035361</v>
      </c>
      <c r="D119" s="18">
        <v>4</v>
      </c>
      <c r="E119" s="18" t="s">
        <v>28</v>
      </c>
      <c r="F119" s="18">
        <v>2023</v>
      </c>
      <c r="G119" s="18" t="s">
        <v>16</v>
      </c>
      <c r="H119" s="18" t="s">
        <v>597</v>
      </c>
      <c r="I119" s="12" t="s">
        <v>65</v>
      </c>
      <c r="J119" s="18" t="s">
        <v>55</v>
      </c>
      <c r="K119" s="5"/>
      <c r="L119" s="50"/>
      <c r="M119" s="22">
        <v>-12</v>
      </c>
      <c r="N119" s="142">
        <v>118948.52</v>
      </c>
    </row>
    <row r="120" spans="1:14" x14ac:dyDescent="0.25">
      <c r="A120" s="18">
        <v>118</v>
      </c>
      <c r="B120" s="21" t="s">
        <v>142</v>
      </c>
      <c r="C120" s="35">
        <v>873391201264916</v>
      </c>
      <c r="D120" s="18">
        <v>5</v>
      </c>
      <c r="E120" s="18" t="s">
        <v>28</v>
      </c>
      <c r="F120" s="18">
        <v>2023</v>
      </c>
      <c r="G120" s="18" t="s">
        <v>18</v>
      </c>
      <c r="H120" s="18" t="s">
        <v>597</v>
      </c>
      <c r="I120" s="12" t="s">
        <v>65</v>
      </c>
      <c r="J120" s="18" t="s">
        <v>55</v>
      </c>
      <c r="K120" s="5"/>
      <c r="L120" s="50"/>
      <c r="M120" s="22">
        <v>-54</v>
      </c>
      <c r="N120" s="142">
        <v>118894.52</v>
      </c>
    </row>
    <row r="121" spans="1:14" x14ac:dyDescent="0.25">
      <c r="A121" s="18">
        <v>119</v>
      </c>
      <c r="B121" s="21" t="s">
        <v>166</v>
      </c>
      <c r="C121" s="35">
        <v>552793000016840</v>
      </c>
      <c r="D121" s="18">
        <v>6</v>
      </c>
      <c r="E121" s="18" t="s">
        <v>28</v>
      </c>
      <c r="F121" s="18">
        <v>2023</v>
      </c>
      <c r="G121" s="18" t="s">
        <v>13</v>
      </c>
      <c r="H121" s="18" t="s">
        <v>162</v>
      </c>
      <c r="I121" s="18" t="s">
        <v>333</v>
      </c>
      <c r="J121" s="18" t="s">
        <v>160</v>
      </c>
      <c r="K121" s="5"/>
      <c r="L121" s="50"/>
      <c r="M121" s="22">
        <v>-4456.46</v>
      </c>
      <c r="N121" s="142">
        <v>114438.06</v>
      </c>
    </row>
    <row r="122" spans="1:14" x14ac:dyDescent="0.25">
      <c r="A122" s="18">
        <v>120</v>
      </c>
      <c r="B122" s="21" t="s">
        <v>165</v>
      </c>
      <c r="C122" s="35">
        <v>552917000016432</v>
      </c>
      <c r="D122" s="18">
        <v>6</v>
      </c>
      <c r="E122" s="18" t="s">
        <v>28</v>
      </c>
      <c r="F122" s="18">
        <v>2023</v>
      </c>
      <c r="G122" s="18" t="s">
        <v>13</v>
      </c>
      <c r="H122" s="18" t="s">
        <v>151</v>
      </c>
      <c r="I122" s="18" t="s">
        <v>328</v>
      </c>
      <c r="J122" s="18" t="s">
        <v>164</v>
      </c>
      <c r="K122" s="5"/>
      <c r="L122" s="50"/>
      <c r="M122" s="22">
        <v>-1848</v>
      </c>
      <c r="N122" s="142">
        <v>112590.06</v>
      </c>
    </row>
    <row r="123" spans="1:14" x14ac:dyDescent="0.25">
      <c r="A123" s="18">
        <v>121</v>
      </c>
      <c r="B123" s="21" t="s">
        <v>166</v>
      </c>
      <c r="C123" s="35">
        <v>120601</v>
      </c>
      <c r="D123" s="18">
        <v>6</v>
      </c>
      <c r="E123" s="18" t="s">
        <v>28</v>
      </c>
      <c r="F123" s="18">
        <v>2023</v>
      </c>
      <c r="G123" s="18" t="s">
        <v>15</v>
      </c>
      <c r="H123" s="18" t="s">
        <v>187</v>
      </c>
      <c r="I123" s="18" t="s">
        <v>345</v>
      </c>
      <c r="J123" s="18" t="s">
        <v>160</v>
      </c>
      <c r="K123" s="5"/>
      <c r="L123" s="50"/>
      <c r="M123" s="22">
        <v>-8386.24</v>
      </c>
      <c r="N123" s="142">
        <v>104203.82</v>
      </c>
    </row>
    <row r="124" spans="1:14" x14ac:dyDescent="0.25">
      <c r="A124" s="18">
        <v>122</v>
      </c>
      <c r="B124" s="21" t="s">
        <v>142</v>
      </c>
      <c r="C124" s="35">
        <v>833401200120354</v>
      </c>
      <c r="D124" s="18">
        <v>6</v>
      </c>
      <c r="E124" s="18" t="s">
        <v>28</v>
      </c>
      <c r="F124" s="18">
        <v>2023</v>
      </c>
      <c r="G124" s="18" t="s">
        <v>16</v>
      </c>
      <c r="H124" s="18" t="s">
        <v>597</v>
      </c>
      <c r="I124" s="12" t="s">
        <v>65</v>
      </c>
      <c r="J124" s="18" t="s">
        <v>55</v>
      </c>
      <c r="K124" s="5"/>
      <c r="L124" s="50"/>
      <c r="M124" s="22">
        <v>-12</v>
      </c>
      <c r="N124" s="142">
        <v>104191.82</v>
      </c>
    </row>
    <row r="125" spans="1:14" x14ac:dyDescent="0.25">
      <c r="A125" s="18">
        <v>123</v>
      </c>
      <c r="B125" s="21" t="s">
        <v>474</v>
      </c>
      <c r="C125" s="35">
        <v>121101</v>
      </c>
      <c r="D125" s="18">
        <v>11</v>
      </c>
      <c r="E125" s="18" t="s">
        <v>28</v>
      </c>
      <c r="F125" s="18">
        <v>2023</v>
      </c>
      <c r="G125" s="18" t="s">
        <v>143</v>
      </c>
      <c r="H125" s="18" t="s">
        <v>34</v>
      </c>
      <c r="I125" s="12" t="s">
        <v>144</v>
      </c>
      <c r="J125" s="5" t="s">
        <v>447</v>
      </c>
      <c r="K125" s="3" t="s">
        <v>183</v>
      </c>
      <c r="L125" s="50"/>
      <c r="M125" s="22">
        <v>-984.33</v>
      </c>
      <c r="N125" s="142">
        <v>103207.49</v>
      </c>
    </row>
    <row r="126" spans="1:14" x14ac:dyDescent="0.25">
      <c r="A126" s="18">
        <v>124</v>
      </c>
      <c r="B126" s="21" t="s">
        <v>43</v>
      </c>
      <c r="C126" s="35">
        <v>314592395</v>
      </c>
      <c r="D126" s="18">
        <v>19</v>
      </c>
      <c r="E126" s="18" t="s">
        <v>28</v>
      </c>
      <c r="F126" s="18">
        <v>2023</v>
      </c>
      <c r="G126" s="18" t="s">
        <v>11</v>
      </c>
      <c r="H126" s="19" t="s">
        <v>71</v>
      </c>
      <c r="I126" s="18" t="s">
        <v>48</v>
      </c>
      <c r="J126" s="18" t="s">
        <v>72</v>
      </c>
      <c r="K126" s="5"/>
      <c r="L126" s="133">
        <v>50400</v>
      </c>
      <c r="M126" s="46"/>
      <c r="N126" s="142">
        <v>153607.49</v>
      </c>
    </row>
    <row r="127" spans="1:14" x14ac:dyDescent="0.25">
      <c r="A127" s="18">
        <v>125</v>
      </c>
      <c r="B127" s="14" t="s">
        <v>549</v>
      </c>
      <c r="C127" s="35">
        <v>554439000039504</v>
      </c>
      <c r="D127" s="18">
        <v>19</v>
      </c>
      <c r="E127" s="18" t="s">
        <v>28</v>
      </c>
      <c r="F127" s="18">
        <v>2023</v>
      </c>
      <c r="G127" s="18" t="s">
        <v>177</v>
      </c>
      <c r="H127" s="12" t="s">
        <v>171</v>
      </c>
      <c r="I127" s="39" t="s">
        <v>340</v>
      </c>
      <c r="J127" s="5" t="s">
        <v>447</v>
      </c>
      <c r="K127" s="3" t="s">
        <v>494</v>
      </c>
      <c r="L127" s="133"/>
      <c r="M127" s="6">
        <v>-2187.94</v>
      </c>
      <c r="N127" s="142">
        <v>151419.54999999999</v>
      </c>
    </row>
    <row r="128" spans="1:14" x14ac:dyDescent="0.25">
      <c r="A128" s="18">
        <v>126</v>
      </c>
      <c r="B128" s="14" t="s">
        <v>545</v>
      </c>
      <c r="C128" s="35">
        <v>554439000039504</v>
      </c>
      <c r="D128" s="18">
        <v>19</v>
      </c>
      <c r="E128" s="18" t="s">
        <v>28</v>
      </c>
      <c r="F128" s="18">
        <v>2023</v>
      </c>
      <c r="G128" s="18" t="s">
        <v>177</v>
      </c>
      <c r="H128" s="19" t="s">
        <v>171</v>
      </c>
      <c r="I128" s="39" t="s">
        <v>340</v>
      </c>
      <c r="J128" s="5" t="s">
        <v>447</v>
      </c>
      <c r="K128" s="3" t="s">
        <v>490</v>
      </c>
      <c r="L128" s="133"/>
      <c r="M128" s="24">
        <v>-3937.63</v>
      </c>
      <c r="N128" s="142">
        <v>147481.92000000001</v>
      </c>
    </row>
    <row r="129" spans="1:14" x14ac:dyDescent="0.25">
      <c r="A129" s="18">
        <v>127</v>
      </c>
      <c r="B129" s="14" t="s">
        <v>446</v>
      </c>
      <c r="C129" s="35">
        <v>554439000039504</v>
      </c>
      <c r="D129" s="18">
        <v>19</v>
      </c>
      <c r="E129" s="18" t="s">
        <v>28</v>
      </c>
      <c r="F129" s="18">
        <v>2023</v>
      </c>
      <c r="G129" s="18" t="s">
        <v>177</v>
      </c>
      <c r="H129" s="18" t="s">
        <v>171</v>
      </c>
      <c r="I129" s="39" t="s">
        <v>340</v>
      </c>
      <c r="J129" s="5" t="s">
        <v>447</v>
      </c>
      <c r="K129" s="3" t="s">
        <v>495</v>
      </c>
      <c r="L129" s="50"/>
      <c r="M129" s="6">
        <v>-1671.34</v>
      </c>
      <c r="N129" s="143">
        <v>145810.57999999999</v>
      </c>
    </row>
    <row r="130" spans="1:14" x14ac:dyDescent="0.25">
      <c r="A130" s="18">
        <v>128</v>
      </c>
      <c r="B130" s="21" t="s">
        <v>142</v>
      </c>
      <c r="C130" s="35">
        <v>870051201332071</v>
      </c>
      <c r="D130" s="18">
        <v>5</v>
      </c>
      <c r="E130" s="18" t="s">
        <v>29</v>
      </c>
      <c r="F130" s="18">
        <v>2024</v>
      </c>
      <c r="G130" s="18" t="s">
        <v>18</v>
      </c>
      <c r="H130" s="18" t="s">
        <v>597</v>
      </c>
      <c r="I130" s="12" t="s">
        <v>65</v>
      </c>
      <c r="J130" s="18" t="s">
        <v>55</v>
      </c>
      <c r="K130" s="5"/>
      <c r="L130" s="50"/>
      <c r="M130" s="22">
        <v>-54</v>
      </c>
      <c r="N130" s="142">
        <v>145756.57999999999</v>
      </c>
    </row>
    <row r="131" spans="1:14" x14ac:dyDescent="0.25">
      <c r="A131" s="18">
        <v>129</v>
      </c>
      <c r="B131" s="21" t="s">
        <v>165</v>
      </c>
      <c r="C131" s="35">
        <v>551295000702791</v>
      </c>
      <c r="D131" s="18">
        <v>10</v>
      </c>
      <c r="E131" s="18" t="s">
        <v>29</v>
      </c>
      <c r="F131" s="18">
        <v>2024</v>
      </c>
      <c r="G131" s="18" t="s">
        <v>13</v>
      </c>
      <c r="H131" s="18" t="s">
        <v>150</v>
      </c>
      <c r="I131" s="18" t="s">
        <v>326</v>
      </c>
      <c r="J131" s="18" t="s">
        <v>159</v>
      </c>
      <c r="K131" s="5"/>
      <c r="L131" s="50"/>
      <c r="M131" s="22">
        <v>-1260</v>
      </c>
      <c r="N131" s="142">
        <v>144496.57999999999</v>
      </c>
    </row>
    <row r="132" spans="1:14" x14ac:dyDescent="0.25">
      <c r="A132" s="18">
        <v>130</v>
      </c>
      <c r="B132" s="21" t="s">
        <v>165</v>
      </c>
      <c r="C132" s="35">
        <v>554439000006509</v>
      </c>
      <c r="D132" s="18">
        <v>10</v>
      </c>
      <c r="E132" s="18" t="s">
        <v>29</v>
      </c>
      <c r="F132" s="18">
        <v>2024</v>
      </c>
      <c r="G132" s="18" t="s">
        <v>13</v>
      </c>
      <c r="H132" s="18" t="s">
        <v>168</v>
      </c>
      <c r="I132" s="18" t="s">
        <v>337</v>
      </c>
      <c r="J132" s="18" t="s">
        <v>159</v>
      </c>
      <c r="K132" s="5"/>
      <c r="L132" s="50"/>
      <c r="M132" s="22">
        <v>-7414.24</v>
      </c>
      <c r="N132" s="142">
        <v>137082.34</v>
      </c>
    </row>
    <row r="133" spans="1:14" x14ac:dyDescent="0.25">
      <c r="A133" s="18">
        <v>131</v>
      </c>
      <c r="B133" s="21" t="s">
        <v>165</v>
      </c>
      <c r="C133" s="35">
        <v>555101000005631</v>
      </c>
      <c r="D133" s="18">
        <v>10</v>
      </c>
      <c r="E133" s="18" t="s">
        <v>29</v>
      </c>
      <c r="F133" s="18">
        <v>2024</v>
      </c>
      <c r="G133" s="18" t="s">
        <v>13</v>
      </c>
      <c r="H133" s="18" t="s">
        <v>169</v>
      </c>
      <c r="I133" s="18" t="s">
        <v>338</v>
      </c>
      <c r="J133" s="18" t="s">
        <v>159</v>
      </c>
      <c r="K133" s="5"/>
      <c r="L133" s="50"/>
      <c r="M133" s="22">
        <v>-1260</v>
      </c>
      <c r="N133" s="142">
        <v>135822.34</v>
      </c>
    </row>
    <row r="134" spans="1:14" x14ac:dyDescent="0.25">
      <c r="A134" s="18">
        <v>132</v>
      </c>
      <c r="B134" s="21" t="s">
        <v>474</v>
      </c>
      <c r="C134" s="35">
        <v>11001</v>
      </c>
      <c r="D134" s="18">
        <v>10</v>
      </c>
      <c r="E134" s="18" t="s">
        <v>29</v>
      </c>
      <c r="F134" s="18">
        <v>2024</v>
      </c>
      <c r="G134" s="18" t="s">
        <v>143</v>
      </c>
      <c r="H134" s="18" t="s">
        <v>34</v>
      </c>
      <c r="I134" s="12" t="s">
        <v>144</v>
      </c>
      <c r="J134" s="5" t="s">
        <v>447</v>
      </c>
      <c r="K134" s="3" t="s">
        <v>184</v>
      </c>
      <c r="L134" s="50"/>
      <c r="M134" s="22">
        <v>-2487.0100000000002</v>
      </c>
      <c r="N134" s="142">
        <v>133335.32999999999</v>
      </c>
    </row>
    <row r="135" spans="1:14" x14ac:dyDescent="0.25">
      <c r="A135" s="18">
        <v>133</v>
      </c>
      <c r="B135" s="21" t="s">
        <v>165</v>
      </c>
      <c r="C135" s="35">
        <v>11002</v>
      </c>
      <c r="D135" s="18">
        <v>10</v>
      </c>
      <c r="E135" s="18" t="s">
        <v>29</v>
      </c>
      <c r="F135" s="18">
        <v>2024</v>
      </c>
      <c r="G135" s="18" t="s">
        <v>15</v>
      </c>
      <c r="H135" s="18" t="s">
        <v>212</v>
      </c>
      <c r="I135" s="18" t="s">
        <v>341</v>
      </c>
      <c r="J135" s="18" t="s">
        <v>159</v>
      </c>
      <c r="K135" s="5"/>
      <c r="L135" s="50"/>
      <c r="M135" s="22">
        <v>-499.99</v>
      </c>
      <c r="N135" s="142">
        <v>132835.34</v>
      </c>
    </row>
    <row r="136" spans="1:14" x14ac:dyDescent="0.25">
      <c r="A136" s="18">
        <v>134</v>
      </c>
      <c r="B136" s="21" t="s">
        <v>165</v>
      </c>
      <c r="C136" s="35">
        <v>11003</v>
      </c>
      <c r="D136" s="18">
        <v>10</v>
      </c>
      <c r="E136" s="18" t="s">
        <v>29</v>
      </c>
      <c r="F136" s="18">
        <v>2024</v>
      </c>
      <c r="G136" s="18" t="s">
        <v>15</v>
      </c>
      <c r="H136" s="18" t="s">
        <v>191</v>
      </c>
      <c r="I136" s="18" t="s">
        <v>364</v>
      </c>
      <c r="J136" s="18" t="s">
        <v>159</v>
      </c>
      <c r="K136" s="5"/>
      <c r="L136" s="50"/>
      <c r="M136" s="22">
        <v>-1319.99</v>
      </c>
      <c r="N136" s="142">
        <v>131515.35</v>
      </c>
    </row>
    <row r="137" spans="1:14" x14ac:dyDescent="0.25">
      <c r="A137" s="18">
        <v>135</v>
      </c>
      <c r="B137" s="14" t="s">
        <v>224</v>
      </c>
      <c r="C137" s="35">
        <v>554439000039504</v>
      </c>
      <c r="D137" s="18">
        <v>11</v>
      </c>
      <c r="E137" s="18" t="s">
        <v>29</v>
      </c>
      <c r="F137" s="18">
        <v>2024</v>
      </c>
      <c r="G137" s="18" t="s">
        <v>13</v>
      </c>
      <c r="H137" s="12" t="s">
        <v>216</v>
      </c>
      <c r="I137" s="9" t="s">
        <v>66</v>
      </c>
      <c r="J137" s="18" t="s">
        <v>67</v>
      </c>
      <c r="K137" s="5"/>
      <c r="L137" s="50"/>
      <c r="M137" s="22">
        <v>-4320.6000000000004</v>
      </c>
      <c r="N137" s="142">
        <v>127194.75</v>
      </c>
    </row>
    <row r="138" spans="1:14" x14ac:dyDescent="0.25">
      <c r="A138" s="18">
        <v>136</v>
      </c>
      <c r="B138" s="14" t="s">
        <v>224</v>
      </c>
      <c r="C138" s="35">
        <v>554439000039504</v>
      </c>
      <c r="D138" s="18">
        <v>11</v>
      </c>
      <c r="E138" s="18" t="s">
        <v>29</v>
      </c>
      <c r="F138" s="18">
        <v>2024</v>
      </c>
      <c r="G138" s="18" t="s">
        <v>13</v>
      </c>
      <c r="H138" s="12" t="s">
        <v>216</v>
      </c>
      <c r="I138" s="9" t="s">
        <v>66</v>
      </c>
      <c r="J138" s="18" t="s">
        <v>67</v>
      </c>
      <c r="K138" s="5"/>
      <c r="L138" s="50"/>
      <c r="M138" s="22">
        <v>-4788</v>
      </c>
      <c r="N138" s="142">
        <v>122406.75</v>
      </c>
    </row>
    <row r="139" spans="1:14" x14ac:dyDescent="0.25">
      <c r="A139" s="18">
        <v>137</v>
      </c>
      <c r="B139" s="21" t="s">
        <v>185</v>
      </c>
      <c r="C139" s="35">
        <v>11101</v>
      </c>
      <c r="D139" s="18">
        <v>11</v>
      </c>
      <c r="E139" s="18" t="s">
        <v>29</v>
      </c>
      <c r="F139" s="18">
        <v>2024</v>
      </c>
      <c r="G139" s="18" t="s">
        <v>15</v>
      </c>
      <c r="H139" s="18" t="s">
        <v>161</v>
      </c>
      <c r="I139" s="18" t="s">
        <v>334</v>
      </c>
      <c r="J139" s="18" t="s">
        <v>186</v>
      </c>
      <c r="K139" s="5"/>
      <c r="L139" s="50"/>
      <c r="M139" s="22">
        <v>-2493</v>
      </c>
      <c r="N139" s="142">
        <v>119913.75</v>
      </c>
    </row>
    <row r="140" spans="1:14" x14ac:dyDescent="0.25">
      <c r="A140" s="18">
        <v>138</v>
      </c>
      <c r="B140" s="21" t="s">
        <v>145</v>
      </c>
      <c r="C140" s="35">
        <v>11701</v>
      </c>
      <c r="D140" s="18">
        <v>17</v>
      </c>
      <c r="E140" s="18" t="s">
        <v>29</v>
      </c>
      <c r="F140" s="18">
        <v>2024</v>
      </c>
      <c r="G140" s="18" t="s">
        <v>146</v>
      </c>
      <c r="H140" s="18" t="s">
        <v>147</v>
      </c>
      <c r="I140" s="9" t="s">
        <v>149</v>
      </c>
      <c r="J140" s="18" t="s">
        <v>148</v>
      </c>
      <c r="K140" s="5"/>
      <c r="L140" s="50"/>
      <c r="M140" s="22">
        <v>-357.52</v>
      </c>
      <c r="N140" s="142">
        <v>119556.23</v>
      </c>
    </row>
    <row r="141" spans="1:14" x14ac:dyDescent="0.25">
      <c r="A141" s="18">
        <v>139</v>
      </c>
      <c r="B141" s="21" t="s">
        <v>145</v>
      </c>
      <c r="C141" s="35">
        <v>11702</v>
      </c>
      <c r="D141" s="18">
        <v>17</v>
      </c>
      <c r="E141" s="18" t="s">
        <v>29</v>
      </c>
      <c r="F141" s="18">
        <v>2024</v>
      </c>
      <c r="G141" s="18" t="s">
        <v>146</v>
      </c>
      <c r="H141" s="18" t="s">
        <v>147</v>
      </c>
      <c r="I141" s="9" t="s">
        <v>149</v>
      </c>
      <c r="J141" s="18" t="s">
        <v>148</v>
      </c>
      <c r="K141" s="5"/>
      <c r="L141" s="50"/>
      <c r="M141" s="22">
        <v>-2771.31</v>
      </c>
      <c r="N141" s="142">
        <v>116784.92</v>
      </c>
    </row>
    <row r="142" spans="1:14" x14ac:dyDescent="0.25">
      <c r="A142" s="18">
        <v>140</v>
      </c>
      <c r="B142" s="21" t="s">
        <v>145</v>
      </c>
      <c r="C142" s="35">
        <v>11703</v>
      </c>
      <c r="D142" s="18">
        <v>17</v>
      </c>
      <c r="E142" s="18" t="s">
        <v>29</v>
      </c>
      <c r="F142" s="18">
        <v>2024</v>
      </c>
      <c r="G142" s="18" t="s">
        <v>146</v>
      </c>
      <c r="H142" s="18" t="s">
        <v>147</v>
      </c>
      <c r="I142" s="9" t="s">
        <v>149</v>
      </c>
      <c r="J142" s="18" t="s">
        <v>148</v>
      </c>
      <c r="K142" s="5"/>
      <c r="L142" s="50"/>
      <c r="M142" s="22">
        <v>-2901.34</v>
      </c>
      <c r="N142" s="142">
        <v>113883.58</v>
      </c>
    </row>
    <row r="143" spans="1:14" x14ac:dyDescent="0.25">
      <c r="A143" s="18">
        <v>141</v>
      </c>
      <c r="B143" s="21" t="s">
        <v>145</v>
      </c>
      <c r="C143" s="35">
        <v>11704</v>
      </c>
      <c r="D143" s="18">
        <v>17</v>
      </c>
      <c r="E143" s="18" t="s">
        <v>29</v>
      </c>
      <c r="F143" s="18">
        <v>2024</v>
      </c>
      <c r="G143" s="18" t="s">
        <v>146</v>
      </c>
      <c r="H143" s="18" t="s">
        <v>147</v>
      </c>
      <c r="I143" s="9" t="s">
        <v>149</v>
      </c>
      <c r="J143" s="18" t="s">
        <v>148</v>
      </c>
      <c r="K143" s="5"/>
      <c r="L143" s="50"/>
      <c r="M143" s="22">
        <v>-3359.91</v>
      </c>
      <c r="N143" s="142">
        <v>110523.67</v>
      </c>
    </row>
    <row r="144" spans="1:14" x14ac:dyDescent="0.25">
      <c r="A144" s="18">
        <v>142</v>
      </c>
      <c r="B144" s="14" t="s">
        <v>545</v>
      </c>
      <c r="C144" s="35">
        <v>554439000039504</v>
      </c>
      <c r="D144" s="18">
        <v>18</v>
      </c>
      <c r="E144" s="18" t="s">
        <v>29</v>
      </c>
      <c r="F144" s="18">
        <v>2024</v>
      </c>
      <c r="G144" s="18" t="s">
        <v>177</v>
      </c>
      <c r="H144" s="18" t="s">
        <v>171</v>
      </c>
      <c r="I144" s="39" t="s">
        <v>340</v>
      </c>
      <c r="J144" s="5" t="s">
        <v>447</v>
      </c>
      <c r="K144" s="3" t="s">
        <v>491</v>
      </c>
      <c r="L144" s="50"/>
      <c r="M144" s="22">
        <v>-9948.06</v>
      </c>
      <c r="N144" s="142">
        <v>100575.61</v>
      </c>
    </row>
    <row r="145" spans="1:16" x14ac:dyDescent="0.25">
      <c r="A145" s="18">
        <v>143</v>
      </c>
      <c r="B145" s="14" t="s">
        <v>446</v>
      </c>
      <c r="C145" s="35">
        <v>554439000039504</v>
      </c>
      <c r="D145" s="18">
        <v>18</v>
      </c>
      <c r="E145" s="18" t="s">
        <v>29</v>
      </c>
      <c r="F145" s="18">
        <v>2024</v>
      </c>
      <c r="G145" s="18" t="s">
        <v>177</v>
      </c>
      <c r="H145" s="18" t="s">
        <v>171</v>
      </c>
      <c r="I145" s="39" t="s">
        <v>340</v>
      </c>
      <c r="J145" s="5" t="s">
        <v>447</v>
      </c>
      <c r="K145" s="3" t="s">
        <v>496</v>
      </c>
      <c r="L145" s="50"/>
      <c r="M145" s="22">
        <v>-4790.3</v>
      </c>
      <c r="N145" s="142">
        <v>95785.31</v>
      </c>
    </row>
    <row r="146" spans="1:16" x14ac:dyDescent="0.25">
      <c r="A146" s="18">
        <v>144</v>
      </c>
      <c r="B146" s="14" t="s">
        <v>549</v>
      </c>
      <c r="C146" s="35">
        <v>554439000039504</v>
      </c>
      <c r="D146" s="18">
        <v>18</v>
      </c>
      <c r="E146" s="18" t="s">
        <v>29</v>
      </c>
      <c r="F146" s="18">
        <v>2024</v>
      </c>
      <c r="G146" s="18" t="s">
        <v>177</v>
      </c>
      <c r="H146" s="18" t="s">
        <v>171</v>
      </c>
      <c r="I146" s="39" t="s">
        <v>340</v>
      </c>
      <c r="J146" s="5" t="s">
        <v>447</v>
      </c>
      <c r="K146" s="3" t="s">
        <v>497</v>
      </c>
      <c r="L146" s="50"/>
      <c r="M146" s="22">
        <v>-5478.28</v>
      </c>
      <c r="N146" s="143">
        <v>90307.03</v>
      </c>
    </row>
    <row r="147" spans="1:16" x14ac:dyDescent="0.25">
      <c r="A147" s="18">
        <v>145</v>
      </c>
      <c r="B147" s="14" t="s">
        <v>195</v>
      </c>
      <c r="C147" s="35">
        <v>551295000702791</v>
      </c>
      <c r="D147" s="18">
        <v>2</v>
      </c>
      <c r="E147" s="18" t="s">
        <v>30</v>
      </c>
      <c r="F147" s="18">
        <v>2024</v>
      </c>
      <c r="G147" s="18" t="s">
        <v>13</v>
      </c>
      <c r="H147" s="18" t="s">
        <v>150</v>
      </c>
      <c r="I147" s="18" t="s">
        <v>326</v>
      </c>
      <c r="J147" s="18" t="s">
        <v>193</v>
      </c>
      <c r="K147" s="5"/>
      <c r="L147" s="50"/>
      <c r="M147" s="22">
        <v>-1260</v>
      </c>
      <c r="N147" s="142">
        <v>89047.03</v>
      </c>
    </row>
    <row r="148" spans="1:16" x14ac:dyDescent="0.25">
      <c r="A148" s="18">
        <v>146</v>
      </c>
      <c r="B148" s="21" t="s">
        <v>165</v>
      </c>
      <c r="C148" s="35">
        <v>553653000020533</v>
      </c>
      <c r="D148" s="18">
        <v>2</v>
      </c>
      <c r="E148" s="18" t="s">
        <v>30</v>
      </c>
      <c r="F148" s="18">
        <v>2024</v>
      </c>
      <c r="G148" s="18" t="s">
        <v>13</v>
      </c>
      <c r="H148" s="18" t="s">
        <v>189</v>
      </c>
      <c r="I148" s="18" t="s">
        <v>349</v>
      </c>
      <c r="J148" s="18" t="s">
        <v>164</v>
      </c>
      <c r="K148" s="5"/>
      <c r="L148" s="50"/>
      <c r="M148" s="22">
        <v>-1481.85</v>
      </c>
      <c r="N148" s="142">
        <v>87565.18</v>
      </c>
    </row>
    <row r="149" spans="1:16" x14ac:dyDescent="0.25">
      <c r="A149" s="18">
        <v>147</v>
      </c>
      <c r="B149" s="14" t="s">
        <v>561</v>
      </c>
      <c r="C149" s="35">
        <v>553960510014489</v>
      </c>
      <c r="D149" s="18">
        <v>2</v>
      </c>
      <c r="E149" s="18" t="s">
        <v>30</v>
      </c>
      <c r="F149" s="18">
        <v>2024</v>
      </c>
      <c r="G149" s="18" t="s">
        <v>31</v>
      </c>
      <c r="H149" s="3" t="s">
        <v>232</v>
      </c>
      <c r="I149" s="18" t="s">
        <v>360</v>
      </c>
      <c r="J149" s="18" t="s">
        <v>295</v>
      </c>
      <c r="K149" s="5" t="s">
        <v>563</v>
      </c>
      <c r="L149" s="50"/>
      <c r="M149" s="6">
        <v>-2021.18</v>
      </c>
      <c r="N149" s="142">
        <v>85544</v>
      </c>
      <c r="P149" s="175"/>
    </row>
    <row r="150" spans="1:16" x14ac:dyDescent="0.25">
      <c r="A150" s="18">
        <v>148</v>
      </c>
      <c r="B150" s="14" t="s">
        <v>561</v>
      </c>
      <c r="C150" s="35">
        <v>554439000028455</v>
      </c>
      <c r="D150" s="18">
        <v>2</v>
      </c>
      <c r="E150" s="18" t="s">
        <v>30</v>
      </c>
      <c r="F150" s="18">
        <v>2024</v>
      </c>
      <c r="G150" s="18" t="s">
        <v>13</v>
      </c>
      <c r="H150" s="3" t="s">
        <v>190</v>
      </c>
      <c r="I150" s="18" t="s">
        <v>361</v>
      </c>
      <c r="J150" s="18" t="s">
        <v>295</v>
      </c>
      <c r="K150" s="5" t="s">
        <v>563</v>
      </c>
      <c r="L150" s="50"/>
      <c r="M150" s="6">
        <v>-4672.49</v>
      </c>
      <c r="N150" s="142">
        <v>80871.509999999995</v>
      </c>
    </row>
    <row r="151" spans="1:16" x14ac:dyDescent="0.25">
      <c r="A151" s="18">
        <v>149</v>
      </c>
      <c r="B151" s="14" t="s">
        <v>561</v>
      </c>
      <c r="C151" s="35">
        <v>555101000005631</v>
      </c>
      <c r="D151" s="18">
        <v>2</v>
      </c>
      <c r="E151" s="18" t="s">
        <v>30</v>
      </c>
      <c r="F151" s="18">
        <v>2024</v>
      </c>
      <c r="G151" s="18" t="s">
        <v>13</v>
      </c>
      <c r="H151" s="18" t="s">
        <v>169</v>
      </c>
      <c r="I151" s="18" t="s">
        <v>338</v>
      </c>
      <c r="J151" s="18" t="s">
        <v>295</v>
      </c>
      <c r="K151" s="5" t="s">
        <v>563</v>
      </c>
      <c r="L151" s="50"/>
      <c r="M151" s="6">
        <v>-1260</v>
      </c>
      <c r="N151" s="142">
        <v>79611.509999999995</v>
      </c>
    </row>
    <row r="152" spans="1:16" x14ac:dyDescent="0.25">
      <c r="A152" s="18">
        <v>150</v>
      </c>
      <c r="B152" s="21" t="s">
        <v>165</v>
      </c>
      <c r="C152" s="35">
        <v>20201</v>
      </c>
      <c r="D152" s="18">
        <v>2</v>
      </c>
      <c r="E152" s="18" t="s">
        <v>30</v>
      </c>
      <c r="F152" s="18">
        <v>2024</v>
      </c>
      <c r="G152" s="18" t="s">
        <v>15</v>
      </c>
      <c r="H152" s="18" t="s">
        <v>212</v>
      </c>
      <c r="I152" s="18" t="s">
        <v>341</v>
      </c>
      <c r="J152" s="18" t="s">
        <v>159</v>
      </c>
      <c r="K152" s="5"/>
      <c r="L152" s="50"/>
      <c r="M152" s="22">
        <v>-499.99</v>
      </c>
      <c r="N152" s="142">
        <v>79111.520000000004</v>
      </c>
    </row>
    <row r="153" spans="1:16" x14ac:dyDescent="0.25">
      <c r="A153" s="18">
        <v>151</v>
      </c>
      <c r="B153" s="21" t="s">
        <v>165</v>
      </c>
      <c r="C153" s="35">
        <v>20202</v>
      </c>
      <c r="D153" s="18">
        <v>2</v>
      </c>
      <c r="E153" s="18" t="s">
        <v>30</v>
      </c>
      <c r="F153" s="18">
        <v>2024</v>
      </c>
      <c r="G153" s="18" t="s">
        <v>15</v>
      </c>
      <c r="H153" s="18" t="s">
        <v>191</v>
      </c>
      <c r="I153" s="18" t="s">
        <v>364</v>
      </c>
      <c r="J153" s="18" t="s">
        <v>159</v>
      </c>
      <c r="K153" s="5"/>
      <c r="L153" s="50"/>
      <c r="M153" s="22">
        <v>-1320.02</v>
      </c>
      <c r="N153" s="142">
        <v>77791.5</v>
      </c>
    </row>
    <row r="154" spans="1:16" x14ac:dyDescent="0.25">
      <c r="A154" s="18">
        <v>152</v>
      </c>
      <c r="B154" s="14" t="s">
        <v>231</v>
      </c>
      <c r="C154" s="35">
        <v>20203</v>
      </c>
      <c r="D154" s="18">
        <v>2</v>
      </c>
      <c r="E154" s="18" t="s">
        <v>30</v>
      </c>
      <c r="F154" s="18">
        <v>2024</v>
      </c>
      <c r="G154" s="18" t="s">
        <v>15</v>
      </c>
      <c r="H154" s="3" t="s">
        <v>240</v>
      </c>
      <c r="I154" s="18" t="s">
        <v>358</v>
      </c>
      <c r="J154" s="18" t="s">
        <v>233</v>
      </c>
      <c r="K154" s="5"/>
      <c r="L154" s="50"/>
      <c r="M154" s="22">
        <v>-2001.38</v>
      </c>
      <c r="N154" s="142">
        <v>75790.12</v>
      </c>
    </row>
    <row r="155" spans="1:16" x14ac:dyDescent="0.25">
      <c r="A155" s="18">
        <v>153</v>
      </c>
      <c r="B155" s="21" t="s">
        <v>165</v>
      </c>
      <c r="C155" s="35">
        <v>553653000047876</v>
      </c>
      <c r="D155" s="18">
        <v>5</v>
      </c>
      <c r="E155" s="18" t="s">
        <v>30</v>
      </c>
      <c r="F155" s="18">
        <v>2024</v>
      </c>
      <c r="G155" s="18" t="s">
        <v>13</v>
      </c>
      <c r="H155" s="18" t="s">
        <v>194</v>
      </c>
      <c r="I155" s="5" t="s">
        <v>457</v>
      </c>
      <c r="J155" s="18" t="s">
        <v>159</v>
      </c>
      <c r="K155" s="5"/>
      <c r="L155" s="50"/>
      <c r="M155" s="22">
        <v>-2116.8000000000002</v>
      </c>
      <c r="N155" s="142">
        <v>73673.320000000007</v>
      </c>
    </row>
    <row r="156" spans="1:16" x14ac:dyDescent="0.25">
      <c r="A156" s="18">
        <v>154</v>
      </c>
      <c r="B156" s="21" t="s">
        <v>142</v>
      </c>
      <c r="C156" s="35">
        <v>870361101389416</v>
      </c>
      <c r="D156" s="18">
        <v>5</v>
      </c>
      <c r="E156" s="18" t="s">
        <v>30</v>
      </c>
      <c r="F156" s="18">
        <v>2024</v>
      </c>
      <c r="G156" s="18" t="s">
        <v>18</v>
      </c>
      <c r="H156" s="18" t="s">
        <v>597</v>
      </c>
      <c r="I156" s="12" t="s">
        <v>65</v>
      </c>
      <c r="J156" s="18" t="s">
        <v>55</v>
      </c>
      <c r="K156" s="5"/>
      <c r="L156" s="50"/>
      <c r="M156" s="22">
        <v>-54</v>
      </c>
      <c r="N156" s="142">
        <v>73619.320000000007</v>
      </c>
    </row>
    <row r="157" spans="1:16" x14ac:dyDescent="0.25">
      <c r="A157" s="18">
        <v>155</v>
      </c>
      <c r="B157" s="21" t="s">
        <v>43</v>
      </c>
      <c r="C157" s="35">
        <v>321262533</v>
      </c>
      <c r="D157" s="18">
        <v>6</v>
      </c>
      <c r="E157" s="18" t="s">
        <v>30</v>
      </c>
      <c r="F157" s="18">
        <v>2024</v>
      </c>
      <c r="G157" s="18" t="s">
        <v>11</v>
      </c>
      <c r="H157" s="19" t="s">
        <v>71</v>
      </c>
      <c r="I157" s="18" t="s">
        <v>48</v>
      </c>
      <c r="J157" s="18" t="s">
        <v>72</v>
      </c>
      <c r="K157" s="5"/>
      <c r="L157" s="133">
        <v>51600</v>
      </c>
      <c r="M157" s="46"/>
      <c r="N157" s="142">
        <v>125219.32</v>
      </c>
    </row>
    <row r="158" spans="1:16" x14ac:dyDescent="0.25">
      <c r="A158" s="18">
        <v>156</v>
      </c>
      <c r="B158" s="21" t="s">
        <v>21</v>
      </c>
      <c r="C158" s="35">
        <v>4400933063987</v>
      </c>
      <c r="D158" s="18">
        <v>6</v>
      </c>
      <c r="E158" s="18" t="s">
        <v>30</v>
      </c>
      <c r="F158" s="18">
        <v>2024</v>
      </c>
      <c r="G158" s="18" t="s">
        <v>21</v>
      </c>
      <c r="H158" s="18" t="s">
        <v>597</v>
      </c>
      <c r="I158" s="9" t="s">
        <v>65</v>
      </c>
      <c r="J158" s="18" t="s">
        <v>55</v>
      </c>
      <c r="K158" s="5"/>
      <c r="L158" s="50"/>
      <c r="M158" s="22">
        <v>-125000</v>
      </c>
      <c r="N158" s="144">
        <v>219.32</v>
      </c>
    </row>
    <row r="159" spans="1:16" x14ac:dyDescent="0.25">
      <c r="A159" s="18">
        <v>157</v>
      </c>
      <c r="B159" s="14" t="s">
        <v>450</v>
      </c>
      <c r="C159" s="35">
        <v>554439000039504</v>
      </c>
      <c r="D159" s="18">
        <v>7</v>
      </c>
      <c r="E159" s="18" t="s">
        <v>30</v>
      </c>
      <c r="F159" s="18">
        <v>2024</v>
      </c>
      <c r="G159" s="18" t="s">
        <v>290</v>
      </c>
      <c r="H159" s="18" t="s">
        <v>171</v>
      </c>
      <c r="I159" s="39" t="s">
        <v>340</v>
      </c>
      <c r="J159" s="5" t="s">
        <v>447</v>
      </c>
      <c r="K159" s="3" t="s">
        <v>498</v>
      </c>
      <c r="L159" s="50"/>
      <c r="M159" s="6">
        <v>-819.02</v>
      </c>
      <c r="N159" s="151">
        <v>-599.70000000000005</v>
      </c>
    </row>
    <row r="160" spans="1:16" x14ac:dyDescent="0.25">
      <c r="A160" s="18">
        <v>158</v>
      </c>
      <c r="B160" s="21" t="s">
        <v>32</v>
      </c>
      <c r="C160" s="21">
        <v>98</v>
      </c>
      <c r="D160" s="18">
        <v>7</v>
      </c>
      <c r="E160" s="18" t="s">
        <v>30</v>
      </c>
      <c r="F160" s="18">
        <v>2024</v>
      </c>
      <c r="G160" s="18" t="s">
        <v>32</v>
      </c>
      <c r="H160" s="12" t="s">
        <v>216</v>
      </c>
      <c r="I160" s="9" t="s">
        <v>66</v>
      </c>
      <c r="J160" s="18" t="s">
        <v>67</v>
      </c>
      <c r="K160" s="5"/>
      <c r="L160" s="133">
        <v>1000</v>
      </c>
      <c r="M160" s="22"/>
      <c r="N160" s="151">
        <v>400.3</v>
      </c>
    </row>
    <row r="161" spans="1:14" x14ac:dyDescent="0.25">
      <c r="A161" s="18">
        <v>159</v>
      </c>
      <c r="B161" s="21" t="s">
        <v>70</v>
      </c>
      <c r="C161" s="35">
        <v>2700919363153</v>
      </c>
      <c r="D161" s="18">
        <v>7</v>
      </c>
      <c r="E161" s="18" t="s">
        <v>30</v>
      </c>
      <c r="F161" s="18">
        <v>2024</v>
      </c>
      <c r="G161" s="18" t="s">
        <v>32</v>
      </c>
      <c r="H161" s="12" t="s">
        <v>216</v>
      </c>
      <c r="I161" s="9" t="s">
        <v>66</v>
      </c>
      <c r="J161" s="18" t="s">
        <v>67</v>
      </c>
      <c r="K161" s="5"/>
      <c r="L161" s="133">
        <v>51.14</v>
      </c>
      <c r="M161" s="46"/>
      <c r="N161" s="144">
        <v>451.44</v>
      </c>
    </row>
    <row r="162" spans="1:14" x14ac:dyDescent="0.25">
      <c r="A162" s="18">
        <v>160</v>
      </c>
      <c r="B162" s="21" t="s">
        <v>474</v>
      </c>
      <c r="C162" s="35">
        <v>20901</v>
      </c>
      <c r="D162" s="18">
        <v>9</v>
      </c>
      <c r="E162" s="18" t="s">
        <v>30</v>
      </c>
      <c r="F162" s="18">
        <v>2024</v>
      </c>
      <c r="G162" s="18" t="s">
        <v>143</v>
      </c>
      <c r="H162" s="18" t="s">
        <v>34</v>
      </c>
      <c r="I162" s="12" t="s">
        <v>144</v>
      </c>
      <c r="J162" s="5" t="s">
        <v>447</v>
      </c>
      <c r="K162" s="3" t="s">
        <v>192</v>
      </c>
      <c r="L162" s="50"/>
      <c r="M162" s="22">
        <v>-936.33</v>
      </c>
      <c r="N162" s="144">
        <v>-484.89</v>
      </c>
    </row>
    <row r="163" spans="1:14" x14ac:dyDescent="0.25">
      <c r="A163" s="18">
        <v>161</v>
      </c>
      <c r="B163" s="21" t="s">
        <v>32</v>
      </c>
      <c r="C163" s="21">
        <v>98</v>
      </c>
      <c r="D163" s="18">
        <v>9</v>
      </c>
      <c r="E163" s="18" t="s">
        <v>30</v>
      </c>
      <c r="F163" s="18">
        <v>2024</v>
      </c>
      <c r="G163" s="18" t="s">
        <v>32</v>
      </c>
      <c r="H163" s="12" t="s">
        <v>216</v>
      </c>
      <c r="I163" s="9" t="s">
        <v>66</v>
      </c>
      <c r="J163" s="18" t="s">
        <v>67</v>
      </c>
      <c r="K163" s="5"/>
      <c r="L163" s="133">
        <v>500</v>
      </c>
      <c r="M163" s="22"/>
      <c r="N163" s="144">
        <v>15.11</v>
      </c>
    </row>
    <row r="164" spans="1:14" x14ac:dyDescent="0.25">
      <c r="A164" s="18">
        <v>162</v>
      </c>
      <c r="B164" s="21" t="s">
        <v>70</v>
      </c>
      <c r="C164" s="35">
        <v>2700919363153</v>
      </c>
      <c r="D164" s="18">
        <v>9</v>
      </c>
      <c r="E164" s="18" t="s">
        <v>30</v>
      </c>
      <c r="F164" s="18">
        <v>2024</v>
      </c>
      <c r="G164" s="18" t="s">
        <v>32</v>
      </c>
      <c r="H164" s="12" t="s">
        <v>216</v>
      </c>
      <c r="I164" s="9" t="s">
        <v>66</v>
      </c>
      <c r="J164" s="18" t="s">
        <v>67</v>
      </c>
      <c r="K164" s="5"/>
      <c r="L164" s="133">
        <v>25.9</v>
      </c>
      <c r="M164" s="46"/>
      <c r="N164" s="144">
        <v>41.01</v>
      </c>
    </row>
    <row r="165" spans="1:14" x14ac:dyDescent="0.25">
      <c r="A165" s="18">
        <v>163</v>
      </c>
      <c r="B165" s="14" t="s">
        <v>545</v>
      </c>
      <c r="C165" s="35">
        <v>554439000039504</v>
      </c>
      <c r="D165" s="18">
        <v>19</v>
      </c>
      <c r="E165" s="18" t="s">
        <v>30</v>
      </c>
      <c r="F165" s="18">
        <v>2024</v>
      </c>
      <c r="G165" s="18" t="s">
        <v>177</v>
      </c>
      <c r="H165" s="18" t="s">
        <v>171</v>
      </c>
      <c r="I165" s="39" t="s">
        <v>340</v>
      </c>
      <c r="J165" s="5" t="s">
        <v>447</v>
      </c>
      <c r="K165" s="3" t="s">
        <v>499</v>
      </c>
      <c r="L165" s="50"/>
      <c r="M165" s="22">
        <v>-3745.33</v>
      </c>
      <c r="N165" s="142">
        <v>-3704.32</v>
      </c>
    </row>
    <row r="166" spans="1:14" x14ac:dyDescent="0.25">
      <c r="A166" s="18">
        <v>164</v>
      </c>
      <c r="B166" s="14" t="s">
        <v>446</v>
      </c>
      <c r="C166" s="35">
        <v>554439000039504</v>
      </c>
      <c r="D166" s="18">
        <v>19</v>
      </c>
      <c r="E166" s="18" t="s">
        <v>30</v>
      </c>
      <c r="F166" s="18">
        <v>2024</v>
      </c>
      <c r="G166" s="18" t="s">
        <v>177</v>
      </c>
      <c r="H166" s="18" t="s">
        <v>171</v>
      </c>
      <c r="I166" s="39" t="s">
        <v>340</v>
      </c>
      <c r="J166" s="5" t="s">
        <v>447</v>
      </c>
      <c r="K166" s="3" t="s">
        <v>500</v>
      </c>
      <c r="L166" s="50"/>
      <c r="M166" s="22">
        <v>-1754.8</v>
      </c>
      <c r="N166" s="142">
        <v>-5459.12</v>
      </c>
    </row>
    <row r="167" spans="1:14" ht="12" customHeight="1" x14ac:dyDescent="0.25">
      <c r="A167" s="18">
        <v>165</v>
      </c>
      <c r="B167" s="14" t="s">
        <v>561</v>
      </c>
      <c r="C167" s="35">
        <v>554439000039504</v>
      </c>
      <c r="D167" s="18">
        <v>19</v>
      </c>
      <c r="E167" s="18" t="s">
        <v>30</v>
      </c>
      <c r="F167" s="18">
        <v>2024</v>
      </c>
      <c r="G167" s="18" t="s">
        <v>177</v>
      </c>
      <c r="H167" s="3" t="s">
        <v>171</v>
      </c>
      <c r="I167" s="39" t="s">
        <v>340</v>
      </c>
      <c r="J167" s="5" t="s">
        <v>562</v>
      </c>
      <c r="K167" s="3" t="s">
        <v>587</v>
      </c>
      <c r="L167" s="50"/>
      <c r="M167" s="6">
        <v>-549.74</v>
      </c>
      <c r="N167" s="142">
        <v>-6008.86</v>
      </c>
    </row>
    <row r="168" spans="1:14" ht="14.25" customHeight="1" x14ac:dyDescent="0.25">
      <c r="A168" s="18">
        <v>166</v>
      </c>
      <c r="B168" s="14" t="s">
        <v>561</v>
      </c>
      <c r="C168" s="35">
        <v>554439000039504</v>
      </c>
      <c r="D168" s="18">
        <v>19</v>
      </c>
      <c r="E168" s="18" t="s">
        <v>30</v>
      </c>
      <c r="F168" s="18">
        <v>2024</v>
      </c>
      <c r="G168" s="18" t="s">
        <v>177</v>
      </c>
      <c r="H168" s="3" t="s">
        <v>171</v>
      </c>
      <c r="I168" s="39" t="s">
        <v>340</v>
      </c>
      <c r="J168" s="5" t="s">
        <v>562</v>
      </c>
      <c r="K168" s="3" t="s">
        <v>591</v>
      </c>
      <c r="L168" s="50"/>
      <c r="M168" s="6">
        <v>-102.38</v>
      </c>
      <c r="N168" s="142">
        <v>-6111.24</v>
      </c>
    </row>
    <row r="169" spans="1:14" x14ac:dyDescent="0.25">
      <c r="A169" s="18">
        <v>167</v>
      </c>
      <c r="B169" s="14" t="s">
        <v>549</v>
      </c>
      <c r="C169" s="35">
        <v>554439000039504</v>
      </c>
      <c r="D169" s="18">
        <v>19</v>
      </c>
      <c r="E169" s="18" t="s">
        <v>30</v>
      </c>
      <c r="F169" s="18">
        <v>2024</v>
      </c>
      <c r="G169" s="18" t="s">
        <v>177</v>
      </c>
      <c r="H169" s="18" t="s">
        <v>171</v>
      </c>
      <c r="I169" s="39" t="s">
        <v>340</v>
      </c>
      <c r="J169" s="5" t="s">
        <v>447</v>
      </c>
      <c r="K169" s="3" t="s">
        <v>501</v>
      </c>
      <c r="L169" s="50"/>
      <c r="M169" s="6">
        <v>-1810.51</v>
      </c>
      <c r="N169" s="142">
        <v>-7921.75</v>
      </c>
    </row>
    <row r="170" spans="1:14" ht="11.25" customHeight="1" x14ac:dyDescent="0.25">
      <c r="A170" s="18">
        <v>168</v>
      </c>
      <c r="B170" s="14" t="s">
        <v>561</v>
      </c>
      <c r="C170" s="35">
        <v>554439000039504</v>
      </c>
      <c r="D170" s="18">
        <v>19</v>
      </c>
      <c r="E170" s="18" t="s">
        <v>30</v>
      </c>
      <c r="F170" s="18">
        <v>2024</v>
      </c>
      <c r="G170" s="18" t="s">
        <v>177</v>
      </c>
      <c r="H170" s="18" t="s">
        <v>171</v>
      </c>
      <c r="I170" s="39" t="s">
        <v>340</v>
      </c>
      <c r="J170" s="5" t="s">
        <v>562</v>
      </c>
      <c r="K170" s="3" t="s">
        <v>592</v>
      </c>
      <c r="L170" s="50"/>
      <c r="M170" s="6">
        <v>-991.04</v>
      </c>
      <c r="N170" s="142">
        <f>N169+M170</f>
        <v>-8912.7900000000009</v>
      </c>
    </row>
    <row r="171" spans="1:14" ht="27" x14ac:dyDescent="0.25">
      <c r="A171" s="18">
        <v>169</v>
      </c>
      <c r="B171" s="14" t="s">
        <v>561</v>
      </c>
      <c r="C171" s="35">
        <v>554439000039504</v>
      </c>
      <c r="D171" s="18">
        <v>19</v>
      </c>
      <c r="E171" s="18" t="s">
        <v>30</v>
      </c>
      <c r="F171" s="18">
        <v>2024</v>
      </c>
      <c r="G171" s="18" t="s">
        <v>177</v>
      </c>
      <c r="H171" s="18" t="s">
        <v>171</v>
      </c>
      <c r="I171" s="39" t="s">
        <v>340</v>
      </c>
      <c r="J171" s="191" t="s">
        <v>562</v>
      </c>
      <c r="K171" s="3" t="s">
        <v>588</v>
      </c>
      <c r="L171" s="50"/>
      <c r="M171" s="6">
        <v>-460.7</v>
      </c>
      <c r="N171" s="142">
        <f t="shared" ref="N171:N173" si="0">N170+M171</f>
        <v>-9373.4900000000016</v>
      </c>
    </row>
    <row r="172" spans="1:14" ht="27" x14ac:dyDescent="0.25">
      <c r="A172" s="18">
        <v>170</v>
      </c>
      <c r="B172" s="14" t="s">
        <v>561</v>
      </c>
      <c r="C172" s="35">
        <v>554439000039504</v>
      </c>
      <c r="D172" s="18">
        <v>19</v>
      </c>
      <c r="E172" s="18" t="s">
        <v>30</v>
      </c>
      <c r="F172" s="18">
        <v>2024</v>
      </c>
      <c r="G172" s="18" t="s">
        <v>177</v>
      </c>
      <c r="H172" s="18" t="s">
        <v>171</v>
      </c>
      <c r="I172" s="39" t="s">
        <v>340</v>
      </c>
      <c r="J172" s="191" t="s">
        <v>562</v>
      </c>
      <c r="K172" s="3" t="s">
        <v>589</v>
      </c>
      <c r="L172" s="50"/>
      <c r="M172" s="6">
        <v>-2047.56</v>
      </c>
      <c r="N172" s="142">
        <f t="shared" si="0"/>
        <v>-11421.050000000001</v>
      </c>
    </row>
    <row r="173" spans="1:14" ht="27" x14ac:dyDescent="0.25">
      <c r="A173" s="18">
        <v>171</v>
      </c>
      <c r="B173" s="14" t="s">
        <v>561</v>
      </c>
      <c r="C173" s="35">
        <v>554439000039504</v>
      </c>
      <c r="D173" s="18">
        <v>19</v>
      </c>
      <c r="E173" s="18" t="s">
        <v>30</v>
      </c>
      <c r="F173" s="18">
        <v>2024</v>
      </c>
      <c r="G173" s="18" t="s">
        <v>177</v>
      </c>
      <c r="H173" s="18" t="s">
        <v>171</v>
      </c>
      <c r="I173" s="39" t="s">
        <v>340</v>
      </c>
      <c r="J173" s="191" t="s">
        <v>562</v>
      </c>
      <c r="K173" s="3" t="s">
        <v>590</v>
      </c>
      <c r="L173" s="50"/>
      <c r="M173" s="6">
        <v>-102.38</v>
      </c>
      <c r="N173" s="142">
        <f t="shared" si="0"/>
        <v>-11523.43</v>
      </c>
    </row>
    <row r="174" spans="1:14" x14ac:dyDescent="0.25">
      <c r="A174" s="18">
        <v>172</v>
      </c>
      <c r="B174" s="21" t="s">
        <v>32</v>
      </c>
      <c r="C174" s="21">
        <v>98</v>
      </c>
      <c r="D174" s="18">
        <v>19</v>
      </c>
      <c r="E174" s="18" t="s">
        <v>30</v>
      </c>
      <c r="F174" s="18">
        <v>2024</v>
      </c>
      <c r="G174" s="18" t="s">
        <v>32</v>
      </c>
      <c r="H174" s="12" t="s">
        <v>216</v>
      </c>
      <c r="I174" s="9" t="s">
        <v>66</v>
      </c>
      <c r="J174" s="18" t="s">
        <v>67</v>
      </c>
      <c r="K174" s="5"/>
      <c r="L174" s="133">
        <v>12000</v>
      </c>
      <c r="M174" s="46"/>
      <c r="N174" s="142">
        <f>N173+L174</f>
        <v>476.56999999999971</v>
      </c>
    </row>
    <row r="175" spans="1:14" x14ac:dyDescent="0.25">
      <c r="A175" s="18">
        <v>173</v>
      </c>
      <c r="B175" s="21" t="s">
        <v>70</v>
      </c>
      <c r="C175" s="35">
        <v>2700919363153</v>
      </c>
      <c r="D175" s="18">
        <v>19</v>
      </c>
      <c r="E175" s="18" t="s">
        <v>30</v>
      </c>
      <c r="F175" s="18">
        <v>2024</v>
      </c>
      <c r="G175" s="18" t="s">
        <v>32</v>
      </c>
      <c r="H175" s="12" t="s">
        <v>216</v>
      </c>
      <c r="I175" s="9" t="s">
        <v>66</v>
      </c>
      <c r="J175" s="18" t="s">
        <v>67</v>
      </c>
      <c r="K175" s="5"/>
      <c r="L175" s="133">
        <v>637.44000000000005</v>
      </c>
      <c r="M175" s="46"/>
      <c r="N175" s="142">
        <v>1114.01</v>
      </c>
    </row>
    <row r="176" spans="1:14" x14ac:dyDescent="0.25">
      <c r="A176" s="18">
        <v>174</v>
      </c>
      <c r="B176" s="14" t="s">
        <v>50</v>
      </c>
      <c r="C176" s="35">
        <v>551369000031772</v>
      </c>
      <c r="D176" s="18">
        <v>20</v>
      </c>
      <c r="E176" s="18" t="s">
        <v>30</v>
      </c>
      <c r="F176" s="18">
        <v>2024</v>
      </c>
      <c r="G176" s="18" t="s">
        <v>33</v>
      </c>
      <c r="H176" s="3" t="s">
        <v>49</v>
      </c>
      <c r="I176" s="9" t="s">
        <v>66</v>
      </c>
      <c r="J176" s="18" t="s">
        <v>227</v>
      </c>
      <c r="K176" s="5"/>
      <c r="L176" s="134">
        <v>12207.47</v>
      </c>
      <c r="M176" s="46"/>
      <c r="N176" s="142">
        <v>13321.48</v>
      </c>
    </row>
    <row r="177" spans="1:14" x14ac:dyDescent="0.25">
      <c r="A177" s="18">
        <v>175</v>
      </c>
      <c r="B177" s="21" t="s">
        <v>43</v>
      </c>
      <c r="C177" s="35">
        <v>323497110</v>
      </c>
      <c r="D177" s="18">
        <v>26</v>
      </c>
      <c r="E177" s="18" t="s">
        <v>30</v>
      </c>
      <c r="F177" s="18">
        <v>2024</v>
      </c>
      <c r="G177" s="18" t="s">
        <v>11</v>
      </c>
      <c r="H177" s="19" t="s">
        <v>71</v>
      </c>
      <c r="I177" s="18" t="s">
        <v>48</v>
      </c>
      <c r="J177" s="18" t="s">
        <v>72</v>
      </c>
      <c r="K177" s="5"/>
      <c r="L177" s="140">
        <v>44400</v>
      </c>
      <c r="M177" s="46"/>
      <c r="N177" s="143">
        <v>57721.48</v>
      </c>
    </row>
    <row r="178" spans="1:14" x14ac:dyDescent="0.25">
      <c r="A178" s="18">
        <v>176</v>
      </c>
      <c r="B178" s="14" t="s">
        <v>224</v>
      </c>
      <c r="C178" s="35">
        <v>554439000039504</v>
      </c>
      <c r="D178" s="18">
        <v>1</v>
      </c>
      <c r="E178" s="18" t="s">
        <v>52</v>
      </c>
      <c r="F178" s="18">
        <v>2024</v>
      </c>
      <c r="G178" s="18" t="s">
        <v>13</v>
      </c>
      <c r="H178" s="12" t="s">
        <v>216</v>
      </c>
      <c r="I178" s="9" t="s">
        <v>66</v>
      </c>
      <c r="J178" s="18" t="s">
        <v>67</v>
      </c>
      <c r="K178" s="5"/>
      <c r="L178" s="50"/>
      <c r="M178" s="139">
        <v>-10279.700000000001</v>
      </c>
      <c r="N178" s="142">
        <v>47441.78</v>
      </c>
    </row>
    <row r="179" spans="1:14" x14ac:dyDescent="0.25">
      <c r="A179" s="18">
        <v>177</v>
      </c>
      <c r="B179" s="14" t="s">
        <v>195</v>
      </c>
      <c r="C179" s="35">
        <v>551295000702791</v>
      </c>
      <c r="D179" s="18">
        <v>5</v>
      </c>
      <c r="E179" s="18" t="s">
        <v>52</v>
      </c>
      <c r="F179" s="18">
        <v>2024</v>
      </c>
      <c r="G179" s="18" t="s">
        <v>13</v>
      </c>
      <c r="H179" s="18" t="s">
        <v>150</v>
      </c>
      <c r="I179" s="18" t="s">
        <v>326</v>
      </c>
      <c r="J179" s="18" t="s">
        <v>193</v>
      </c>
      <c r="K179" s="5"/>
      <c r="L179" s="50"/>
      <c r="M179" s="139">
        <v>-1260</v>
      </c>
      <c r="N179" s="142">
        <v>46181.78</v>
      </c>
    </row>
    <row r="180" spans="1:14" x14ac:dyDescent="0.25">
      <c r="A180" s="18">
        <v>178</v>
      </c>
      <c r="B180" s="14" t="s">
        <v>195</v>
      </c>
      <c r="C180" s="35">
        <v>553468000019606</v>
      </c>
      <c r="D180" s="18">
        <v>5</v>
      </c>
      <c r="E180" s="18" t="s">
        <v>52</v>
      </c>
      <c r="F180" s="18">
        <v>2024</v>
      </c>
      <c r="G180" s="18" t="s">
        <v>13</v>
      </c>
      <c r="H180" s="18" t="s">
        <v>167</v>
      </c>
      <c r="I180" s="18" t="s">
        <v>335</v>
      </c>
      <c r="J180" s="18" t="s">
        <v>193</v>
      </c>
      <c r="K180" s="5"/>
      <c r="L180" s="50"/>
      <c r="M180" s="139">
        <v>-2100</v>
      </c>
      <c r="N180" s="142">
        <v>44081.78</v>
      </c>
    </row>
    <row r="181" spans="1:14" x14ac:dyDescent="0.25">
      <c r="A181" s="18">
        <v>179</v>
      </c>
      <c r="B181" s="21" t="s">
        <v>165</v>
      </c>
      <c r="C181" s="35">
        <v>553653000020533</v>
      </c>
      <c r="D181" s="18">
        <v>5</v>
      </c>
      <c r="E181" s="18" t="s">
        <v>52</v>
      </c>
      <c r="F181" s="18">
        <v>2024</v>
      </c>
      <c r="G181" s="18" t="s">
        <v>13</v>
      </c>
      <c r="H181" s="18" t="s">
        <v>189</v>
      </c>
      <c r="I181" s="18" t="s">
        <v>349</v>
      </c>
      <c r="J181" s="18" t="s">
        <v>164</v>
      </c>
      <c r="K181" s="5"/>
      <c r="L181" s="50"/>
      <c r="M181" s="139">
        <v>-1932</v>
      </c>
      <c r="N181" s="142">
        <v>42149.78</v>
      </c>
    </row>
    <row r="182" spans="1:14" x14ac:dyDescent="0.25">
      <c r="A182" s="18">
        <v>180</v>
      </c>
      <c r="B182" s="14" t="s">
        <v>229</v>
      </c>
      <c r="C182" s="35">
        <v>554439000006509</v>
      </c>
      <c r="D182" s="18">
        <v>5</v>
      </c>
      <c r="E182" s="18" t="s">
        <v>52</v>
      </c>
      <c r="F182" s="18">
        <v>2024</v>
      </c>
      <c r="G182" s="18" t="s">
        <v>13</v>
      </c>
      <c r="H182" s="3" t="s">
        <v>168</v>
      </c>
      <c r="I182" s="18" t="s">
        <v>226</v>
      </c>
      <c r="J182" s="18" t="s">
        <v>197</v>
      </c>
      <c r="K182" s="5"/>
      <c r="L182" s="50"/>
      <c r="M182" s="139">
        <v>-3520</v>
      </c>
      <c r="N182" s="142">
        <v>38629.78</v>
      </c>
    </row>
    <row r="183" spans="1:14" x14ac:dyDescent="0.25">
      <c r="A183" s="18">
        <v>181</v>
      </c>
      <c r="B183" s="21" t="s">
        <v>211</v>
      </c>
      <c r="C183" s="35">
        <v>554732000131396</v>
      </c>
      <c r="D183" s="18">
        <v>5</v>
      </c>
      <c r="E183" s="18" t="s">
        <v>52</v>
      </c>
      <c r="F183" s="18">
        <v>2024</v>
      </c>
      <c r="G183" s="18" t="s">
        <v>13</v>
      </c>
      <c r="H183" s="18" t="s">
        <v>154</v>
      </c>
      <c r="I183" s="18" t="s">
        <v>331</v>
      </c>
      <c r="J183" s="18" t="s">
        <v>196</v>
      </c>
      <c r="K183" s="5"/>
      <c r="L183" s="50"/>
      <c r="M183" s="139">
        <v>-4590.72</v>
      </c>
      <c r="N183" s="142">
        <v>34039.06</v>
      </c>
    </row>
    <row r="184" spans="1:14" x14ac:dyDescent="0.25">
      <c r="A184" s="18">
        <v>182</v>
      </c>
      <c r="B184" s="14" t="s">
        <v>195</v>
      </c>
      <c r="C184" s="35">
        <v>555101000005631</v>
      </c>
      <c r="D184" s="18">
        <v>5</v>
      </c>
      <c r="E184" s="18" t="s">
        <v>52</v>
      </c>
      <c r="F184" s="18">
        <v>2024</v>
      </c>
      <c r="G184" s="18" t="s">
        <v>13</v>
      </c>
      <c r="H184" s="18" t="s">
        <v>169</v>
      </c>
      <c r="I184" s="18" t="s">
        <v>338</v>
      </c>
      <c r="J184" s="18" t="s">
        <v>193</v>
      </c>
      <c r="K184" s="5"/>
      <c r="L184" s="50"/>
      <c r="M184" s="139">
        <v>-1260</v>
      </c>
      <c r="N184" s="142">
        <v>32779.06</v>
      </c>
    </row>
    <row r="185" spans="1:14" x14ac:dyDescent="0.25">
      <c r="A185" s="18">
        <v>183</v>
      </c>
      <c r="B185" s="21" t="s">
        <v>165</v>
      </c>
      <c r="C185" s="35">
        <v>30501</v>
      </c>
      <c r="D185" s="18">
        <v>5</v>
      </c>
      <c r="E185" s="18" t="s">
        <v>52</v>
      </c>
      <c r="F185" s="18">
        <v>2024</v>
      </c>
      <c r="G185" s="18" t="s">
        <v>15</v>
      </c>
      <c r="H185" s="18" t="s">
        <v>191</v>
      </c>
      <c r="I185" s="18" t="s">
        <v>364</v>
      </c>
      <c r="J185" s="18" t="s">
        <v>159</v>
      </c>
      <c r="K185" s="5"/>
      <c r="L185" s="50"/>
      <c r="M185" s="139">
        <v>-1319.99</v>
      </c>
      <c r="N185" s="142">
        <v>31459.07</v>
      </c>
    </row>
    <row r="186" spans="1:14" x14ac:dyDescent="0.25">
      <c r="A186" s="18">
        <v>184</v>
      </c>
      <c r="B186" s="21" t="s">
        <v>165</v>
      </c>
      <c r="C186" s="35">
        <v>30502</v>
      </c>
      <c r="D186" s="18">
        <v>5</v>
      </c>
      <c r="E186" s="18" t="s">
        <v>52</v>
      </c>
      <c r="F186" s="18">
        <v>2024</v>
      </c>
      <c r="G186" s="18" t="s">
        <v>15</v>
      </c>
      <c r="H186" s="26" t="s">
        <v>212</v>
      </c>
      <c r="I186" s="18" t="s">
        <v>341</v>
      </c>
      <c r="J186" s="18" t="s">
        <v>159</v>
      </c>
      <c r="K186" s="5"/>
      <c r="L186" s="50"/>
      <c r="M186" s="139">
        <v>-499.99</v>
      </c>
      <c r="N186" s="142">
        <v>30959.08</v>
      </c>
    </row>
    <row r="187" spans="1:14" x14ac:dyDescent="0.25">
      <c r="A187" s="18">
        <v>185</v>
      </c>
      <c r="B187" s="14" t="s">
        <v>195</v>
      </c>
      <c r="C187" s="35">
        <v>30503</v>
      </c>
      <c r="D187" s="18">
        <v>5</v>
      </c>
      <c r="E187" s="18" t="s">
        <v>52</v>
      </c>
      <c r="F187" s="18">
        <v>2024</v>
      </c>
      <c r="G187" s="18" t="s">
        <v>15</v>
      </c>
      <c r="H187" s="18" t="s">
        <v>188</v>
      </c>
      <c r="I187" s="18" t="s">
        <v>339</v>
      </c>
      <c r="J187" s="18" t="s">
        <v>193</v>
      </c>
      <c r="K187" s="5"/>
      <c r="L187" s="50"/>
      <c r="M187" s="22">
        <v>-3226.16</v>
      </c>
      <c r="N187" s="142">
        <v>27732.92</v>
      </c>
    </row>
    <row r="188" spans="1:14" x14ac:dyDescent="0.25">
      <c r="A188" s="18">
        <v>186</v>
      </c>
      <c r="B188" s="21" t="s">
        <v>142</v>
      </c>
      <c r="C188" s="35">
        <v>870651201440247</v>
      </c>
      <c r="D188" s="18">
        <v>5</v>
      </c>
      <c r="E188" s="18" t="s">
        <v>52</v>
      </c>
      <c r="F188" s="18">
        <v>2024</v>
      </c>
      <c r="G188" s="18" t="s">
        <v>18</v>
      </c>
      <c r="H188" s="18" t="s">
        <v>597</v>
      </c>
      <c r="I188" s="12" t="s">
        <v>65</v>
      </c>
      <c r="J188" s="18" t="s">
        <v>55</v>
      </c>
      <c r="K188" s="5"/>
      <c r="L188" s="50"/>
      <c r="M188" s="22">
        <v>-54</v>
      </c>
      <c r="N188" s="142">
        <v>27678.92</v>
      </c>
    </row>
    <row r="189" spans="1:14" x14ac:dyDescent="0.25">
      <c r="A189" s="18">
        <v>187</v>
      </c>
      <c r="B189" s="14" t="s">
        <v>235</v>
      </c>
      <c r="C189" s="35">
        <v>553296000017102</v>
      </c>
      <c r="D189" s="18">
        <v>6</v>
      </c>
      <c r="E189" s="18" t="s">
        <v>52</v>
      </c>
      <c r="F189" s="18">
        <v>2024</v>
      </c>
      <c r="G189" s="18" t="s">
        <v>13</v>
      </c>
      <c r="H189" s="3" t="s">
        <v>236</v>
      </c>
      <c r="I189" s="40" t="s">
        <v>237</v>
      </c>
      <c r="J189" s="18" t="s">
        <v>197</v>
      </c>
      <c r="K189" s="5"/>
      <c r="L189" s="50"/>
      <c r="M189" s="22">
        <v>-400</v>
      </c>
      <c r="N189" s="142">
        <v>27278.92</v>
      </c>
    </row>
    <row r="190" spans="1:14" x14ac:dyDescent="0.25">
      <c r="A190" s="18">
        <v>188</v>
      </c>
      <c r="B190" s="21" t="s">
        <v>165</v>
      </c>
      <c r="C190" s="35">
        <v>30601</v>
      </c>
      <c r="D190" s="18">
        <v>6</v>
      </c>
      <c r="E190" s="18" t="s">
        <v>52</v>
      </c>
      <c r="F190" s="18">
        <v>2024</v>
      </c>
      <c r="G190" s="18" t="s">
        <v>15</v>
      </c>
      <c r="H190" s="18" t="s">
        <v>228</v>
      </c>
      <c r="I190" s="18" t="s">
        <v>344</v>
      </c>
      <c r="J190" s="18" t="s">
        <v>159</v>
      </c>
      <c r="K190" s="5"/>
      <c r="L190" s="50"/>
      <c r="M190" s="22">
        <v>-705.6</v>
      </c>
      <c r="N190" s="142">
        <v>26573.32</v>
      </c>
    </row>
    <row r="191" spans="1:14" x14ac:dyDescent="0.25">
      <c r="A191" s="18">
        <v>189</v>
      </c>
      <c r="B191" s="21" t="s">
        <v>142</v>
      </c>
      <c r="C191" s="35">
        <v>820661100087087</v>
      </c>
      <c r="D191" s="18">
        <v>6</v>
      </c>
      <c r="E191" s="18" t="s">
        <v>52</v>
      </c>
      <c r="F191" s="18">
        <v>2024</v>
      </c>
      <c r="G191" s="18" t="s">
        <v>16</v>
      </c>
      <c r="H191" s="18" t="s">
        <v>597</v>
      </c>
      <c r="I191" s="12" t="s">
        <v>65</v>
      </c>
      <c r="J191" s="18" t="s">
        <v>55</v>
      </c>
      <c r="K191" s="5"/>
      <c r="L191" s="50"/>
      <c r="M191" s="22">
        <v>-12</v>
      </c>
      <c r="N191" s="142">
        <v>26561.32</v>
      </c>
    </row>
    <row r="192" spans="1:14" x14ac:dyDescent="0.25">
      <c r="A192" s="18">
        <v>190</v>
      </c>
      <c r="B192" s="21" t="s">
        <v>43</v>
      </c>
      <c r="C192" s="35">
        <v>326622753</v>
      </c>
      <c r="D192" s="18">
        <v>18</v>
      </c>
      <c r="E192" s="18" t="s">
        <v>52</v>
      </c>
      <c r="F192" s="18">
        <v>2024</v>
      </c>
      <c r="G192" s="18" t="s">
        <v>11</v>
      </c>
      <c r="H192" s="19" t="s">
        <v>71</v>
      </c>
      <c r="I192" s="18" t="s">
        <v>48</v>
      </c>
      <c r="J192" s="18" t="s">
        <v>72</v>
      </c>
      <c r="K192" s="5"/>
      <c r="L192" s="133">
        <v>50400</v>
      </c>
      <c r="M192" s="46"/>
      <c r="N192" s="142">
        <v>76961.320000000007</v>
      </c>
    </row>
    <row r="193" spans="1:14" x14ac:dyDescent="0.25">
      <c r="A193" s="18">
        <v>191</v>
      </c>
      <c r="B193" s="14" t="s">
        <v>549</v>
      </c>
      <c r="C193" s="35">
        <v>554439000039504</v>
      </c>
      <c r="D193" s="18">
        <v>27</v>
      </c>
      <c r="E193" s="18" t="s">
        <v>52</v>
      </c>
      <c r="F193" s="18">
        <v>2024</v>
      </c>
      <c r="G193" s="18" t="s">
        <v>177</v>
      </c>
      <c r="H193" s="18" t="s">
        <v>171</v>
      </c>
      <c r="I193" s="39" t="s">
        <v>340</v>
      </c>
      <c r="J193" s="5" t="s">
        <v>447</v>
      </c>
      <c r="K193" s="3" t="s">
        <v>502</v>
      </c>
      <c r="L193" s="50"/>
      <c r="M193" s="22">
        <v>-605.69000000000005</v>
      </c>
      <c r="N193" s="142">
        <v>76355.63</v>
      </c>
    </row>
    <row r="194" spans="1:14" x14ac:dyDescent="0.25">
      <c r="A194" s="18">
        <v>192</v>
      </c>
      <c r="B194" s="14" t="s">
        <v>545</v>
      </c>
      <c r="C194" s="35">
        <v>554439000039504</v>
      </c>
      <c r="D194" s="18">
        <v>27</v>
      </c>
      <c r="E194" s="18" t="s">
        <v>52</v>
      </c>
      <c r="F194" s="18">
        <v>2024</v>
      </c>
      <c r="G194" s="18" t="s">
        <v>177</v>
      </c>
      <c r="H194" s="18" t="s">
        <v>171</v>
      </c>
      <c r="I194" s="39" t="s">
        <v>340</v>
      </c>
      <c r="J194" s="5" t="s">
        <v>447</v>
      </c>
      <c r="K194" s="3" t="s">
        <v>503</v>
      </c>
      <c r="L194" s="50"/>
      <c r="M194" s="22">
        <v>-1683.05</v>
      </c>
      <c r="N194" s="142">
        <v>74672.58</v>
      </c>
    </row>
    <row r="195" spans="1:14" x14ac:dyDescent="0.25">
      <c r="A195" s="18">
        <v>193</v>
      </c>
      <c r="B195" s="14" t="s">
        <v>446</v>
      </c>
      <c r="C195" s="35">
        <v>554439000039504</v>
      </c>
      <c r="D195" s="18">
        <v>27</v>
      </c>
      <c r="E195" s="18" t="s">
        <v>52</v>
      </c>
      <c r="F195" s="18">
        <v>2024</v>
      </c>
      <c r="G195" s="18" t="s">
        <v>177</v>
      </c>
      <c r="H195" s="18" t="s">
        <v>171</v>
      </c>
      <c r="I195" s="39" t="s">
        <v>340</v>
      </c>
      <c r="J195" s="5" t="s">
        <v>447</v>
      </c>
      <c r="K195" s="3" t="s">
        <v>504</v>
      </c>
      <c r="L195" s="50"/>
      <c r="M195" s="22">
        <v>-770.14</v>
      </c>
      <c r="N195" s="143">
        <v>73902.44</v>
      </c>
    </row>
    <row r="196" spans="1:14" x14ac:dyDescent="0.25">
      <c r="A196" s="18">
        <v>194</v>
      </c>
      <c r="B196" s="14" t="s">
        <v>195</v>
      </c>
      <c r="C196" s="35">
        <v>551295000702791</v>
      </c>
      <c r="D196" s="18">
        <v>2</v>
      </c>
      <c r="E196" s="18" t="s">
        <v>12</v>
      </c>
      <c r="F196" s="18">
        <v>2024</v>
      </c>
      <c r="G196" s="18" t="s">
        <v>13</v>
      </c>
      <c r="H196" s="18" t="s">
        <v>150</v>
      </c>
      <c r="I196" s="18" t="s">
        <v>326</v>
      </c>
      <c r="J196" s="18" t="s">
        <v>193</v>
      </c>
      <c r="K196" s="5"/>
      <c r="L196" s="50"/>
      <c r="M196" s="22">
        <v>-1260</v>
      </c>
      <c r="N196" s="142">
        <v>72642.44</v>
      </c>
    </row>
    <row r="197" spans="1:14" x14ac:dyDescent="0.25">
      <c r="A197" s="18">
        <v>195</v>
      </c>
      <c r="B197" s="21" t="s">
        <v>165</v>
      </c>
      <c r="C197" s="35">
        <v>553653000020533</v>
      </c>
      <c r="D197" s="18">
        <v>2</v>
      </c>
      <c r="E197" s="18" t="s">
        <v>12</v>
      </c>
      <c r="F197" s="18">
        <v>2024</v>
      </c>
      <c r="G197" s="18" t="s">
        <v>13</v>
      </c>
      <c r="H197" s="18" t="s">
        <v>189</v>
      </c>
      <c r="I197" s="18" t="s">
        <v>349</v>
      </c>
      <c r="J197" s="18" t="s">
        <v>164</v>
      </c>
      <c r="K197" s="5"/>
      <c r="L197" s="50"/>
      <c r="M197" s="22">
        <v>-1932</v>
      </c>
      <c r="N197" s="142">
        <v>70710.44</v>
      </c>
    </row>
    <row r="198" spans="1:14" x14ac:dyDescent="0.25">
      <c r="A198" s="18">
        <v>196</v>
      </c>
      <c r="B198" s="14" t="s">
        <v>229</v>
      </c>
      <c r="C198" s="35">
        <v>554439000006509</v>
      </c>
      <c r="D198" s="18">
        <v>2</v>
      </c>
      <c r="E198" s="18" t="s">
        <v>12</v>
      </c>
      <c r="F198" s="18">
        <v>2024</v>
      </c>
      <c r="G198" s="18" t="s">
        <v>13</v>
      </c>
      <c r="H198" s="3" t="s">
        <v>168</v>
      </c>
      <c r="I198" s="18" t="s">
        <v>226</v>
      </c>
      <c r="J198" s="18" t="s">
        <v>197</v>
      </c>
      <c r="K198" s="5"/>
      <c r="L198" s="50"/>
      <c r="M198" s="22">
        <v>-3520</v>
      </c>
      <c r="N198" s="142">
        <v>67190.44</v>
      </c>
    </row>
    <row r="199" spans="1:14" x14ac:dyDescent="0.25">
      <c r="A199" s="18">
        <v>197</v>
      </c>
      <c r="B199" s="14" t="s">
        <v>195</v>
      </c>
      <c r="C199" s="35">
        <v>555101000005631</v>
      </c>
      <c r="D199" s="18">
        <v>2</v>
      </c>
      <c r="E199" s="18" t="s">
        <v>12</v>
      </c>
      <c r="F199" s="18">
        <v>2024</v>
      </c>
      <c r="G199" s="18" t="s">
        <v>13</v>
      </c>
      <c r="H199" s="18" t="s">
        <v>169</v>
      </c>
      <c r="I199" s="18" t="s">
        <v>338</v>
      </c>
      <c r="J199" s="18" t="s">
        <v>193</v>
      </c>
      <c r="K199" s="5"/>
      <c r="L199" s="50"/>
      <c r="M199" s="22">
        <v>-1260</v>
      </c>
      <c r="N199" s="142">
        <v>65930.44</v>
      </c>
    </row>
    <row r="200" spans="1:14" x14ac:dyDescent="0.25">
      <c r="A200" s="18">
        <v>198</v>
      </c>
      <c r="B200" s="21" t="s">
        <v>165</v>
      </c>
      <c r="C200" s="35">
        <v>40201</v>
      </c>
      <c r="D200" s="18">
        <v>2</v>
      </c>
      <c r="E200" s="18" t="s">
        <v>12</v>
      </c>
      <c r="F200" s="18">
        <v>2024</v>
      </c>
      <c r="G200" s="18" t="s">
        <v>15</v>
      </c>
      <c r="H200" s="18" t="s">
        <v>191</v>
      </c>
      <c r="I200" s="18" t="s">
        <v>364</v>
      </c>
      <c r="J200" s="18" t="s">
        <v>159</v>
      </c>
      <c r="K200" s="5"/>
      <c r="L200" s="50"/>
      <c r="M200" s="22">
        <v>-1319.99</v>
      </c>
      <c r="N200" s="142">
        <v>64610.45</v>
      </c>
    </row>
    <row r="201" spans="1:14" x14ac:dyDescent="0.25">
      <c r="A201" s="18">
        <v>199</v>
      </c>
      <c r="B201" s="21" t="s">
        <v>165</v>
      </c>
      <c r="C201" s="35">
        <v>40202</v>
      </c>
      <c r="D201" s="18">
        <v>2</v>
      </c>
      <c r="E201" s="18" t="s">
        <v>12</v>
      </c>
      <c r="F201" s="18">
        <v>2024</v>
      </c>
      <c r="G201" s="18" t="s">
        <v>15</v>
      </c>
      <c r="H201" s="18" t="s">
        <v>212</v>
      </c>
      <c r="I201" s="18" t="s">
        <v>341</v>
      </c>
      <c r="J201" s="18" t="s">
        <v>198</v>
      </c>
      <c r="K201" s="5"/>
      <c r="L201" s="50"/>
      <c r="M201" s="22">
        <v>-499.99</v>
      </c>
      <c r="N201" s="142">
        <v>64110.46</v>
      </c>
    </row>
    <row r="202" spans="1:14" x14ac:dyDescent="0.25">
      <c r="A202" s="18">
        <v>200</v>
      </c>
      <c r="B202" s="21" t="s">
        <v>165</v>
      </c>
      <c r="C202" s="35">
        <v>40203</v>
      </c>
      <c r="D202" s="18">
        <v>2</v>
      </c>
      <c r="E202" s="18" t="s">
        <v>12</v>
      </c>
      <c r="F202" s="18">
        <v>2024</v>
      </c>
      <c r="G202" s="18" t="s">
        <v>15</v>
      </c>
      <c r="H202" s="18" t="s">
        <v>228</v>
      </c>
      <c r="I202" s="18" t="s">
        <v>344</v>
      </c>
      <c r="J202" s="18" t="s">
        <v>159</v>
      </c>
      <c r="K202" s="5"/>
      <c r="L202" s="50"/>
      <c r="M202" s="22">
        <v>-705.6</v>
      </c>
      <c r="N202" s="142">
        <v>63404.86</v>
      </c>
    </row>
    <row r="203" spans="1:14" x14ac:dyDescent="0.25">
      <c r="A203" s="18">
        <v>201</v>
      </c>
      <c r="B203" s="21" t="s">
        <v>142</v>
      </c>
      <c r="C203" s="35">
        <v>840961101047199</v>
      </c>
      <c r="D203" s="18">
        <v>5</v>
      </c>
      <c r="E203" s="18" t="s">
        <v>12</v>
      </c>
      <c r="F203" s="18">
        <v>2024</v>
      </c>
      <c r="G203" s="18" t="s">
        <v>18</v>
      </c>
      <c r="H203" s="18" t="s">
        <v>597</v>
      </c>
      <c r="I203" s="12" t="s">
        <v>65</v>
      </c>
      <c r="J203" s="18" t="s">
        <v>55</v>
      </c>
      <c r="K203" s="5"/>
      <c r="L203" s="50"/>
      <c r="M203" s="22">
        <v>-36</v>
      </c>
      <c r="N203" s="142">
        <v>63368.86</v>
      </c>
    </row>
    <row r="204" spans="1:14" x14ac:dyDescent="0.25">
      <c r="A204" s="18">
        <v>202</v>
      </c>
      <c r="B204" s="21" t="s">
        <v>474</v>
      </c>
      <c r="C204" s="35">
        <v>40801</v>
      </c>
      <c r="D204" s="18">
        <v>8</v>
      </c>
      <c r="E204" s="18" t="s">
        <v>12</v>
      </c>
      <c r="F204" s="18">
        <v>2024</v>
      </c>
      <c r="G204" s="18" t="s">
        <v>143</v>
      </c>
      <c r="H204" s="18" t="s">
        <v>34</v>
      </c>
      <c r="I204" s="12" t="s">
        <v>144</v>
      </c>
      <c r="J204" s="5" t="s">
        <v>447</v>
      </c>
      <c r="K204" s="3" t="s">
        <v>200</v>
      </c>
      <c r="L204" s="50"/>
      <c r="M204" s="22">
        <v>-1050.68</v>
      </c>
      <c r="N204" s="142">
        <v>62318.18</v>
      </c>
    </row>
    <row r="205" spans="1:14" x14ac:dyDescent="0.25">
      <c r="A205" s="18">
        <v>203</v>
      </c>
      <c r="B205" s="21" t="s">
        <v>474</v>
      </c>
      <c r="C205" s="35">
        <v>41101</v>
      </c>
      <c r="D205" s="18">
        <v>11</v>
      </c>
      <c r="E205" s="18" t="s">
        <v>12</v>
      </c>
      <c r="F205" s="18">
        <v>2024</v>
      </c>
      <c r="G205" s="18" t="s">
        <v>143</v>
      </c>
      <c r="H205" s="18" t="s">
        <v>34</v>
      </c>
      <c r="I205" s="12" t="s">
        <v>144</v>
      </c>
      <c r="J205" s="5" t="s">
        <v>447</v>
      </c>
      <c r="K205" s="3" t="s">
        <v>199</v>
      </c>
      <c r="L205" s="50"/>
      <c r="M205" s="22">
        <v>-467.03</v>
      </c>
      <c r="N205" s="142">
        <v>61851.15</v>
      </c>
    </row>
    <row r="206" spans="1:14" x14ac:dyDescent="0.25">
      <c r="A206" s="18">
        <v>204</v>
      </c>
      <c r="B206" s="14" t="s">
        <v>549</v>
      </c>
      <c r="C206" s="35">
        <v>554439000039504</v>
      </c>
      <c r="D206" s="18">
        <v>17</v>
      </c>
      <c r="E206" s="18" t="s">
        <v>12</v>
      </c>
      <c r="F206" s="18">
        <v>2024</v>
      </c>
      <c r="G206" s="18" t="s">
        <v>177</v>
      </c>
      <c r="H206" s="18" t="s">
        <v>171</v>
      </c>
      <c r="I206" s="39" t="s">
        <v>340</v>
      </c>
      <c r="J206" s="5" t="s">
        <v>447</v>
      </c>
      <c r="K206" s="3" t="s">
        <v>505</v>
      </c>
      <c r="L206" s="50"/>
      <c r="M206" s="22">
        <v>-757</v>
      </c>
      <c r="N206" s="142">
        <v>61094.15</v>
      </c>
    </row>
    <row r="207" spans="1:14" x14ac:dyDescent="0.25">
      <c r="A207" s="18">
        <v>205</v>
      </c>
      <c r="B207" s="14" t="s">
        <v>545</v>
      </c>
      <c r="C207" s="35">
        <v>554439000039504</v>
      </c>
      <c r="D207" s="18">
        <v>17</v>
      </c>
      <c r="E207" s="18" t="s">
        <v>12</v>
      </c>
      <c r="F207" s="18">
        <v>2024</v>
      </c>
      <c r="G207" s="18" t="s">
        <v>177</v>
      </c>
      <c r="H207" s="18" t="s">
        <v>171</v>
      </c>
      <c r="I207" s="39" t="s">
        <v>340</v>
      </c>
      <c r="J207" s="5" t="s">
        <v>447</v>
      </c>
      <c r="K207" s="3" t="s">
        <v>544</v>
      </c>
      <c r="L207" s="50"/>
      <c r="M207" s="22">
        <v>-4202.7299999999996</v>
      </c>
      <c r="N207" s="142">
        <v>56891.42</v>
      </c>
    </row>
    <row r="208" spans="1:14" x14ac:dyDescent="0.25">
      <c r="A208" s="18">
        <v>206</v>
      </c>
      <c r="B208" s="14" t="s">
        <v>446</v>
      </c>
      <c r="C208" s="35">
        <v>554439000039504</v>
      </c>
      <c r="D208" s="18">
        <v>17</v>
      </c>
      <c r="E208" s="18" t="s">
        <v>12</v>
      </c>
      <c r="F208" s="18">
        <v>2024</v>
      </c>
      <c r="G208" s="18" t="s">
        <v>177</v>
      </c>
      <c r="H208" s="18" t="s">
        <v>171</v>
      </c>
      <c r="I208" s="39" t="s">
        <v>340</v>
      </c>
      <c r="J208" s="5" t="s">
        <v>447</v>
      </c>
      <c r="K208" s="3" t="s">
        <v>506</v>
      </c>
      <c r="L208" s="50"/>
      <c r="M208" s="22">
        <v>-2311.5100000000002</v>
      </c>
      <c r="N208" s="142">
        <v>54579.91</v>
      </c>
    </row>
    <row r="209" spans="1:14" x14ac:dyDescent="0.25">
      <c r="A209" s="18">
        <v>207</v>
      </c>
      <c r="B209" s="21" t="s">
        <v>43</v>
      </c>
      <c r="C209" s="35">
        <v>330742074</v>
      </c>
      <c r="D209" s="18">
        <v>18</v>
      </c>
      <c r="E209" s="18" t="s">
        <v>12</v>
      </c>
      <c r="F209" s="18">
        <v>2024</v>
      </c>
      <c r="G209" s="18" t="s">
        <v>11</v>
      </c>
      <c r="H209" s="19" t="s">
        <v>71</v>
      </c>
      <c r="I209" s="18" t="s">
        <v>48</v>
      </c>
      <c r="J209" s="18" t="s">
        <v>72</v>
      </c>
      <c r="K209" s="5"/>
      <c r="L209" s="133">
        <v>41800</v>
      </c>
      <c r="M209" s="46"/>
      <c r="N209" s="142">
        <v>96379.91</v>
      </c>
    </row>
    <row r="210" spans="1:14" x14ac:dyDescent="0.25">
      <c r="A210" s="18">
        <v>208</v>
      </c>
      <c r="B210" s="14" t="s">
        <v>224</v>
      </c>
      <c r="C210" s="35">
        <v>554439000039504</v>
      </c>
      <c r="D210" s="18">
        <v>18</v>
      </c>
      <c r="E210" s="18" t="s">
        <v>12</v>
      </c>
      <c r="F210" s="18">
        <v>2024</v>
      </c>
      <c r="G210" s="18" t="s">
        <v>13</v>
      </c>
      <c r="H210" s="12" t="s">
        <v>216</v>
      </c>
      <c r="I210" s="9" t="s">
        <v>66</v>
      </c>
      <c r="J210" s="29" t="s">
        <v>67</v>
      </c>
      <c r="K210" s="5"/>
      <c r="L210" s="135"/>
      <c r="M210" s="45">
        <v>-4788</v>
      </c>
      <c r="N210" s="142">
        <v>91591.91</v>
      </c>
    </row>
    <row r="211" spans="1:14" x14ac:dyDescent="0.25">
      <c r="A211" s="18">
        <v>209</v>
      </c>
      <c r="B211" s="21" t="s">
        <v>166</v>
      </c>
      <c r="C211" s="35">
        <v>550094000070740</v>
      </c>
      <c r="D211" s="18">
        <v>24</v>
      </c>
      <c r="E211" s="18" t="s">
        <v>12</v>
      </c>
      <c r="F211" s="18">
        <v>2024</v>
      </c>
      <c r="G211" s="18" t="s">
        <v>13</v>
      </c>
      <c r="H211" s="18" t="s">
        <v>158</v>
      </c>
      <c r="I211" s="18" t="s">
        <v>327</v>
      </c>
      <c r="J211" s="18" t="s">
        <v>160</v>
      </c>
      <c r="K211" s="5"/>
      <c r="L211" s="50"/>
      <c r="M211" s="22">
        <v>-4467.5</v>
      </c>
      <c r="N211" s="142">
        <v>87124.41</v>
      </c>
    </row>
    <row r="212" spans="1:14" x14ac:dyDescent="0.25">
      <c r="A212" s="18">
        <v>210</v>
      </c>
      <c r="B212" s="21" t="s">
        <v>166</v>
      </c>
      <c r="C212" s="35">
        <v>553653000019244</v>
      </c>
      <c r="D212" s="18">
        <v>24</v>
      </c>
      <c r="E212" s="18" t="s">
        <v>12</v>
      </c>
      <c r="F212" s="18">
        <v>2024</v>
      </c>
      <c r="G212" s="18" t="s">
        <v>13</v>
      </c>
      <c r="H212" s="18" t="s">
        <v>152</v>
      </c>
      <c r="I212" s="18" t="s">
        <v>329</v>
      </c>
      <c r="J212" s="18" t="s">
        <v>160</v>
      </c>
      <c r="K212" s="5"/>
      <c r="L212" s="50"/>
      <c r="M212" s="22">
        <v>-4467.5</v>
      </c>
      <c r="N212" s="142">
        <v>82656.91</v>
      </c>
    </row>
    <row r="213" spans="1:14" x14ac:dyDescent="0.25">
      <c r="A213" s="18">
        <v>211</v>
      </c>
      <c r="B213" s="21" t="s">
        <v>166</v>
      </c>
      <c r="C213" s="35">
        <v>554439000006509</v>
      </c>
      <c r="D213" s="18">
        <v>24</v>
      </c>
      <c r="E213" s="18" t="s">
        <v>12</v>
      </c>
      <c r="F213" s="18">
        <v>2024</v>
      </c>
      <c r="G213" s="18" t="s">
        <v>13</v>
      </c>
      <c r="H213" s="18" t="s">
        <v>168</v>
      </c>
      <c r="I213" s="18" t="s">
        <v>337</v>
      </c>
      <c r="J213" s="18" t="s">
        <v>160</v>
      </c>
      <c r="K213" s="5"/>
      <c r="L213" s="50"/>
      <c r="M213" s="22">
        <v>-4467.5</v>
      </c>
      <c r="N213" s="142">
        <v>78189.41</v>
      </c>
    </row>
    <row r="214" spans="1:14" x14ac:dyDescent="0.25">
      <c r="A214" s="18">
        <v>212</v>
      </c>
      <c r="B214" s="21" t="s">
        <v>166</v>
      </c>
      <c r="C214" s="35">
        <v>42401</v>
      </c>
      <c r="D214" s="18">
        <v>24</v>
      </c>
      <c r="E214" s="18" t="s">
        <v>12</v>
      </c>
      <c r="F214" s="18">
        <v>2024</v>
      </c>
      <c r="G214" s="18" t="s">
        <v>15</v>
      </c>
      <c r="H214" s="18" t="s">
        <v>157</v>
      </c>
      <c r="I214" s="18" t="s">
        <v>332</v>
      </c>
      <c r="J214" s="18" t="s">
        <v>160</v>
      </c>
      <c r="K214" s="5"/>
      <c r="L214" s="50"/>
      <c r="M214" s="22">
        <v>-4467.5</v>
      </c>
      <c r="N214" s="142">
        <v>73721.91</v>
      </c>
    </row>
    <row r="215" spans="1:14" x14ac:dyDescent="0.25">
      <c r="A215" s="18">
        <v>213</v>
      </c>
      <c r="B215" s="21" t="s">
        <v>142</v>
      </c>
      <c r="C215" s="35">
        <v>821151100171596</v>
      </c>
      <c r="D215" s="18">
        <v>24</v>
      </c>
      <c r="E215" s="18" t="s">
        <v>12</v>
      </c>
      <c r="F215" s="18">
        <v>2024</v>
      </c>
      <c r="G215" s="18" t="s">
        <v>16</v>
      </c>
      <c r="H215" s="18" t="s">
        <v>597</v>
      </c>
      <c r="I215" s="12" t="s">
        <v>65</v>
      </c>
      <c r="J215" s="18" t="s">
        <v>55</v>
      </c>
      <c r="K215" s="5"/>
      <c r="L215" s="50"/>
      <c r="M215" s="22">
        <v>-12</v>
      </c>
      <c r="N215" s="142">
        <v>73709.91</v>
      </c>
    </row>
    <row r="216" spans="1:14" x14ac:dyDescent="0.25">
      <c r="A216" s="18">
        <v>214</v>
      </c>
      <c r="B216" s="21" t="s">
        <v>145</v>
      </c>
      <c r="C216" s="35">
        <v>42501</v>
      </c>
      <c r="D216" s="18">
        <v>25</v>
      </c>
      <c r="E216" s="18" t="s">
        <v>12</v>
      </c>
      <c r="F216" s="18">
        <v>2024</v>
      </c>
      <c r="G216" s="18" t="s">
        <v>146</v>
      </c>
      <c r="H216" s="18" t="s">
        <v>147</v>
      </c>
      <c r="I216" s="9" t="s">
        <v>149</v>
      </c>
      <c r="J216" s="18" t="s">
        <v>148</v>
      </c>
      <c r="K216" s="5"/>
      <c r="L216" s="50"/>
      <c r="M216" s="22">
        <v>-1850.24</v>
      </c>
      <c r="N216" s="142">
        <v>71859.67</v>
      </c>
    </row>
    <row r="217" spans="1:14" x14ac:dyDescent="0.25">
      <c r="A217" s="18">
        <v>215</v>
      </c>
      <c r="B217" s="21" t="s">
        <v>145</v>
      </c>
      <c r="C217" s="35">
        <v>42502</v>
      </c>
      <c r="D217" s="18">
        <v>25</v>
      </c>
      <c r="E217" s="18" t="s">
        <v>12</v>
      </c>
      <c r="F217" s="18">
        <v>2024</v>
      </c>
      <c r="G217" s="18" t="s">
        <v>146</v>
      </c>
      <c r="H217" s="18" t="s">
        <v>147</v>
      </c>
      <c r="I217" s="9" t="s">
        <v>149</v>
      </c>
      <c r="J217" s="18" t="s">
        <v>148</v>
      </c>
      <c r="K217" s="5"/>
      <c r="L217" s="50"/>
      <c r="M217" s="22">
        <v>-1500.38</v>
      </c>
      <c r="N217" s="142">
        <v>70359.289999999994</v>
      </c>
    </row>
    <row r="218" spans="1:14" x14ac:dyDescent="0.25">
      <c r="A218" s="18">
        <v>216</v>
      </c>
      <c r="B218" s="21" t="s">
        <v>145</v>
      </c>
      <c r="C218" s="35">
        <v>42503</v>
      </c>
      <c r="D218" s="18">
        <v>25</v>
      </c>
      <c r="E218" s="18" t="s">
        <v>12</v>
      </c>
      <c r="F218" s="18">
        <v>2024</v>
      </c>
      <c r="G218" s="18" t="s">
        <v>146</v>
      </c>
      <c r="H218" s="18" t="s">
        <v>147</v>
      </c>
      <c r="I218" s="9" t="s">
        <v>149</v>
      </c>
      <c r="J218" s="18" t="s">
        <v>148</v>
      </c>
      <c r="K218" s="5"/>
      <c r="L218" s="50"/>
      <c r="M218" s="22">
        <v>-1196.97</v>
      </c>
      <c r="N218" s="143">
        <v>69162.320000000007</v>
      </c>
    </row>
    <row r="219" spans="1:14" x14ac:dyDescent="0.25">
      <c r="A219" s="18">
        <v>217</v>
      </c>
      <c r="B219" s="21" t="s">
        <v>142</v>
      </c>
      <c r="C219" s="35">
        <v>881271101856297</v>
      </c>
      <c r="D219" s="18">
        <v>6</v>
      </c>
      <c r="E219" s="18" t="s">
        <v>17</v>
      </c>
      <c r="F219" s="18">
        <v>2024</v>
      </c>
      <c r="G219" s="18" t="s">
        <v>18</v>
      </c>
      <c r="H219" s="18" t="s">
        <v>597</v>
      </c>
      <c r="I219" s="12" t="s">
        <v>65</v>
      </c>
      <c r="J219" s="18" t="s">
        <v>55</v>
      </c>
      <c r="K219" s="5"/>
      <c r="L219" s="50"/>
      <c r="M219" s="22">
        <v>-36</v>
      </c>
      <c r="N219" s="142">
        <v>69126.320000000007</v>
      </c>
    </row>
    <row r="220" spans="1:14" x14ac:dyDescent="0.25">
      <c r="A220" s="18">
        <v>218</v>
      </c>
      <c r="B220" s="14" t="s">
        <v>195</v>
      </c>
      <c r="C220" s="35">
        <v>551295000702791</v>
      </c>
      <c r="D220" s="18">
        <v>7</v>
      </c>
      <c r="E220" s="18" t="s">
        <v>17</v>
      </c>
      <c r="F220" s="18">
        <v>2024</v>
      </c>
      <c r="G220" s="18" t="s">
        <v>13</v>
      </c>
      <c r="H220" s="18" t="s">
        <v>150</v>
      </c>
      <c r="I220" s="18" t="s">
        <v>326</v>
      </c>
      <c r="J220" s="18" t="s">
        <v>193</v>
      </c>
      <c r="K220" s="5"/>
      <c r="L220" s="50"/>
      <c r="M220" s="22">
        <v>-1260</v>
      </c>
      <c r="N220" s="142">
        <v>67866.320000000007</v>
      </c>
    </row>
    <row r="221" spans="1:14" x14ac:dyDescent="0.25">
      <c r="A221" s="18">
        <v>219</v>
      </c>
      <c r="B221" s="21" t="s">
        <v>165</v>
      </c>
      <c r="C221" s="35">
        <v>553653000020633</v>
      </c>
      <c r="D221" s="18">
        <v>7</v>
      </c>
      <c r="E221" s="18" t="s">
        <v>17</v>
      </c>
      <c r="F221" s="18">
        <v>2024</v>
      </c>
      <c r="G221" s="18" t="s">
        <v>13</v>
      </c>
      <c r="H221" s="18" t="s">
        <v>189</v>
      </c>
      <c r="I221" s="18" t="s">
        <v>349</v>
      </c>
      <c r="J221" s="18" t="s">
        <v>164</v>
      </c>
      <c r="K221" s="5"/>
      <c r="L221" s="50"/>
      <c r="M221" s="22">
        <v>-1932</v>
      </c>
      <c r="N221" s="142">
        <v>65934.320000000007</v>
      </c>
    </row>
    <row r="222" spans="1:14" x14ac:dyDescent="0.25">
      <c r="A222" s="18">
        <v>220</v>
      </c>
      <c r="B222" s="21" t="s">
        <v>165</v>
      </c>
      <c r="C222" s="35">
        <v>553653000047876</v>
      </c>
      <c r="D222" s="18">
        <v>7</v>
      </c>
      <c r="E222" s="18" t="s">
        <v>17</v>
      </c>
      <c r="F222" s="18">
        <v>2024</v>
      </c>
      <c r="G222" s="18" t="s">
        <v>13</v>
      </c>
      <c r="H222" s="18" t="s">
        <v>194</v>
      </c>
      <c r="I222" s="15" t="s">
        <v>457</v>
      </c>
      <c r="J222" s="18" t="s">
        <v>159</v>
      </c>
      <c r="K222" s="5"/>
      <c r="L222" s="50"/>
      <c r="M222" s="22">
        <v>-2116.8000000000002</v>
      </c>
      <c r="N222" s="142">
        <v>63817.52</v>
      </c>
    </row>
    <row r="223" spans="1:14" x14ac:dyDescent="0.25">
      <c r="A223" s="18">
        <v>221</v>
      </c>
      <c r="B223" s="14" t="s">
        <v>229</v>
      </c>
      <c r="C223" s="35">
        <v>554439000006509</v>
      </c>
      <c r="D223" s="18">
        <v>7</v>
      </c>
      <c r="E223" s="18" t="s">
        <v>17</v>
      </c>
      <c r="F223" s="18">
        <v>2024</v>
      </c>
      <c r="G223" s="18" t="s">
        <v>13</v>
      </c>
      <c r="H223" s="3" t="s">
        <v>168</v>
      </c>
      <c r="I223" s="18" t="s">
        <v>226</v>
      </c>
      <c r="J223" s="18" t="s">
        <v>197</v>
      </c>
      <c r="K223" s="5"/>
      <c r="L223" s="50"/>
      <c r="M223" s="22">
        <v>-3520</v>
      </c>
      <c r="N223" s="142">
        <v>60297.52</v>
      </c>
    </row>
    <row r="224" spans="1:14" x14ac:dyDescent="0.25">
      <c r="A224" s="18">
        <v>222</v>
      </c>
      <c r="B224" s="14" t="s">
        <v>195</v>
      </c>
      <c r="C224" s="35">
        <v>555101000005631</v>
      </c>
      <c r="D224" s="18">
        <v>7</v>
      </c>
      <c r="E224" s="18" t="s">
        <v>17</v>
      </c>
      <c r="F224" s="18">
        <v>2024</v>
      </c>
      <c r="G224" s="18" t="s">
        <v>13</v>
      </c>
      <c r="H224" s="18" t="s">
        <v>169</v>
      </c>
      <c r="I224" s="18" t="s">
        <v>338</v>
      </c>
      <c r="J224" s="18" t="s">
        <v>193</v>
      </c>
      <c r="K224" s="5"/>
      <c r="L224" s="50"/>
      <c r="M224" s="22">
        <v>-1260</v>
      </c>
      <c r="N224" s="142">
        <v>59037.52</v>
      </c>
    </row>
    <row r="225" spans="1:14" x14ac:dyDescent="0.25">
      <c r="A225" s="18">
        <v>223</v>
      </c>
      <c r="B225" s="21" t="s">
        <v>165</v>
      </c>
      <c r="C225" s="35">
        <v>50701</v>
      </c>
      <c r="D225" s="18">
        <v>7</v>
      </c>
      <c r="E225" s="18" t="s">
        <v>17</v>
      </c>
      <c r="F225" s="18">
        <v>2024</v>
      </c>
      <c r="G225" s="18" t="s">
        <v>15</v>
      </c>
      <c r="H225" s="18" t="s">
        <v>191</v>
      </c>
      <c r="I225" s="18" t="s">
        <v>364</v>
      </c>
      <c r="J225" s="18" t="s">
        <v>159</v>
      </c>
      <c r="K225" s="5"/>
      <c r="L225" s="50"/>
      <c r="M225" s="22">
        <v>-1320</v>
      </c>
      <c r="N225" s="142">
        <v>57717.52</v>
      </c>
    </row>
    <row r="226" spans="1:14" x14ac:dyDescent="0.25">
      <c r="A226" s="18">
        <v>224</v>
      </c>
      <c r="B226" s="21" t="s">
        <v>165</v>
      </c>
      <c r="C226" s="35">
        <v>50702</v>
      </c>
      <c r="D226" s="18">
        <v>7</v>
      </c>
      <c r="E226" s="18" t="s">
        <v>17</v>
      </c>
      <c r="F226" s="18">
        <v>2024</v>
      </c>
      <c r="G226" s="18" t="s">
        <v>15</v>
      </c>
      <c r="H226" s="18" t="s">
        <v>212</v>
      </c>
      <c r="I226" s="18" t="s">
        <v>341</v>
      </c>
      <c r="J226" s="18" t="s">
        <v>159</v>
      </c>
      <c r="K226" s="5"/>
      <c r="L226" s="50"/>
      <c r="M226" s="22">
        <v>-500</v>
      </c>
      <c r="N226" s="142">
        <v>57217.52</v>
      </c>
    </row>
    <row r="227" spans="1:14" x14ac:dyDescent="0.25">
      <c r="A227" s="18">
        <v>225</v>
      </c>
      <c r="B227" s="21" t="s">
        <v>165</v>
      </c>
      <c r="C227" s="35">
        <v>50703</v>
      </c>
      <c r="D227" s="18">
        <v>7</v>
      </c>
      <c r="E227" s="18" t="s">
        <v>17</v>
      </c>
      <c r="F227" s="18">
        <v>2024</v>
      </c>
      <c r="G227" s="18" t="s">
        <v>15</v>
      </c>
      <c r="H227" s="18" t="s">
        <v>228</v>
      </c>
      <c r="I227" s="18" t="s">
        <v>344</v>
      </c>
      <c r="J227" s="18" t="s">
        <v>159</v>
      </c>
      <c r="K227" s="5"/>
      <c r="L227" s="50"/>
      <c r="M227" s="22">
        <v>-705.6</v>
      </c>
      <c r="N227" s="142">
        <v>56511.92</v>
      </c>
    </row>
    <row r="228" spans="1:14" x14ac:dyDescent="0.25">
      <c r="A228" s="18">
        <v>226</v>
      </c>
      <c r="B228" s="14" t="s">
        <v>224</v>
      </c>
      <c r="C228" s="35">
        <v>554439000039504</v>
      </c>
      <c r="D228" s="18">
        <v>9</v>
      </c>
      <c r="E228" s="18" t="s">
        <v>17</v>
      </c>
      <c r="F228" s="18">
        <v>2024</v>
      </c>
      <c r="G228" s="18" t="s">
        <v>13</v>
      </c>
      <c r="H228" s="12" t="s">
        <v>216</v>
      </c>
      <c r="I228" s="9" t="s">
        <v>66</v>
      </c>
      <c r="J228" s="18" t="s">
        <v>67</v>
      </c>
      <c r="K228" s="5"/>
      <c r="L228" s="50"/>
      <c r="M228" s="22">
        <v>-3971</v>
      </c>
      <c r="N228" s="142">
        <v>52540.92</v>
      </c>
    </row>
    <row r="229" spans="1:14" x14ac:dyDescent="0.25">
      <c r="A229" s="18">
        <v>227</v>
      </c>
      <c r="B229" s="21" t="s">
        <v>474</v>
      </c>
      <c r="C229" s="35">
        <v>51001</v>
      </c>
      <c r="D229" s="18">
        <v>10</v>
      </c>
      <c r="E229" s="18" t="s">
        <v>17</v>
      </c>
      <c r="F229" s="18">
        <v>2024</v>
      </c>
      <c r="G229" s="18" t="s">
        <v>143</v>
      </c>
      <c r="H229" s="18" t="s">
        <v>34</v>
      </c>
      <c r="I229" s="100" t="s">
        <v>144</v>
      </c>
      <c r="J229" s="5" t="s">
        <v>447</v>
      </c>
      <c r="K229" s="3" t="s">
        <v>202</v>
      </c>
      <c r="L229" s="50"/>
      <c r="M229" s="22">
        <v>-1615.33</v>
      </c>
      <c r="N229" s="142">
        <v>50925.59</v>
      </c>
    </row>
    <row r="230" spans="1:14" x14ac:dyDescent="0.25">
      <c r="A230" s="18">
        <v>228</v>
      </c>
      <c r="B230" s="14" t="s">
        <v>549</v>
      </c>
      <c r="C230" s="35">
        <v>554439000039504</v>
      </c>
      <c r="D230" s="18">
        <v>16</v>
      </c>
      <c r="E230" s="18" t="s">
        <v>17</v>
      </c>
      <c r="F230" s="18">
        <v>2024</v>
      </c>
      <c r="G230" s="18" t="s">
        <v>177</v>
      </c>
      <c r="H230" s="18" t="s">
        <v>171</v>
      </c>
      <c r="I230" s="39" t="s">
        <v>340</v>
      </c>
      <c r="J230" s="5" t="s">
        <v>447</v>
      </c>
      <c r="K230" s="3" t="s">
        <v>507</v>
      </c>
      <c r="L230" s="50"/>
      <c r="M230" s="22">
        <v>-2290</v>
      </c>
      <c r="N230" s="142">
        <v>48635.59</v>
      </c>
    </row>
    <row r="231" spans="1:14" ht="15.75" customHeight="1" x14ac:dyDescent="0.25">
      <c r="A231" s="18">
        <v>229</v>
      </c>
      <c r="B231" s="21" t="s">
        <v>43</v>
      </c>
      <c r="C231" s="35">
        <v>334302639</v>
      </c>
      <c r="D231" s="18">
        <v>17</v>
      </c>
      <c r="E231" s="18" t="s">
        <v>17</v>
      </c>
      <c r="F231" s="18">
        <v>2024</v>
      </c>
      <c r="G231" s="18" t="s">
        <v>201</v>
      </c>
      <c r="H231" s="18" t="s">
        <v>71</v>
      </c>
      <c r="I231" s="18" t="s">
        <v>48</v>
      </c>
      <c r="J231" s="18" t="s">
        <v>72</v>
      </c>
      <c r="K231" s="5"/>
      <c r="L231" s="133">
        <v>47900</v>
      </c>
      <c r="M231" s="22"/>
      <c r="N231" s="143">
        <v>96535.59</v>
      </c>
    </row>
    <row r="232" spans="1:14" x14ac:dyDescent="0.25">
      <c r="A232" s="18">
        <v>230</v>
      </c>
      <c r="B232" s="14" t="s">
        <v>195</v>
      </c>
      <c r="C232" s="35">
        <v>551295000702791</v>
      </c>
      <c r="D232" s="18">
        <v>4</v>
      </c>
      <c r="E232" s="18" t="s">
        <v>19</v>
      </c>
      <c r="F232" s="18">
        <v>2024</v>
      </c>
      <c r="G232" s="18" t="s">
        <v>13</v>
      </c>
      <c r="H232" s="18" t="s">
        <v>150</v>
      </c>
      <c r="I232" s="18" t="s">
        <v>326</v>
      </c>
      <c r="J232" s="18" t="s">
        <v>193</v>
      </c>
      <c r="K232" s="5"/>
      <c r="L232" s="50"/>
      <c r="M232" s="22">
        <v>-1260</v>
      </c>
      <c r="N232" s="142">
        <v>95275.59</v>
      </c>
    </row>
    <row r="233" spans="1:14" x14ac:dyDescent="0.25">
      <c r="A233" s="18">
        <v>231</v>
      </c>
      <c r="B233" s="21" t="s">
        <v>165</v>
      </c>
      <c r="C233" s="35">
        <v>553653000020533</v>
      </c>
      <c r="D233" s="18">
        <v>4</v>
      </c>
      <c r="E233" s="18" t="s">
        <v>19</v>
      </c>
      <c r="F233" s="18">
        <v>2024</v>
      </c>
      <c r="G233" s="18" t="s">
        <v>13</v>
      </c>
      <c r="H233" s="18" t="s">
        <v>189</v>
      </c>
      <c r="I233" s="18" t="s">
        <v>349</v>
      </c>
      <c r="J233" s="18" t="s">
        <v>164</v>
      </c>
      <c r="K233" s="5"/>
      <c r="L233" s="50"/>
      <c r="M233" s="22">
        <v>-1932</v>
      </c>
      <c r="N233" s="142">
        <v>93343.59</v>
      </c>
    </row>
    <row r="234" spans="1:14" x14ac:dyDescent="0.25">
      <c r="A234" s="18">
        <v>232</v>
      </c>
      <c r="B234" s="14" t="s">
        <v>229</v>
      </c>
      <c r="C234" s="35">
        <v>554439000006509</v>
      </c>
      <c r="D234" s="18">
        <v>4</v>
      </c>
      <c r="E234" s="18" t="s">
        <v>19</v>
      </c>
      <c r="F234" s="18">
        <v>2024</v>
      </c>
      <c r="G234" s="18" t="s">
        <v>13</v>
      </c>
      <c r="H234" s="3" t="s">
        <v>168</v>
      </c>
      <c r="I234" s="18" t="s">
        <v>226</v>
      </c>
      <c r="J234" s="18" t="s">
        <v>197</v>
      </c>
      <c r="K234" s="5"/>
      <c r="L234" s="50"/>
      <c r="M234" s="22">
        <v>-3520</v>
      </c>
      <c r="N234" s="142">
        <v>89823.59</v>
      </c>
    </row>
    <row r="235" spans="1:14" x14ac:dyDescent="0.25">
      <c r="A235" s="18">
        <v>233</v>
      </c>
      <c r="B235" s="14" t="s">
        <v>195</v>
      </c>
      <c r="C235" s="35">
        <v>555101000005631</v>
      </c>
      <c r="D235" s="18">
        <v>4</v>
      </c>
      <c r="E235" s="18" t="s">
        <v>19</v>
      </c>
      <c r="F235" s="18">
        <v>2024</v>
      </c>
      <c r="G235" s="18" t="s">
        <v>13</v>
      </c>
      <c r="H235" s="18" t="s">
        <v>169</v>
      </c>
      <c r="I235" s="18" t="s">
        <v>338</v>
      </c>
      <c r="J235" s="18" t="s">
        <v>193</v>
      </c>
      <c r="K235" s="5"/>
      <c r="L235" s="50"/>
      <c r="M235" s="22">
        <v>-1260</v>
      </c>
      <c r="N235" s="142">
        <v>88563.59</v>
      </c>
    </row>
    <row r="236" spans="1:14" x14ac:dyDescent="0.25">
      <c r="A236" s="18">
        <v>234</v>
      </c>
      <c r="B236" s="21" t="s">
        <v>165</v>
      </c>
      <c r="C236" s="35">
        <v>60401</v>
      </c>
      <c r="D236" s="18">
        <v>4</v>
      </c>
      <c r="E236" s="18" t="s">
        <v>19</v>
      </c>
      <c r="F236" s="18">
        <v>2024</v>
      </c>
      <c r="G236" s="18" t="s">
        <v>15</v>
      </c>
      <c r="H236" s="18" t="s">
        <v>191</v>
      </c>
      <c r="I236" s="18" t="s">
        <v>364</v>
      </c>
      <c r="J236" s="18" t="s">
        <v>198</v>
      </c>
      <c r="K236" s="5"/>
      <c r="L236" s="50"/>
      <c r="M236" s="22">
        <v>-1320</v>
      </c>
      <c r="N236" s="142">
        <v>87243.59</v>
      </c>
    </row>
    <row r="237" spans="1:14" x14ac:dyDescent="0.25">
      <c r="A237" s="18">
        <v>235</v>
      </c>
      <c r="B237" s="21" t="s">
        <v>165</v>
      </c>
      <c r="C237" s="35">
        <v>60402</v>
      </c>
      <c r="D237" s="18">
        <v>4</v>
      </c>
      <c r="E237" s="18" t="s">
        <v>19</v>
      </c>
      <c r="F237" s="18">
        <v>2024</v>
      </c>
      <c r="G237" s="18" t="s">
        <v>15</v>
      </c>
      <c r="H237" s="18" t="s">
        <v>212</v>
      </c>
      <c r="I237" s="18" t="s">
        <v>341</v>
      </c>
      <c r="J237" s="18" t="s">
        <v>159</v>
      </c>
      <c r="K237" s="5"/>
      <c r="L237" s="50"/>
      <c r="M237" s="22">
        <v>-500</v>
      </c>
      <c r="N237" s="142">
        <v>86743.59</v>
      </c>
    </row>
    <row r="238" spans="1:14" x14ac:dyDescent="0.25">
      <c r="A238" s="18">
        <v>236</v>
      </c>
      <c r="B238" s="21" t="s">
        <v>165</v>
      </c>
      <c r="C238" s="35">
        <v>60403</v>
      </c>
      <c r="D238" s="18">
        <v>4</v>
      </c>
      <c r="E238" s="18" t="s">
        <v>19</v>
      </c>
      <c r="F238" s="18">
        <v>2024</v>
      </c>
      <c r="G238" s="18" t="s">
        <v>15</v>
      </c>
      <c r="H238" s="18" t="s">
        <v>228</v>
      </c>
      <c r="I238" s="18" t="s">
        <v>344</v>
      </c>
      <c r="J238" s="18" t="s">
        <v>159</v>
      </c>
      <c r="K238" s="5"/>
      <c r="L238" s="50"/>
      <c r="M238" s="22">
        <v>-705.6</v>
      </c>
      <c r="N238" s="142">
        <v>86037.99</v>
      </c>
    </row>
    <row r="239" spans="1:14" x14ac:dyDescent="0.25">
      <c r="A239" s="18">
        <v>237</v>
      </c>
      <c r="B239" s="21" t="s">
        <v>166</v>
      </c>
      <c r="C239" s="35">
        <v>850002</v>
      </c>
      <c r="D239" s="18">
        <v>5</v>
      </c>
      <c r="E239" s="18" t="s">
        <v>19</v>
      </c>
      <c r="F239" s="18">
        <v>2024</v>
      </c>
      <c r="G239" s="18" t="s">
        <v>25</v>
      </c>
      <c r="H239" s="18" t="s">
        <v>188</v>
      </c>
      <c r="I239" s="18" t="s">
        <v>339</v>
      </c>
      <c r="J239" s="18" t="s">
        <v>160</v>
      </c>
      <c r="K239" s="5"/>
      <c r="L239" s="50"/>
      <c r="M239" s="22">
        <v>-1836.59</v>
      </c>
      <c r="N239" s="142">
        <v>84201.4</v>
      </c>
    </row>
    <row r="240" spans="1:14" x14ac:dyDescent="0.25">
      <c r="A240" s="18">
        <v>238</v>
      </c>
      <c r="B240" s="21" t="s">
        <v>166</v>
      </c>
      <c r="C240" s="35">
        <v>551295000702791</v>
      </c>
      <c r="D240" s="18">
        <v>5</v>
      </c>
      <c r="E240" s="18" t="s">
        <v>19</v>
      </c>
      <c r="F240" s="18">
        <v>2024</v>
      </c>
      <c r="G240" s="18" t="s">
        <v>13</v>
      </c>
      <c r="H240" s="18" t="s">
        <v>150</v>
      </c>
      <c r="I240" s="18" t="s">
        <v>326</v>
      </c>
      <c r="J240" s="18" t="s">
        <v>160</v>
      </c>
      <c r="K240" s="5"/>
      <c r="L240" s="50"/>
      <c r="M240" s="22">
        <v>-2506.8000000000002</v>
      </c>
      <c r="N240" s="142">
        <v>81694.600000000006</v>
      </c>
    </row>
    <row r="241" spans="1:14" x14ac:dyDescent="0.25">
      <c r="A241" s="18">
        <v>239</v>
      </c>
      <c r="B241" s="21" t="s">
        <v>166</v>
      </c>
      <c r="C241" s="35">
        <v>552917000016432</v>
      </c>
      <c r="D241" s="18">
        <v>5</v>
      </c>
      <c r="E241" s="18" t="s">
        <v>19</v>
      </c>
      <c r="F241" s="18">
        <v>2024</v>
      </c>
      <c r="G241" s="18" t="s">
        <v>13</v>
      </c>
      <c r="H241" s="18" t="s">
        <v>151</v>
      </c>
      <c r="I241" s="18" t="s">
        <v>328</v>
      </c>
      <c r="J241" s="18" t="s">
        <v>160</v>
      </c>
      <c r="K241" s="5"/>
      <c r="L241" s="50"/>
      <c r="M241" s="22">
        <v>-2506.8000000000002</v>
      </c>
      <c r="N241" s="142">
        <v>79187.8</v>
      </c>
    </row>
    <row r="242" spans="1:14" x14ac:dyDescent="0.25">
      <c r="A242" s="18">
        <v>240</v>
      </c>
      <c r="B242" s="21" t="s">
        <v>166</v>
      </c>
      <c r="C242" s="35">
        <v>553653000020855</v>
      </c>
      <c r="D242" s="18">
        <v>5</v>
      </c>
      <c r="E242" s="18" t="s">
        <v>19</v>
      </c>
      <c r="F242" s="18">
        <v>2024</v>
      </c>
      <c r="G242" s="18" t="s">
        <v>13</v>
      </c>
      <c r="H242" s="18" t="s">
        <v>352</v>
      </c>
      <c r="I242" s="18" t="s">
        <v>353</v>
      </c>
      <c r="J242" s="18" t="s">
        <v>160</v>
      </c>
      <c r="K242" s="5"/>
      <c r="L242" s="50"/>
      <c r="M242" s="22">
        <v>-1960.7</v>
      </c>
      <c r="N242" s="142">
        <v>77227.100000000006</v>
      </c>
    </row>
    <row r="243" spans="1:14" x14ac:dyDescent="0.25">
      <c r="A243" s="18">
        <v>241</v>
      </c>
      <c r="B243" s="21" t="s">
        <v>166</v>
      </c>
      <c r="C243" s="35">
        <v>553653000137496</v>
      </c>
      <c r="D243" s="18">
        <v>5</v>
      </c>
      <c r="E243" s="18" t="s">
        <v>19</v>
      </c>
      <c r="F243" s="18">
        <v>2024</v>
      </c>
      <c r="G243" s="18" t="s">
        <v>13</v>
      </c>
      <c r="H243" s="18" t="s">
        <v>154</v>
      </c>
      <c r="I243" s="18" t="s">
        <v>331</v>
      </c>
      <c r="J243" s="18" t="s">
        <v>160</v>
      </c>
      <c r="K243" s="5"/>
      <c r="L243" s="50"/>
      <c r="M243" s="22">
        <v>-2506.8000000000002</v>
      </c>
      <c r="N243" s="142">
        <v>74720.3</v>
      </c>
    </row>
    <row r="244" spans="1:14" x14ac:dyDescent="0.25">
      <c r="A244" s="18">
        <v>242</v>
      </c>
      <c r="B244" s="21" t="s">
        <v>166</v>
      </c>
      <c r="C244" s="35">
        <v>554732000131396</v>
      </c>
      <c r="D244" s="18">
        <v>5</v>
      </c>
      <c r="E244" s="18" t="s">
        <v>19</v>
      </c>
      <c r="F244" s="18">
        <v>2024</v>
      </c>
      <c r="G244" s="18" t="s">
        <v>13</v>
      </c>
      <c r="H244" s="18" t="s">
        <v>169</v>
      </c>
      <c r="I244" s="18" t="s">
        <v>338</v>
      </c>
      <c r="J244" s="18" t="s">
        <v>160</v>
      </c>
      <c r="K244" s="5"/>
      <c r="L244" s="50"/>
      <c r="M244" s="22">
        <v>-1899.07</v>
      </c>
      <c r="N244" s="142">
        <v>72821.23</v>
      </c>
    </row>
    <row r="245" spans="1:14" x14ac:dyDescent="0.25">
      <c r="A245" s="18">
        <v>243</v>
      </c>
      <c r="B245" s="21" t="s">
        <v>166</v>
      </c>
      <c r="C245" s="35">
        <v>555101000005631</v>
      </c>
      <c r="D245" s="18">
        <v>5</v>
      </c>
      <c r="E245" s="18" t="s">
        <v>19</v>
      </c>
      <c r="F245" s="18">
        <v>2024</v>
      </c>
      <c r="G245" s="18" t="s">
        <v>13</v>
      </c>
      <c r="H245" s="18" t="s">
        <v>169</v>
      </c>
      <c r="I245" s="18" t="s">
        <v>338</v>
      </c>
      <c r="J245" s="18" t="s">
        <v>160</v>
      </c>
      <c r="K245" s="5"/>
      <c r="L245" s="50"/>
      <c r="M245" s="22">
        <v>-2297.35</v>
      </c>
      <c r="N245" s="142">
        <v>70523.88</v>
      </c>
    </row>
    <row r="246" spans="1:14" x14ac:dyDescent="0.25">
      <c r="A246" s="18">
        <v>244</v>
      </c>
      <c r="B246" s="21" t="s">
        <v>166</v>
      </c>
      <c r="C246" s="35">
        <v>555101000005631</v>
      </c>
      <c r="D246" s="18">
        <v>5</v>
      </c>
      <c r="E246" s="18" t="s">
        <v>19</v>
      </c>
      <c r="F246" s="18">
        <v>2024</v>
      </c>
      <c r="G246" s="18" t="s">
        <v>13</v>
      </c>
      <c r="H246" s="18" t="s">
        <v>203</v>
      </c>
      <c r="I246" s="18" t="s">
        <v>357</v>
      </c>
      <c r="J246" s="18" t="s">
        <v>160</v>
      </c>
      <c r="K246" s="5"/>
      <c r="L246" s="50"/>
      <c r="M246" s="22">
        <v>-1803.02</v>
      </c>
      <c r="N246" s="142">
        <v>68720.86</v>
      </c>
    </row>
    <row r="247" spans="1:14" x14ac:dyDescent="0.25">
      <c r="A247" s="18">
        <v>245</v>
      </c>
      <c r="B247" s="21" t="s">
        <v>166</v>
      </c>
      <c r="C247" s="35">
        <v>558632000000116</v>
      </c>
      <c r="D247" s="18">
        <v>5</v>
      </c>
      <c r="E247" s="18" t="s">
        <v>19</v>
      </c>
      <c r="F247" s="18">
        <v>2024</v>
      </c>
      <c r="G247" s="18" t="s">
        <v>13</v>
      </c>
      <c r="H247" s="18" t="s">
        <v>203</v>
      </c>
      <c r="I247" s="18" t="s">
        <v>357</v>
      </c>
      <c r="J247" s="18" t="s">
        <v>160</v>
      </c>
      <c r="K247" s="5"/>
      <c r="L247" s="50"/>
      <c r="M247" s="22">
        <v>-1960.7</v>
      </c>
      <c r="N247" s="142">
        <v>66760.160000000003</v>
      </c>
    </row>
    <row r="248" spans="1:14" x14ac:dyDescent="0.25">
      <c r="A248" s="18">
        <v>246</v>
      </c>
      <c r="B248" s="21" t="s">
        <v>166</v>
      </c>
      <c r="C248" s="35">
        <v>558632000000116</v>
      </c>
      <c r="D248" s="18">
        <v>5</v>
      </c>
      <c r="E248" s="18" t="s">
        <v>19</v>
      </c>
      <c r="F248" s="18">
        <v>2024</v>
      </c>
      <c r="G248" s="18" t="s">
        <v>13</v>
      </c>
      <c r="H248" s="18" t="s">
        <v>204</v>
      </c>
      <c r="I248" s="18" t="s">
        <v>355</v>
      </c>
      <c r="J248" s="18" t="s">
        <v>160</v>
      </c>
      <c r="K248" s="5"/>
      <c r="L248" s="50"/>
      <c r="M248" s="22">
        <v>-2506.8000000000002</v>
      </c>
      <c r="N248" s="142">
        <v>64253.36</v>
      </c>
    </row>
    <row r="249" spans="1:14" x14ac:dyDescent="0.25">
      <c r="A249" s="18">
        <v>247</v>
      </c>
      <c r="B249" s="21" t="s">
        <v>142</v>
      </c>
      <c r="C249" s="35">
        <v>891571200567329</v>
      </c>
      <c r="D249" s="18">
        <v>5</v>
      </c>
      <c r="E249" s="18" t="s">
        <v>19</v>
      </c>
      <c r="F249" s="18">
        <v>2024</v>
      </c>
      <c r="G249" s="18" t="s">
        <v>18</v>
      </c>
      <c r="H249" s="18" t="s">
        <v>597</v>
      </c>
      <c r="I249" s="12" t="s">
        <v>65</v>
      </c>
      <c r="J249" s="18" t="s">
        <v>55</v>
      </c>
      <c r="K249" s="5"/>
      <c r="L249" s="50"/>
      <c r="M249" s="22">
        <v>-18</v>
      </c>
      <c r="N249" s="142">
        <v>64235.360000000001</v>
      </c>
    </row>
    <row r="250" spans="1:14" x14ac:dyDescent="0.25">
      <c r="A250" s="18">
        <v>248</v>
      </c>
      <c r="B250" s="21" t="s">
        <v>166</v>
      </c>
      <c r="C250" s="35">
        <v>550765000015547</v>
      </c>
      <c r="D250" s="18">
        <v>6</v>
      </c>
      <c r="E250" s="18" t="s">
        <v>19</v>
      </c>
      <c r="F250" s="18">
        <v>2024</v>
      </c>
      <c r="G250" s="18" t="s">
        <v>13</v>
      </c>
      <c r="H250" s="18" t="s">
        <v>204</v>
      </c>
      <c r="I250" s="18" t="s">
        <v>355</v>
      </c>
      <c r="J250" s="18" t="s">
        <v>160</v>
      </c>
      <c r="K250" s="5"/>
      <c r="L250" s="50"/>
      <c r="M250" s="22">
        <v>-2506.8000000000002</v>
      </c>
      <c r="N250" s="142">
        <v>61728.56</v>
      </c>
    </row>
    <row r="251" spans="1:14" x14ac:dyDescent="0.25">
      <c r="A251" s="18">
        <v>249</v>
      </c>
      <c r="B251" s="21" t="s">
        <v>166</v>
      </c>
      <c r="C251" s="35">
        <v>551295000702791</v>
      </c>
      <c r="D251" s="18">
        <v>6</v>
      </c>
      <c r="E251" s="18" t="s">
        <v>19</v>
      </c>
      <c r="F251" s="18">
        <v>2024</v>
      </c>
      <c r="G251" s="18" t="s">
        <v>13</v>
      </c>
      <c r="H251" s="18" t="s">
        <v>150</v>
      </c>
      <c r="I251" s="18" t="s">
        <v>326</v>
      </c>
      <c r="J251" s="18" t="s">
        <v>160</v>
      </c>
      <c r="K251" s="5"/>
      <c r="L251" s="50"/>
      <c r="M251" s="6">
        <v>-1960.7</v>
      </c>
      <c r="N251" s="142">
        <v>59767.86</v>
      </c>
    </row>
    <row r="252" spans="1:14" x14ac:dyDescent="0.25">
      <c r="A252" s="18">
        <v>250</v>
      </c>
      <c r="B252" s="21" t="s">
        <v>166</v>
      </c>
      <c r="C252" s="35">
        <v>552793000015206</v>
      </c>
      <c r="D252" s="18">
        <v>6</v>
      </c>
      <c r="E252" s="18" t="s">
        <v>19</v>
      </c>
      <c r="F252" s="18">
        <v>2024</v>
      </c>
      <c r="G252" s="18" t="s">
        <v>13</v>
      </c>
      <c r="H252" s="18" t="s">
        <v>209</v>
      </c>
      <c r="I252" s="18" t="s">
        <v>458</v>
      </c>
      <c r="J252" s="18" t="s">
        <v>160</v>
      </c>
      <c r="K252" s="5"/>
      <c r="L252" s="50"/>
      <c r="M252" s="22">
        <v>-2506.8000000000002</v>
      </c>
      <c r="N252" s="142">
        <v>57261.06</v>
      </c>
    </row>
    <row r="253" spans="1:14" x14ac:dyDescent="0.25">
      <c r="A253" s="18">
        <v>251</v>
      </c>
      <c r="B253" s="21" t="s">
        <v>166</v>
      </c>
      <c r="C253" s="35">
        <v>554439000006509</v>
      </c>
      <c r="D253" s="18">
        <v>6</v>
      </c>
      <c r="E253" s="18" t="s">
        <v>19</v>
      </c>
      <c r="F253" s="18">
        <v>2024</v>
      </c>
      <c r="G253" s="18" t="s">
        <v>13</v>
      </c>
      <c r="H253" s="18" t="s">
        <v>168</v>
      </c>
      <c r="I253" s="18" t="s">
        <v>337</v>
      </c>
      <c r="J253" s="18" t="s">
        <v>160</v>
      </c>
      <c r="K253" s="5"/>
      <c r="L253" s="50"/>
      <c r="M253" s="22">
        <v>-2506.8000000000002</v>
      </c>
      <c r="N253" s="142">
        <v>54754.26</v>
      </c>
    </row>
    <row r="254" spans="1:14" x14ac:dyDescent="0.25">
      <c r="A254" s="18">
        <v>252</v>
      </c>
      <c r="B254" s="21" t="s">
        <v>166</v>
      </c>
      <c r="C254" s="35">
        <v>554439000006509</v>
      </c>
      <c r="D254" s="18">
        <v>6</v>
      </c>
      <c r="E254" s="18" t="s">
        <v>19</v>
      </c>
      <c r="F254" s="18">
        <v>2024</v>
      </c>
      <c r="G254" s="18" t="s">
        <v>13</v>
      </c>
      <c r="H254" s="18" t="s">
        <v>168</v>
      </c>
      <c r="I254" s="18" t="s">
        <v>337</v>
      </c>
      <c r="J254" s="18" t="s">
        <v>160</v>
      </c>
      <c r="K254" s="5"/>
      <c r="L254" s="50"/>
      <c r="M254" s="30">
        <v>-1960.7</v>
      </c>
      <c r="N254" s="142">
        <v>52793.56</v>
      </c>
    </row>
    <row r="255" spans="1:14" x14ac:dyDescent="0.25">
      <c r="A255" s="18">
        <v>253</v>
      </c>
      <c r="B255" s="21" t="s">
        <v>166</v>
      </c>
      <c r="C255" s="35">
        <v>554732000131396</v>
      </c>
      <c r="D255" s="18">
        <v>6</v>
      </c>
      <c r="E255" s="18" t="s">
        <v>19</v>
      </c>
      <c r="F255" s="18">
        <v>2024</v>
      </c>
      <c r="G255" s="18" t="s">
        <v>13</v>
      </c>
      <c r="H255" s="18" t="s">
        <v>154</v>
      </c>
      <c r="I255" s="18" t="s">
        <v>331</v>
      </c>
      <c r="J255" s="18" t="s">
        <v>160</v>
      </c>
      <c r="K255" s="5"/>
      <c r="L255" s="50"/>
      <c r="M255" s="22">
        <v>-2025</v>
      </c>
      <c r="N255" s="142">
        <v>50768.56</v>
      </c>
    </row>
    <row r="256" spans="1:14" x14ac:dyDescent="0.25">
      <c r="A256" s="18">
        <v>254</v>
      </c>
      <c r="B256" s="21" t="s">
        <v>166</v>
      </c>
      <c r="C256" s="35">
        <v>554732000133075</v>
      </c>
      <c r="D256" s="18">
        <v>6</v>
      </c>
      <c r="E256" s="18" t="s">
        <v>19</v>
      </c>
      <c r="F256" s="18">
        <v>2024</v>
      </c>
      <c r="G256" s="18" t="s">
        <v>13</v>
      </c>
      <c r="H256" s="18" t="s">
        <v>181</v>
      </c>
      <c r="I256" s="18" t="s">
        <v>351</v>
      </c>
      <c r="J256" s="18" t="s">
        <v>160</v>
      </c>
      <c r="K256" s="5"/>
      <c r="L256" s="50"/>
      <c r="M256" s="22">
        <v>-1960.7</v>
      </c>
      <c r="N256" s="142">
        <v>48807.86</v>
      </c>
    </row>
    <row r="257" spans="1:14" x14ac:dyDescent="0.25">
      <c r="A257" s="18">
        <v>255</v>
      </c>
      <c r="B257" s="21" t="s">
        <v>166</v>
      </c>
      <c r="C257" s="35">
        <v>554732000133075</v>
      </c>
      <c r="D257" s="18">
        <v>6</v>
      </c>
      <c r="E257" s="18" t="s">
        <v>19</v>
      </c>
      <c r="F257" s="18">
        <v>2024</v>
      </c>
      <c r="G257" s="18" t="s">
        <v>13</v>
      </c>
      <c r="H257" s="18" t="s">
        <v>181</v>
      </c>
      <c r="I257" s="18" t="s">
        <v>351</v>
      </c>
      <c r="J257" s="18" t="s">
        <v>160</v>
      </c>
      <c r="K257" s="5"/>
      <c r="L257" s="50"/>
      <c r="M257" s="22">
        <v>-2506.8000000000002</v>
      </c>
      <c r="N257" s="142">
        <v>46301.06</v>
      </c>
    </row>
    <row r="258" spans="1:14" x14ac:dyDescent="0.25">
      <c r="A258" s="18">
        <v>256</v>
      </c>
      <c r="B258" s="21" t="s">
        <v>166</v>
      </c>
      <c r="C258" s="35">
        <v>555101000005631</v>
      </c>
      <c r="D258" s="18">
        <v>6</v>
      </c>
      <c r="E258" s="18" t="s">
        <v>19</v>
      </c>
      <c r="F258" s="18">
        <v>2024</v>
      </c>
      <c r="G258" s="18" t="s">
        <v>13</v>
      </c>
      <c r="H258" s="18" t="s">
        <v>169</v>
      </c>
      <c r="I258" s="18" t="s">
        <v>338</v>
      </c>
      <c r="J258" s="18" t="s">
        <v>160</v>
      </c>
      <c r="K258" s="5"/>
      <c r="L258" s="50"/>
      <c r="M258" s="22">
        <v>-2002.2</v>
      </c>
      <c r="N258" s="142">
        <v>44298.86</v>
      </c>
    </row>
    <row r="259" spans="1:14" x14ac:dyDescent="0.25">
      <c r="A259" s="18">
        <v>257</v>
      </c>
      <c r="B259" s="21" t="s">
        <v>166</v>
      </c>
      <c r="C259" s="35">
        <v>551295000702791</v>
      </c>
      <c r="D259" s="18">
        <v>6</v>
      </c>
      <c r="E259" s="18" t="s">
        <v>19</v>
      </c>
      <c r="F259" s="18">
        <v>2024</v>
      </c>
      <c r="G259" s="18" t="s">
        <v>13</v>
      </c>
      <c r="H259" s="18" t="s">
        <v>150</v>
      </c>
      <c r="I259" s="18" t="s">
        <v>326</v>
      </c>
      <c r="J259" s="18" t="s">
        <v>160</v>
      </c>
      <c r="K259" s="5"/>
      <c r="L259" s="50"/>
      <c r="M259" s="6">
        <v>-1882.57</v>
      </c>
      <c r="N259" s="142">
        <f>N258+M259</f>
        <v>42416.29</v>
      </c>
    </row>
    <row r="260" spans="1:14" x14ac:dyDescent="0.25">
      <c r="A260" s="18">
        <v>258</v>
      </c>
      <c r="B260" s="21" t="s">
        <v>166</v>
      </c>
      <c r="C260" s="35">
        <v>552793000016840</v>
      </c>
      <c r="D260" s="18">
        <v>7</v>
      </c>
      <c r="E260" s="18" t="s">
        <v>19</v>
      </c>
      <c r="F260" s="18">
        <v>2024</v>
      </c>
      <c r="G260" s="18" t="s">
        <v>13</v>
      </c>
      <c r="H260" s="18" t="s">
        <v>162</v>
      </c>
      <c r="I260" s="18" t="s">
        <v>333</v>
      </c>
      <c r="J260" s="18" t="s">
        <v>160</v>
      </c>
      <c r="K260" s="5"/>
      <c r="L260" s="50"/>
      <c r="M260" s="22">
        <v>-2506.8000000000002</v>
      </c>
      <c r="N260" s="142">
        <f>N259+M260</f>
        <v>39909.49</v>
      </c>
    </row>
    <row r="261" spans="1:14" x14ac:dyDescent="0.25">
      <c r="A261" s="18">
        <v>259</v>
      </c>
      <c r="B261" s="21" t="s">
        <v>166</v>
      </c>
      <c r="C261" s="173">
        <v>553610000024840</v>
      </c>
      <c r="D261" s="18">
        <v>7</v>
      </c>
      <c r="E261" s="18" t="s">
        <v>19</v>
      </c>
      <c r="F261" s="18">
        <v>2024</v>
      </c>
      <c r="G261" s="18" t="s">
        <v>13</v>
      </c>
      <c r="H261" s="18" t="s">
        <v>173</v>
      </c>
      <c r="I261" s="5" t="s">
        <v>336</v>
      </c>
      <c r="J261" s="18" t="s">
        <v>160</v>
      </c>
      <c r="K261" s="5"/>
      <c r="L261" s="50"/>
      <c r="M261" s="22">
        <v>-2506.8000000000002</v>
      </c>
      <c r="N261" s="142">
        <f t="shared" ref="N261:N269" si="1">N260+M261</f>
        <v>37402.689999999995</v>
      </c>
    </row>
    <row r="262" spans="1:14" x14ac:dyDescent="0.25">
      <c r="A262" s="18">
        <v>260</v>
      </c>
      <c r="B262" s="21" t="s">
        <v>166</v>
      </c>
      <c r="C262" s="35">
        <v>553610000024640</v>
      </c>
      <c r="D262" s="18">
        <v>7</v>
      </c>
      <c r="E262" s="18" t="s">
        <v>19</v>
      </c>
      <c r="F262" s="18">
        <v>2024</v>
      </c>
      <c r="G262" s="18" t="s">
        <v>13</v>
      </c>
      <c r="H262" s="18" t="s">
        <v>181</v>
      </c>
      <c r="I262" s="18" t="s">
        <v>351</v>
      </c>
      <c r="J262" s="18" t="s">
        <v>160</v>
      </c>
      <c r="K262" s="5"/>
      <c r="L262" s="50"/>
      <c r="M262" s="22">
        <v>-1882.57</v>
      </c>
      <c r="N262" s="142">
        <f t="shared" si="1"/>
        <v>35520.119999999995</v>
      </c>
    </row>
    <row r="263" spans="1:14" x14ac:dyDescent="0.25">
      <c r="A263" s="18">
        <v>261</v>
      </c>
      <c r="B263" s="21" t="s">
        <v>166</v>
      </c>
      <c r="C263" s="35">
        <v>554732000133075</v>
      </c>
      <c r="D263" s="18">
        <v>7</v>
      </c>
      <c r="E263" s="18" t="s">
        <v>19</v>
      </c>
      <c r="F263" s="18">
        <v>2024</v>
      </c>
      <c r="G263" s="18" t="s">
        <v>13</v>
      </c>
      <c r="H263" s="18" t="s">
        <v>203</v>
      </c>
      <c r="I263" s="18" t="s">
        <v>357</v>
      </c>
      <c r="J263" s="18" t="s">
        <v>160</v>
      </c>
      <c r="K263" s="5"/>
      <c r="L263" s="50"/>
      <c r="M263" s="22">
        <v>-1882.57</v>
      </c>
      <c r="N263" s="142">
        <f t="shared" si="1"/>
        <v>33637.549999999996</v>
      </c>
    </row>
    <row r="264" spans="1:14" x14ac:dyDescent="0.25">
      <c r="A264" s="18">
        <v>262</v>
      </c>
      <c r="B264" s="21" t="s">
        <v>166</v>
      </c>
      <c r="C264" s="35">
        <v>558632000000116</v>
      </c>
      <c r="D264" s="18">
        <v>7</v>
      </c>
      <c r="E264" s="18" t="s">
        <v>19</v>
      </c>
      <c r="F264" s="18">
        <v>2024</v>
      </c>
      <c r="G264" s="18" t="s">
        <v>13</v>
      </c>
      <c r="H264" s="18" t="s">
        <v>208</v>
      </c>
      <c r="I264" s="18" t="s">
        <v>456</v>
      </c>
      <c r="J264" s="18" t="s">
        <v>160</v>
      </c>
      <c r="K264" s="5"/>
      <c r="L264" s="50"/>
      <c r="M264" s="22">
        <v>-2506.8000000000002</v>
      </c>
      <c r="N264" s="142">
        <f t="shared" si="1"/>
        <v>31130.749999999996</v>
      </c>
    </row>
    <row r="265" spans="1:14" x14ac:dyDescent="0.25">
      <c r="A265" s="18">
        <v>263</v>
      </c>
      <c r="B265" s="21" t="s">
        <v>166</v>
      </c>
      <c r="C265" s="35">
        <v>60701</v>
      </c>
      <c r="D265" s="18">
        <v>7</v>
      </c>
      <c r="E265" s="18" t="s">
        <v>19</v>
      </c>
      <c r="F265" s="18">
        <v>2024</v>
      </c>
      <c r="G265" s="18" t="s">
        <v>15</v>
      </c>
      <c r="H265" s="18" t="s">
        <v>155</v>
      </c>
      <c r="I265" s="18" t="s">
        <v>238</v>
      </c>
      <c r="J265" s="18" t="s">
        <v>160</v>
      </c>
      <c r="K265" s="5"/>
      <c r="L265" s="50"/>
      <c r="M265" s="22">
        <v>-2506.8000000000002</v>
      </c>
      <c r="N265" s="142">
        <f t="shared" si="1"/>
        <v>28623.949999999997</v>
      </c>
    </row>
    <row r="266" spans="1:14" x14ac:dyDescent="0.25">
      <c r="A266" s="18">
        <v>264</v>
      </c>
      <c r="B266" s="21" t="s">
        <v>166</v>
      </c>
      <c r="C266" s="35">
        <v>60702</v>
      </c>
      <c r="D266" s="18">
        <v>7</v>
      </c>
      <c r="E266" s="18" t="s">
        <v>19</v>
      </c>
      <c r="F266" s="18">
        <v>2024</v>
      </c>
      <c r="G266" s="18" t="s">
        <v>15</v>
      </c>
      <c r="H266" s="3" t="s">
        <v>155</v>
      </c>
      <c r="I266" s="18" t="s">
        <v>238</v>
      </c>
      <c r="J266" s="18" t="s">
        <v>160</v>
      </c>
      <c r="K266" s="5"/>
      <c r="L266" s="50"/>
      <c r="M266" s="6">
        <v>-1960.7</v>
      </c>
      <c r="N266" s="142">
        <f t="shared" si="1"/>
        <v>26663.249999999996</v>
      </c>
    </row>
    <row r="267" spans="1:14" x14ac:dyDescent="0.25">
      <c r="A267" s="18">
        <v>265</v>
      </c>
      <c r="B267" s="21" t="s">
        <v>142</v>
      </c>
      <c r="C267" s="35">
        <v>841591100088188</v>
      </c>
      <c r="D267" s="18">
        <v>7</v>
      </c>
      <c r="E267" s="18" t="s">
        <v>19</v>
      </c>
      <c r="F267" s="18">
        <v>2024</v>
      </c>
      <c r="G267" s="18" t="s">
        <v>16</v>
      </c>
      <c r="H267" s="18" t="s">
        <v>597</v>
      </c>
      <c r="I267" s="12" t="s">
        <v>65</v>
      </c>
      <c r="J267" s="18" t="s">
        <v>55</v>
      </c>
      <c r="K267" s="5"/>
      <c r="L267" s="50"/>
      <c r="M267" s="22">
        <v>-12</v>
      </c>
      <c r="N267" s="142">
        <f t="shared" si="1"/>
        <v>26651.249999999996</v>
      </c>
    </row>
    <row r="268" spans="1:14" x14ac:dyDescent="0.25">
      <c r="A268" s="18">
        <v>266</v>
      </c>
      <c r="B268" s="21" t="s">
        <v>142</v>
      </c>
      <c r="C268" s="35">
        <v>841591100088189</v>
      </c>
      <c r="D268" s="18">
        <v>7</v>
      </c>
      <c r="E268" s="18" t="s">
        <v>19</v>
      </c>
      <c r="F268" s="18">
        <v>2024</v>
      </c>
      <c r="G268" s="18" t="s">
        <v>16</v>
      </c>
      <c r="H268" s="18" t="s">
        <v>597</v>
      </c>
      <c r="I268" s="12" t="s">
        <v>65</v>
      </c>
      <c r="J268" s="18" t="s">
        <v>55</v>
      </c>
      <c r="K268" s="5"/>
      <c r="L268" s="50"/>
      <c r="M268" s="22">
        <v>-12</v>
      </c>
      <c r="N268" s="142">
        <f t="shared" si="1"/>
        <v>26639.249999999996</v>
      </c>
    </row>
    <row r="269" spans="1:14" x14ac:dyDescent="0.25">
      <c r="A269" s="18">
        <v>267</v>
      </c>
      <c r="B269" s="21" t="s">
        <v>142</v>
      </c>
      <c r="C269" s="35">
        <v>841591100088190</v>
      </c>
      <c r="D269" s="18">
        <v>7</v>
      </c>
      <c r="E269" s="18" t="s">
        <v>19</v>
      </c>
      <c r="F269" s="18">
        <v>2024</v>
      </c>
      <c r="G269" s="18" t="s">
        <v>16</v>
      </c>
      <c r="H269" s="18" t="s">
        <v>597</v>
      </c>
      <c r="I269" s="12" t="s">
        <v>65</v>
      </c>
      <c r="J269" s="18" t="s">
        <v>55</v>
      </c>
      <c r="K269" s="5"/>
      <c r="L269" s="50"/>
      <c r="M269" s="22">
        <v>-12</v>
      </c>
      <c r="N269" s="142">
        <f t="shared" si="1"/>
        <v>26627.249999999996</v>
      </c>
    </row>
    <row r="270" spans="1:14" x14ac:dyDescent="0.25">
      <c r="A270" s="18">
        <v>268</v>
      </c>
      <c r="B270" s="21" t="s">
        <v>474</v>
      </c>
      <c r="C270" s="35">
        <v>61101</v>
      </c>
      <c r="D270" s="18">
        <v>11</v>
      </c>
      <c r="E270" s="18" t="s">
        <v>19</v>
      </c>
      <c r="F270" s="18">
        <v>2024</v>
      </c>
      <c r="G270" s="18" t="s">
        <v>143</v>
      </c>
      <c r="H270" s="18" t="s">
        <v>34</v>
      </c>
      <c r="I270" s="12" t="s">
        <v>144</v>
      </c>
      <c r="J270" s="5" t="s">
        <v>447</v>
      </c>
      <c r="K270" s="3" t="s">
        <v>239</v>
      </c>
      <c r="L270" s="50"/>
      <c r="M270" s="6">
        <v>-543.11</v>
      </c>
      <c r="N270" s="142">
        <f>N269+M270</f>
        <v>26084.139999999996</v>
      </c>
    </row>
    <row r="271" spans="1:14" x14ac:dyDescent="0.25">
      <c r="A271" s="18">
        <v>269</v>
      </c>
      <c r="B271" s="21" t="s">
        <v>43</v>
      </c>
      <c r="C271" s="35">
        <v>337868164</v>
      </c>
      <c r="D271" s="18">
        <v>17</v>
      </c>
      <c r="E271" s="18" t="s">
        <v>19</v>
      </c>
      <c r="F271" s="18">
        <v>2024</v>
      </c>
      <c r="G271" s="18" t="s">
        <v>11</v>
      </c>
      <c r="H271" s="19" t="s">
        <v>71</v>
      </c>
      <c r="I271" s="18" t="s">
        <v>48</v>
      </c>
      <c r="J271" s="18" t="s">
        <v>72</v>
      </c>
      <c r="K271" s="5"/>
      <c r="L271" s="133">
        <v>45300</v>
      </c>
      <c r="M271" s="46"/>
      <c r="N271" s="142">
        <f>N270+L271</f>
        <v>71384.14</v>
      </c>
    </row>
    <row r="272" spans="1:14" x14ac:dyDescent="0.25">
      <c r="A272" s="18">
        <v>270</v>
      </c>
      <c r="B272" s="21" t="s">
        <v>166</v>
      </c>
      <c r="C272" s="35">
        <v>553653000020855</v>
      </c>
      <c r="D272" s="18">
        <v>18</v>
      </c>
      <c r="E272" s="18" t="s">
        <v>19</v>
      </c>
      <c r="F272" s="18">
        <v>2024</v>
      </c>
      <c r="G272" s="18" t="s">
        <v>13</v>
      </c>
      <c r="H272" s="18" t="s">
        <v>210</v>
      </c>
      <c r="I272" s="18" t="s">
        <v>459</v>
      </c>
      <c r="J272" s="18" t="s">
        <v>160</v>
      </c>
      <c r="K272" s="5"/>
      <c r="L272" s="50"/>
      <c r="M272" s="22">
        <v>-2506.8000000000002</v>
      </c>
      <c r="N272" s="142">
        <f>N271+M272</f>
        <v>68877.34</v>
      </c>
    </row>
    <row r="273" spans="1:14" x14ac:dyDescent="0.25">
      <c r="A273" s="18">
        <v>271</v>
      </c>
      <c r="B273" s="14" t="s">
        <v>545</v>
      </c>
      <c r="C273" s="35">
        <v>554439000039504</v>
      </c>
      <c r="D273" s="18">
        <v>19</v>
      </c>
      <c r="E273" s="18" t="s">
        <v>19</v>
      </c>
      <c r="F273" s="18">
        <v>2024</v>
      </c>
      <c r="G273" s="18" t="s">
        <v>177</v>
      </c>
      <c r="H273" s="18" t="s">
        <v>171</v>
      </c>
      <c r="I273" s="39" t="s">
        <v>340</v>
      </c>
      <c r="J273" s="5" t="s">
        <v>447</v>
      </c>
      <c r="K273" s="3" t="s">
        <v>508</v>
      </c>
      <c r="L273" s="50"/>
      <c r="M273" s="22">
        <v>-2165.33</v>
      </c>
      <c r="N273" s="142">
        <f>N272+M273</f>
        <v>66712.009999999995</v>
      </c>
    </row>
    <row r="274" spans="1:14" x14ac:dyDescent="0.25">
      <c r="A274" s="18">
        <v>272</v>
      </c>
      <c r="B274" s="14" t="s">
        <v>446</v>
      </c>
      <c r="C274" s="35">
        <v>554439000039504</v>
      </c>
      <c r="D274" s="18">
        <v>19</v>
      </c>
      <c r="E274" s="18" t="s">
        <v>19</v>
      </c>
      <c r="F274" s="18">
        <v>2024</v>
      </c>
      <c r="G274" s="18" t="s">
        <v>177</v>
      </c>
      <c r="H274" s="18" t="s">
        <v>171</v>
      </c>
      <c r="I274" s="39" t="s">
        <v>340</v>
      </c>
      <c r="J274" s="5" t="s">
        <v>447</v>
      </c>
      <c r="K274" s="3" t="s">
        <v>509</v>
      </c>
      <c r="L274" s="50"/>
      <c r="M274" s="22">
        <v>-1190.92</v>
      </c>
      <c r="N274" s="142">
        <f>N273+M274</f>
        <v>65521.09</v>
      </c>
    </row>
    <row r="275" spans="1:14" x14ac:dyDescent="0.25">
      <c r="A275" s="18">
        <v>273</v>
      </c>
      <c r="B275" s="14" t="s">
        <v>224</v>
      </c>
      <c r="C275" s="35">
        <v>554439000039504</v>
      </c>
      <c r="D275" s="18">
        <v>25</v>
      </c>
      <c r="E275" s="18" t="s">
        <v>19</v>
      </c>
      <c r="F275" s="18">
        <v>2024</v>
      </c>
      <c r="G275" s="18" t="s">
        <v>13</v>
      </c>
      <c r="H275" s="12" t="s">
        <v>216</v>
      </c>
      <c r="I275" s="9" t="s">
        <v>66</v>
      </c>
      <c r="J275" s="18" t="s">
        <v>67</v>
      </c>
      <c r="K275" s="5"/>
      <c r="L275" s="50"/>
      <c r="M275" s="22">
        <v>-4550.5</v>
      </c>
      <c r="N275" s="143">
        <f>N274+M275</f>
        <v>60970.59</v>
      </c>
    </row>
    <row r="276" spans="1:14" x14ac:dyDescent="0.25">
      <c r="A276" s="18">
        <v>274</v>
      </c>
      <c r="B276" s="14" t="s">
        <v>195</v>
      </c>
      <c r="C276" s="35">
        <v>551295000702791</v>
      </c>
      <c r="D276" s="18">
        <v>2</v>
      </c>
      <c r="E276" s="18" t="s">
        <v>20</v>
      </c>
      <c r="F276" s="18">
        <v>2024</v>
      </c>
      <c r="G276" s="18" t="s">
        <v>13</v>
      </c>
      <c r="H276" s="18" t="s">
        <v>150</v>
      </c>
      <c r="I276" s="18" t="s">
        <v>326</v>
      </c>
      <c r="J276" s="18" t="s">
        <v>193</v>
      </c>
      <c r="K276" s="5"/>
      <c r="L276" s="50"/>
      <c r="M276" s="22">
        <v>-1260</v>
      </c>
      <c r="N276" s="142">
        <f>N275+M276</f>
        <v>59710.59</v>
      </c>
    </row>
    <row r="277" spans="1:14" x14ac:dyDescent="0.25">
      <c r="A277" s="18">
        <v>275</v>
      </c>
      <c r="B277" s="21" t="s">
        <v>165</v>
      </c>
      <c r="C277" s="35">
        <v>553653000020533</v>
      </c>
      <c r="D277" s="18">
        <v>2</v>
      </c>
      <c r="E277" s="18" t="s">
        <v>20</v>
      </c>
      <c r="F277" s="18">
        <v>2024</v>
      </c>
      <c r="G277" s="18" t="s">
        <v>13</v>
      </c>
      <c r="H277" s="18" t="s">
        <v>189</v>
      </c>
      <c r="I277" s="18" t="s">
        <v>349</v>
      </c>
      <c r="J277" s="18" t="s">
        <v>164</v>
      </c>
      <c r="K277" s="5"/>
      <c r="L277" s="50"/>
      <c r="M277" s="22">
        <v>-1932</v>
      </c>
      <c r="N277" s="142">
        <f t="shared" ref="N277:N284" si="2">N276+M277</f>
        <v>57778.59</v>
      </c>
    </row>
    <row r="278" spans="1:14" x14ac:dyDescent="0.25">
      <c r="A278" s="18">
        <v>276</v>
      </c>
      <c r="B278" s="21" t="s">
        <v>229</v>
      </c>
      <c r="C278" s="35">
        <v>554439000006509</v>
      </c>
      <c r="D278" s="18">
        <v>2</v>
      </c>
      <c r="E278" s="18" t="s">
        <v>20</v>
      </c>
      <c r="F278" s="18">
        <v>2024</v>
      </c>
      <c r="G278" s="18" t="s">
        <v>13</v>
      </c>
      <c r="H278" s="3" t="s">
        <v>168</v>
      </c>
      <c r="I278" s="18" t="s">
        <v>226</v>
      </c>
      <c r="J278" s="18" t="s">
        <v>197</v>
      </c>
      <c r="K278" s="5"/>
      <c r="L278" s="50"/>
      <c r="M278" s="22">
        <v>-3520</v>
      </c>
      <c r="N278" s="142">
        <f t="shared" si="2"/>
        <v>54258.59</v>
      </c>
    </row>
    <row r="279" spans="1:14" x14ac:dyDescent="0.25">
      <c r="A279" s="18">
        <v>277</v>
      </c>
      <c r="B279" s="21" t="s">
        <v>211</v>
      </c>
      <c r="C279" s="35">
        <v>554732000131396</v>
      </c>
      <c r="D279" s="18">
        <v>2</v>
      </c>
      <c r="E279" s="18" t="s">
        <v>20</v>
      </c>
      <c r="F279" s="18">
        <v>2024</v>
      </c>
      <c r="G279" s="18" t="s">
        <v>13</v>
      </c>
      <c r="H279" s="18" t="s">
        <v>154</v>
      </c>
      <c r="I279" s="18" t="s">
        <v>331</v>
      </c>
      <c r="J279" s="18" t="s">
        <v>196</v>
      </c>
      <c r="K279" s="5"/>
      <c r="L279" s="50"/>
      <c r="M279" s="22">
        <v>-4590.72</v>
      </c>
      <c r="N279" s="142">
        <f t="shared" si="2"/>
        <v>49667.869999999995</v>
      </c>
    </row>
    <row r="280" spans="1:14" x14ac:dyDescent="0.25">
      <c r="A280" s="18">
        <v>278</v>
      </c>
      <c r="B280" s="14" t="s">
        <v>195</v>
      </c>
      <c r="C280" s="35">
        <v>555101000005631</v>
      </c>
      <c r="D280" s="18">
        <v>2</v>
      </c>
      <c r="E280" s="18" t="s">
        <v>20</v>
      </c>
      <c r="F280" s="18">
        <v>2024</v>
      </c>
      <c r="G280" s="18" t="s">
        <v>13</v>
      </c>
      <c r="H280" s="18" t="s">
        <v>169</v>
      </c>
      <c r="I280" s="18" t="s">
        <v>338</v>
      </c>
      <c r="J280" s="18" t="s">
        <v>193</v>
      </c>
      <c r="K280" s="5"/>
      <c r="L280" s="50"/>
      <c r="M280" s="22">
        <v>-1260</v>
      </c>
      <c r="N280" s="142">
        <f t="shared" si="2"/>
        <v>48407.869999999995</v>
      </c>
    </row>
    <row r="281" spans="1:14" x14ac:dyDescent="0.25">
      <c r="A281" s="18">
        <v>279</v>
      </c>
      <c r="B281" s="21" t="s">
        <v>21</v>
      </c>
      <c r="C281" s="35">
        <v>200941809103</v>
      </c>
      <c r="D281" s="18">
        <v>2</v>
      </c>
      <c r="E281" s="18" t="s">
        <v>20</v>
      </c>
      <c r="F281" s="18">
        <v>2024</v>
      </c>
      <c r="G281" s="18" t="s">
        <v>21</v>
      </c>
      <c r="H281" s="18" t="s">
        <v>597</v>
      </c>
      <c r="I281" s="9" t="s">
        <v>65</v>
      </c>
      <c r="J281" s="18" t="s">
        <v>55</v>
      </c>
      <c r="K281" s="5"/>
      <c r="L281" s="50"/>
      <c r="M281" s="22">
        <v>-60500</v>
      </c>
      <c r="N281" s="142">
        <f t="shared" si="2"/>
        <v>-12092.130000000005</v>
      </c>
    </row>
    <row r="282" spans="1:14" x14ac:dyDescent="0.25">
      <c r="A282" s="18">
        <v>280</v>
      </c>
      <c r="B282" s="21" t="s">
        <v>165</v>
      </c>
      <c r="C282" s="35">
        <v>70201</v>
      </c>
      <c r="D282" s="18">
        <v>2</v>
      </c>
      <c r="E282" s="18" t="s">
        <v>20</v>
      </c>
      <c r="F282" s="18">
        <v>2024</v>
      </c>
      <c r="G282" s="18" t="s">
        <v>15</v>
      </c>
      <c r="H282" s="18" t="s">
        <v>191</v>
      </c>
      <c r="I282" s="18" t="s">
        <v>364</v>
      </c>
      <c r="J282" s="18" t="s">
        <v>159</v>
      </c>
      <c r="K282" s="5"/>
      <c r="L282" s="50"/>
      <c r="M282" s="22">
        <v>-1320</v>
      </c>
      <c r="N282" s="142">
        <f t="shared" si="2"/>
        <v>-13412.130000000005</v>
      </c>
    </row>
    <row r="283" spans="1:14" x14ac:dyDescent="0.25">
      <c r="A283" s="18">
        <v>281</v>
      </c>
      <c r="B283" s="21" t="s">
        <v>165</v>
      </c>
      <c r="C283" s="35">
        <v>70202</v>
      </c>
      <c r="D283" s="18">
        <v>2</v>
      </c>
      <c r="E283" s="18" t="s">
        <v>20</v>
      </c>
      <c r="F283" s="18">
        <v>2024</v>
      </c>
      <c r="G283" s="18" t="s">
        <v>15</v>
      </c>
      <c r="H283" s="18" t="s">
        <v>212</v>
      </c>
      <c r="I283" s="18" t="s">
        <v>341</v>
      </c>
      <c r="J283" s="18" t="s">
        <v>159</v>
      </c>
      <c r="K283" s="5"/>
      <c r="L283" s="50"/>
      <c r="M283" s="22">
        <v>-500</v>
      </c>
      <c r="N283" s="142">
        <f t="shared" si="2"/>
        <v>-13912.130000000005</v>
      </c>
    </row>
    <row r="284" spans="1:14" x14ac:dyDescent="0.25">
      <c r="A284" s="18">
        <v>282</v>
      </c>
      <c r="B284" s="21" t="s">
        <v>165</v>
      </c>
      <c r="C284" s="35">
        <v>70203</v>
      </c>
      <c r="D284" s="18">
        <v>2</v>
      </c>
      <c r="E284" s="18" t="s">
        <v>20</v>
      </c>
      <c r="F284" s="18">
        <v>2024</v>
      </c>
      <c r="G284" s="18" t="s">
        <v>15</v>
      </c>
      <c r="H284" s="18" t="s">
        <v>228</v>
      </c>
      <c r="I284" s="18" t="s">
        <v>344</v>
      </c>
      <c r="J284" s="18" t="s">
        <v>198</v>
      </c>
      <c r="K284" s="5"/>
      <c r="L284" s="50"/>
      <c r="M284" s="22">
        <v>-705.6</v>
      </c>
      <c r="N284" s="142">
        <f t="shared" si="2"/>
        <v>-14617.730000000005</v>
      </c>
    </row>
    <row r="285" spans="1:14" x14ac:dyDescent="0.25">
      <c r="A285" s="18">
        <v>283</v>
      </c>
      <c r="B285" s="21" t="s">
        <v>32</v>
      </c>
      <c r="C285" s="21">
        <v>98</v>
      </c>
      <c r="D285" s="18">
        <v>2</v>
      </c>
      <c r="E285" s="18" t="s">
        <v>20</v>
      </c>
      <c r="F285" s="18">
        <v>2024</v>
      </c>
      <c r="G285" s="18" t="s">
        <v>32</v>
      </c>
      <c r="H285" s="12" t="s">
        <v>216</v>
      </c>
      <c r="I285" s="9" t="s">
        <v>66</v>
      </c>
      <c r="J285" s="18" t="s">
        <v>67</v>
      </c>
      <c r="K285" s="5"/>
      <c r="L285" s="133">
        <v>15000</v>
      </c>
      <c r="M285" s="46"/>
      <c r="N285" s="142">
        <f>N284+L285</f>
        <v>382.26999999999498</v>
      </c>
    </row>
    <row r="286" spans="1:14" x14ac:dyDescent="0.25">
      <c r="A286" s="18">
        <v>284</v>
      </c>
      <c r="B286" s="21" t="s">
        <v>70</v>
      </c>
      <c r="C286" s="35">
        <v>2700919363153</v>
      </c>
      <c r="D286" s="18">
        <v>2</v>
      </c>
      <c r="E286" s="18" t="s">
        <v>20</v>
      </c>
      <c r="F286" s="18">
        <v>2024</v>
      </c>
      <c r="G286" s="18" t="s">
        <v>32</v>
      </c>
      <c r="H286" s="12" t="s">
        <v>216</v>
      </c>
      <c r="I286" s="9" t="s">
        <v>66</v>
      </c>
      <c r="J286" s="18" t="s">
        <v>67</v>
      </c>
      <c r="K286" s="5"/>
      <c r="L286" s="133">
        <v>1245</v>
      </c>
      <c r="M286" s="46"/>
      <c r="N286" s="142">
        <f>N285+L286</f>
        <v>1627.269999999995</v>
      </c>
    </row>
    <row r="287" spans="1:14" x14ac:dyDescent="0.25">
      <c r="A287" s="18">
        <v>285</v>
      </c>
      <c r="B287" s="21" t="s">
        <v>166</v>
      </c>
      <c r="C287" s="35">
        <v>555101000005631</v>
      </c>
      <c r="D287" s="18">
        <v>4</v>
      </c>
      <c r="E287" s="18" t="s">
        <v>20</v>
      </c>
      <c r="F287" s="18">
        <v>2024</v>
      </c>
      <c r="G287" s="18" t="s">
        <v>13</v>
      </c>
      <c r="H287" s="18" t="s">
        <v>169</v>
      </c>
      <c r="I287" s="18" t="s">
        <v>338</v>
      </c>
      <c r="J287" s="18" t="s">
        <v>160</v>
      </c>
      <c r="K287" s="5"/>
      <c r="L287" s="50"/>
      <c r="M287" s="22">
        <v>-8127.57</v>
      </c>
      <c r="N287" s="142">
        <f>N286+M287</f>
        <v>-6500.3000000000047</v>
      </c>
    </row>
    <row r="288" spans="1:14" x14ac:dyDescent="0.25">
      <c r="A288" s="18">
        <v>286</v>
      </c>
      <c r="B288" s="21" t="s">
        <v>166</v>
      </c>
      <c r="C288" s="35">
        <v>555101000011327</v>
      </c>
      <c r="D288" s="18">
        <v>4</v>
      </c>
      <c r="E288" s="18" t="s">
        <v>20</v>
      </c>
      <c r="F288" s="18">
        <v>2024</v>
      </c>
      <c r="G288" s="18" t="s">
        <v>13</v>
      </c>
      <c r="H288" s="18" t="s">
        <v>205</v>
      </c>
      <c r="I288" s="18" t="s">
        <v>365</v>
      </c>
      <c r="J288" s="18" t="s">
        <v>160</v>
      </c>
      <c r="K288" s="5"/>
      <c r="L288" s="50"/>
      <c r="M288" s="22">
        <v>-8375.07</v>
      </c>
      <c r="N288" s="142">
        <f>N287+M288</f>
        <v>-14875.370000000004</v>
      </c>
    </row>
    <row r="289" spans="1:14" x14ac:dyDescent="0.25">
      <c r="A289" s="18">
        <v>287</v>
      </c>
      <c r="B289" s="21" t="s">
        <v>32</v>
      </c>
      <c r="C289" s="21">
        <v>98</v>
      </c>
      <c r="D289" s="18">
        <v>4</v>
      </c>
      <c r="E289" s="18" t="s">
        <v>20</v>
      </c>
      <c r="F289" s="18">
        <v>2024</v>
      </c>
      <c r="G289" s="18" t="s">
        <v>32</v>
      </c>
      <c r="H289" s="12" t="s">
        <v>216</v>
      </c>
      <c r="I289" s="9" t="s">
        <v>66</v>
      </c>
      <c r="J289" s="18" t="s">
        <v>67</v>
      </c>
      <c r="K289" s="5"/>
      <c r="L289" s="133">
        <v>15000</v>
      </c>
      <c r="M289" s="46"/>
      <c r="N289" s="142">
        <f>N288+L289</f>
        <v>124.62999999999556</v>
      </c>
    </row>
    <row r="290" spans="1:14" x14ac:dyDescent="0.25">
      <c r="A290" s="18">
        <v>288</v>
      </c>
      <c r="B290" s="21" t="s">
        <v>70</v>
      </c>
      <c r="C290" s="35">
        <v>2700919363153</v>
      </c>
      <c r="D290" s="18">
        <v>4</v>
      </c>
      <c r="E290" s="18" t="s">
        <v>20</v>
      </c>
      <c r="F290" s="18">
        <v>2024</v>
      </c>
      <c r="G290" s="18" t="s">
        <v>32</v>
      </c>
      <c r="H290" s="12" t="s">
        <v>216</v>
      </c>
      <c r="I290" s="9" t="s">
        <v>66</v>
      </c>
      <c r="J290" s="18" t="s">
        <v>67</v>
      </c>
      <c r="K290" s="5"/>
      <c r="L290" s="133">
        <v>1254.5999999999999</v>
      </c>
      <c r="M290" s="46"/>
      <c r="N290" s="142">
        <f>N289+L290</f>
        <v>1379.2299999999955</v>
      </c>
    </row>
    <row r="291" spans="1:14" x14ac:dyDescent="0.25">
      <c r="A291" s="18">
        <v>289</v>
      </c>
      <c r="B291" s="21" t="s">
        <v>166</v>
      </c>
      <c r="C291" s="35">
        <v>554732000133075</v>
      </c>
      <c r="D291" s="18">
        <v>5</v>
      </c>
      <c r="E291" s="18" t="s">
        <v>20</v>
      </c>
      <c r="F291" s="18">
        <v>2024</v>
      </c>
      <c r="G291" s="18" t="s">
        <v>13</v>
      </c>
      <c r="H291" s="18" t="s">
        <v>181</v>
      </c>
      <c r="I291" s="18" t="s">
        <v>351</v>
      </c>
      <c r="J291" s="18" t="s">
        <v>160</v>
      </c>
      <c r="K291" s="5"/>
      <c r="L291" s="50"/>
      <c r="M291" s="22">
        <v>-8375.07</v>
      </c>
      <c r="N291" s="142">
        <f>N290+M291</f>
        <v>-6995.8400000000038</v>
      </c>
    </row>
    <row r="292" spans="1:14" x14ac:dyDescent="0.25">
      <c r="A292" s="18">
        <v>290</v>
      </c>
      <c r="B292" s="21" t="s">
        <v>166</v>
      </c>
      <c r="C292" s="35">
        <v>555101000005631</v>
      </c>
      <c r="D292" s="18">
        <v>5</v>
      </c>
      <c r="E292" s="18" t="s">
        <v>20</v>
      </c>
      <c r="F292" s="18">
        <v>2024</v>
      </c>
      <c r="G292" s="18" t="s">
        <v>13</v>
      </c>
      <c r="H292" s="18" t="s">
        <v>169</v>
      </c>
      <c r="I292" s="18" t="s">
        <v>338</v>
      </c>
      <c r="J292" s="18" t="s">
        <v>160</v>
      </c>
      <c r="K292" s="5"/>
      <c r="L292" s="50"/>
      <c r="M292" s="22">
        <v>-337.5</v>
      </c>
      <c r="N292" s="142">
        <f t="shared" ref="N292:N300" si="3">N291+M292</f>
        <v>-7333.3400000000038</v>
      </c>
    </row>
    <row r="293" spans="1:14" x14ac:dyDescent="0.25">
      <c r="A293" s="18">
        <v>291</v>
      </c>
      <c r="B293" s="21" t="s">
        <v>166</v>
      </c>
      <c r="C293" s="35">
        <v>70501</v>
      </c>
      <c r="D293" s="18">
        <v>5</v>
      </c>
      <c r="E293" s="18" t="s">
        <v>20</v>
      </c>
      <c r="F293" s="18">
        <v>2024</v>
      </c>
      <c r="G293" s="18" t="s">
        <v>15</v>
      </c>
      <c r="H293" s="18" t="s">
        <v>161</v>
      </c>
      <c r="I293" s="18" t="s">
        <v>334</v>
      </c>
      <c r="J293" s="18" t="s">
        <v>160</v>
      </c>
      <c r="K293" s="5"/>
      <c r="L293" s="50"/>
      <c r="M293" s="22">
        <v>-8375.07</v>
      </c>
      <c r="N293" s="142">
        <f t="shared" si="3"/>
        <v>-15708.410000000003</v>
      </c>
    </row>
    <row r="294" spans="1:14" x14ac:dyDescent="0.25">
      <c r="A294" s="18">
        <v>292</v>
      </c>
      <c r="B294" s="21" t="s">
        <v>166</v>
      </c>
      <c r="C294" s="35">
        <v>70502</v>
      </c>
      <c r="D294" s="18">
        <v>5</v>
      </c>
      <c r="E294" s="18" t="s">
        <v>20</v>
      </c>
      <c r="F294" s="18">
        <v>2024</v>
      </c>
      <c r="G294" s="18" t="s">
        <v>15</v>
      </c>
      <c r="H294" s="18" t="s">
        <v>157</v>
      </c>
      <c r="I294" s="18" t="s">
        <v>332</v>
      </c>
      <c r="J294" s="18" t="s">
        <v>160</v>
      </c>
      <c r="K294" s="5"/>
      <c r="L294" s="50"/>
      <c r="M294" s="22">
        <v>-420</v>
      </c>
      <c r="N294" s="142">
        <f t="shared" si="3"/>
        <v>-16128.410000000003</v>
      </c>
    </row>
    <row r="295" spans="1:14" x14ac:dyDescent="0.25">
      <c r="A295" s="18">
        <v>293</v>
      </c>
      <c r="B295" s="14" t="s">
        <v>243</v>
      </c>
      <c r="C295" s="35">
        <v>70503</v>
      </c>
      <c r="D295" s="18">
        <v>5</v>
      </c>
      <c r="E295" s="18" t="s">
        <v>20</v>
      </c>
      <c r="F295" s="18">
        <v>2024</v>
      </c>
      <c r="G295" s="18" t="s">
        <v>15</v>
      </c>
      <c r="H295" s="3" t="s">
        <v>245</v>
      </c>
      <c r="I295" s="18" t="s">
        <v>241</v>
      </c>
      <c r="J295" s="18" t="s">
        <v>197</v>
      </c>
      <c r="K295" s="5"/>
      <c r="L295" s="50"/>
      <c r="M295" s="22">
        <v>-950</v>
      </c>
      <c r="N295" s="142">
        <f t="shared" si="3"/>
        <v>-17078.410000000003</v>
      </c>
    </row>
    <row r="296" spans="1:14" x14ac:dyDescent="0.25">
      <c r="A296" s="18">
        <v>294</v>
      </c>
      <c r="B296" s="14" t="s">
        <v>243</v>
      </c>
      <c r="C296" s="35">
        <v>70503</v>
      </c>
      <c r="D296" s="18">
        <v>5</v>
      </c>
      <c r="E296" s="18" t="s">
        <v>20</v>
      </c>
      <c r="F296" s="18">
        <v>2024</v>
      </c>
      <c r="G296" s="18" t="s">
        <v>15</v>
      </c>
      <c r="H296" s="3" t="s">
        <v>242</v>
      </c>
      <c r="I296" s="18" t="s">
        <v>244</v>
      </c>
      <c r="J296" s="18" t="s">
        <v>197</v>
      </c>
      <c r="K296" s="5"/>
      <c r="L296" s="50"/>
      <c r="M296" s="22">
        <v>-80</v>
      </c>
      <c r="N296" s="142">
        <f t="shared" si="3"/>
        <v>-17158.410000000003</v>
      </c>
    </row>
    <row r="297" spans="1:14" x14ac:dyDescent="0.25">
      <c r="A297" s="18">
        <v>295</v>
      </c>
      <c r="B297" s="21" t="s">
        <v>142</v>
      </c>
      <c r="C297" s="35">
        <v>841871200018141</v>
      </c>
      <c r="D297" s="18">
        <v>5</v>
      </c>
      <c r="E297" s="18" t="s">
        <v>20</v>
      </c>
      <c r="F297" s="18">
        <v>2024</v>
      </c>
      <c r="G297" s="18" t="s">
        <v>16</v>
      </c>
      <c r="H297" s="18" t="s">
        <v>597</v>
      </c>
      <c r="I297" s="12" t="s">
        <v>65</v>
      </c>
      <c r="J297" s="18" t="s">
        <v>55</v>
      </c>
      <c r="K297" s="5"/>
      <c r="L297" s="50"/>
      <c r="M297" s="22">
        <v>-12</v>
      </c>
      <c r="N297" s="142">
        <f t="shared" si="3"/>
        <v>-17170.410000000003</v>
      </c>
    </row>
    <row r="298" spans="1:14" x14ac:dyDescent="0.25">
      <c r="A298" s="18">
        <v>296</v>
      </c>
      <c r="B298" s="21" t="s">
        <v>142</v>
      </c>
      <c r="C298" s="35">
        <v>841871200018142</v>
      </c>
      <c r="D298" s="18">
        <v>5</v>
      </c>
      <c r="E298" s="18" t="s">
        <v>20</v>
      </c>
      <c r="F298" s="18">
        <v>2024</v>
      </c>
      <c r="G298" s="18" t="s">
        <v>16</v>
      </c>
      <c r="H298" s="18" t="s">
        <v>597</v>
      </c>
      <c r="I298" s="12" t="s">
        <v>65</v>
      </c>
      <c r="J298" s="18" t="s">
        <v>55</v>
      </c>
      <c r="K298" s="5"/>
      <c r="L298" s="50"/>
      <c r="M298" s="22">
        <v>-12</v>
      </c>
      <c r="N298" s="142">
        <f t="shared" si="3"/>
        <v>-17182.410000000003</v>
      </c>
    </row>
    <row r="299" spans="1:14" x14ac:dyDescent="0.25">
      <c r="A299" s="18">
        <v>297</v>
      </c>
      <c r="B299" s="21" t="s">
        <v>142</v>
      </c>
      <c r="C299" s="35">
        <v>841871200018143</v>
      </c>
      <c r="D299" s="18">
        <v>5</v>
      </c>
      <c r="E299" s="18" t="s">
        <v>20</v>
      </c>
      <c r="F299" s="18">
        <v>2024</v>
      </c>
      <c r="G299" s="18" t="s">
        <v>16</v>
      </c>
      <c r="H299" s="18" t="s">
        <v>597</v>
      </c>
      <c r="I299" s="12" t="s">
        <v>65</v>
      </c>
      <c r="J299" s="18" t="s">
        <v>55</v>
      </c>
      <c r="K299" s="5"/>
      <c r="L299" s="50"/>
      <c r="M299" s="22">
        <v>-12</v>
      </c>
      <c r="N299" s="142">
        <f t="shared" si="3"/>
        <v>-17194.410000000003</v>
      </c>
    </row>
    <row r="300" spans="1:14" x14ac:dyDescent="0.25">
      <c r="A300" s="18">
        <v>298</v>
      </c>
      <c r="B300" s="21" t="s">
        <v>142</v>
      </c>
      <c r="C300" s="35">
        <v>871871200804535</v>
      </c>
      <c r="D300" s="18">
        <v>5</v>
      </c>
      <c r="E300" s="18" t="s">
        <v>20</v>
      </c>
      <c r="F300" s="18">
        <v>2024</v>
      </c>
      <c r="G300" s="18" t="s">
        <v>18</v>
      </c>
      <c r="H300" s="18" t="s">
        <v>597</v>
      </c>
      <c r="I300" s="12" t="s">
        <v>65</v>
      </c>
      <c r="J300" s="18" t="s">
        <v>55</v>
      </c>
      <c r="K300" s="5"/>
      <c r="L300" s="50"/>
      <c r="M300" s="22">
        <v>-18</v>
      </c>
      <c r="N300" s="142">
        <f t="shared" si="3"/>
        <v>-17212.410000000003</v>
      </c>
    </row>
    <row r="301" spans="1:14" x14ac:dyDescent="0.25">
      <c r="A301" s="18">
        <v>299</v>
      </c>
      <c r="B301" s="21" t="s">
        <v>32</v>
      </c>
      <c r="C301" s="21">
        <v>98</v>
      </c>
      <c r="D301" s="18">
        <v>5</v>
      </c>
      <c r="E301" s="18" t="s">
        <v>20</v>
      </c>
      <c r="F301" s="18">
        <v>2024</v>
      </c>
      <c r="G301" s="18" t="s">
        <v>32</v>
      </c>
      <c r="H301" s="12" t="s">
        <v>216</v>
      </c>
      <c r="I301" s="9" t="s">
        <v>66</v>
      </c>
      <c r="J301" s="18" t="s">
        <v>67</v>
      </c>
      <c r="K301" s="5"/>
      <c r="L301" s="133">
        <v>17500</v>
      </c>
      <c r="M301" s="46"/>
      <c r="N301" s="142">
        <f>N300+L301</f>
        <v>287.58999999999651</v>
      </c>
    </row>
    <row r="302" spans="1:14" x14ac:dyDescent="0.25">
      <c r="A302" s="18">
        <v>300</v>
      </c>
      <c r="B302" s="21" t="s">
        <v>70</v>
      </c>
      <c r="C302" s="35">
        <v>2700919363153</v>
      </c>
      <c r="D302" s="18">
        <v>5</v>
      </c>
      <c r="E302" s="18" t="s">
        <v>20</v>
      </c>
      <c r="F302" s="18">
        <v>2024</v>
      </c>
      <c r="G302" s="18" t="s">
        <v>32</v>
      </c>
      <c r="H302" s="12" t="s">
        <v>216</v>
      </c>
      <c r="I302" s="9" t="s">
        <v>66</v>
      </c>
      <c r="J302" s="18" t="s">
        <v>67</v>
      </c>
      <c r="K302" s="5"/>
      <c r="L302" s="133">
        <v>1469.3</v>
      </c>
      <c r="M302" s="46"/>
      <c r="N302" s="142">
        <f>N301+L302</f>
        <v>1756.8899999999965</v>
      </c>
    </row>
    <row r="303" spans="1:14" x14ac:dyDescent="0.25">
      <c r="A303" s="18">
        <v>301</v>
      </c>
      <c r="B303" s="21" t="s">
        <v>166</v>
      </c>
      <c r="C303" s="35">
        <v>850003</v>
      </c>
      <c r="D303" s="18">
        <v>8</v>
      </c>
      <c r="E303" s="18" t="s">
        <v>20</v>
      </c>
      <c r="F303" s="18">
        <v>2024</v>
      </c>
      <c r="G303" s="18" t="s">
        <v>25</v>
      </c>
      <c r="H303" s="3" t="s">
        <v>188</v>
      </c>
      <c r="I303" s="18" t="s">
        <v>339</v>
      </c>
      <c r="J303" s="18" t="s">
        <v>160</v>
      </c>
      <c r="K303" s="5"/>
      <c r="L303" s="50"/>
      <c r="M303" s="22">
        <v>-420</v>
      </c>
      <c r="N303" s="142">
        <f>N302+M303</f>
        <v>1336.8899999999965</v>
      </c>
    </row>
    <row r="304" spans="1:14" x14ac:dyDescent="0.25">
      <c r="A304" s="18">
        <v>302</v>
      </c>
      <c r="B304" s="14" t="s">
        <v>248</v>
      </c>
      <c r="C304" s="35">
        <v>554439000028455</v>
      </c>
      <c r="D304" s="18">
        <v>9</v>
      </c>
      <c r="E304" s="18" t="s">
        <v>20</v>
      </c>
      <c r="F304" s="18">
        <v>2024</v>
      </c>
      <c r="G304" s="18" t="s">
        <v>13</v>
      </c>
      <c r="H304" s="3" t="s">
        <v>246</v>
      </c>
      <c r="I304" s="18" t="s">
        <v>247</v>
      </c>
      <c r="J304" s="18" t="s">
        <v>197</v>
      </c>
      <c r="K304" s="5"/>
      <c r="L304" s="50"/>
      <c r="M304" s="22">
        <v>-430.1</v>
      </c>
      <c r="N304" s="142">
        <f t="shared" ref="N304:N305" si="4">N303+M304</f>
        <v>906.78999999999644</v>
      </c>
    </row>
    <row r="305" spans="1:15" x14ac:dyDescent="0.25">
      <c r="A305" s="18">
        <v>303</v>
      </c>
      <c r="B305" s="21" t="s">
        <v>474</v>
      </c>
      <c r="C305" s="35">
        <v>71001</v>
      </c>
      <c r="D305" s="18">
        <v>10</v>
      </c>
      <c r="E305" s="18" t="s">
        <v>20</v>
      </c>
      <c r="F305" s="18">
        <v>2024</v>
      </c>
      <c r="G305" s="18" t="s">
        <v>143</v>
      </c>
      <c r="H305" s="18" t="s">
        <v>34</v>
      </c>
      <c r="I305" s="12" t="s">
        <v>144</v>
      </c>
      <c r="J305" s="5" t="s">
        <v>447</v>
      </c>
      <c r="K305" s="3" t="s">
        <v>213</v>
      </c>
      <c r="L305" s="50"/>
      <c r="M305" s="22">
        <v>-4615.33</v>
      </c>
      <c r="N305" s="142">
        <f t="shared" si="4"/>
        <v>-3708.5400000000036</v>
      </c>
    </row>
    <row r="306" spans="1:15" x14ac:dyDescent="0.25">
      <c r="A306" s="18">
        <v>304</v>
      </c>
      <c r="B306" s="21" t="s">
        <v>32</v>
      </c>
      <c r="C306" s="21">
        <v>98</v>
      </c>
      <c r="D306" s="18">
        <v>10</v>
      </c>
      <c r="E306" s="18" t="s">
        <v>20</v>
      </c>
      <c r="F306" s="18">
        <v>2024</v>
      </c>
      <c r="G306" s="18" t="s">
        <v>32</v>
      </c>
      <c r="H306" s="12" t="s">
        <v>216</v>
      </c>
      <c r="I306" s="9" t="s">
        <v>66</v>
      </c>
      <c r="J306" s="18" t="s">
        <v>67</v>
      </c>
      <c r="K306" s="5"/>
      <c r="L306" s="133">
        <v>4000</v>
      </c>
      <c r="M306" s="46"/>
      <c r="N306" s="142">
        <f>N305+L306</f>
        <v>291.4599999999964</v>
      </c>
    </row>
    <row r="307" spans="1:15" x14ac:dyDescent="0.25">
      <c r="A307" s="18">
        <v>305</v>
      </c>
      <c r="B307" s="21" t="s">
        <v>70</v>
      </c>
      <c r="C307" s="35">
        <v>2700919363153</v>
      </c>
      <c r="D307" s="18">
        <v>10</v>
      </c>
      <c r="E307" s="18" t="s">
        <v>20</v>
      </c>
      <c r="F307" s="18">
        <v>2024</v>
      </c>
      <c r="G307" s="18" t="s">
        <v>32</v>
      </c>
      <c r="H307" s="12" t="s">
        <v>216</v>
      </c>
      <c r="I307" s="9" t="s">
        <v>66</v>
      </c>
      <c r="J307" s="18" t="s">
        <v>67</v>
      </c>
      <c r="K307" s="5"/>
      <c r="L307" s="133">
        <v>350.32</v>
      </c>
      <c r="M307" s="46"/>
      <c r="N307" s="142">
        <f>N306+L307</f>
        <v>641.77999999999633</v>
      </c>
    </row>
    <row r="308" spans="1:15" x14ac:dyDescent="0.25">
      <c r="A308" s="18">
        <v>306</v>
      </c>
      <c r="B308" s="21" t="s">
        <v>172</v>
      </c>
      <c r="C308" s="35">
        <v>551295000702791</v>
      </c>
      <c r="D308" s="18">
        <v>12</v>
      </c>
      <c r="E308" s="18" t="s">
        <v>20</v>
      </c>
      <c r="F308" s="18">
        <v>2024</v>
      </c>
      <c r="G308" s="18" t="s">
        <v>13</v>
      </c>
      <c r="H308" s="18" t="s">
        <v>150</v>
      </c>
      <c r="I308" s="18" t="s">
        <v>326</v>
      </c>
      <c r="J308" s="18" t="s">
        <v>174</v>
      </c>
      <c r="K308" s="5"/>
      <c r="L308" s="50"/>
      <c r="M308" s="22">
        <v>-840</v>
      </c>
      <c r="N308" s="142">
        <f>N307+M308</f>
        <v>-198.22000000000367</v>
      </c>
    </row>
    <row r="309" spans="1:15" x14ac:dyDescent="0.25">
      <c r="A309" s="18">
        <v>307</v>
      </c>
      <c r="B309" s="21" t="s">
        <v>32</v>
      </c>
      <c r="C309" s="21">
        <v>98</v>
      </c>
      <c r="D309" s="18">
        <v>12</v>
      </c>
      <c r="E309" s="18" t="s">
        <v>20</v>
      </c>
      <c r="F309" s="18">
        <v>2024</v>
      </c>
      <c r="G309" s="18" t="s">
        <v>32</v>
      </c>
      <c r="H309" s="12" t="s">
        <v>216</v>
      </c>
      <c r="I309" s="9" t="s">
        <v>66</v>
      </c>
      <c r="J309" s="18" t="s">
        <v>67</v>
      </c>
      <c r="K309" s="5"/>
      <c r="L309" s="133">
        <v>500</v>
      </c>
      <c r="M309" s="46"/>
      <c r="N309" s="142">
        <f>N308+L309</f>
        <v>301.77999999999633</v>
      </c>
    </row>
    <row r="310" spans="1:15" x14ac:dyDescent="0.25">
      <c r="A310" s="18">
        <v>308</v>
      </c>
      <c r="B310" s="21" t="s">
        <v>70</v>
      </c>
      <c r="C310" s="35">
        <v>2700919363153</v>
      </c>
      <c r="D310" s="18">
        <v>12</v>
      </c>
      <c r="E310" s="18" t="s">
        <v>20</v>
      </c>
      <c r="F310" s="18">
        <v>2024</v>
      </c>
      <c r="G310" s="18" t="s">
        <v>32</v>
      </c>
      <c r="H310" s="12" t="s">
        <v>216</v>
      </c>
      <c r="I310" s="9" t="s">
        <v>66</v>
      </c>
      <c r="J310" s="18" t="s">
        <v>67</v>
      </c>
      <c r="K310" s="5"/>
      <c r="L310" s="133">
        <v>44.12</v>
      </c>
      <c r="M310" s="46"/>
      <c r="N310" s="142">
        <f>N309+L310</f>
        <v>345.89999999999634</v>
      </c>
    </row>
    <row r="311" spans="1:15" x14ac:dyDescent="0.25">
      <c r="A311" s="18">
        <v>309</v>
      </c>
      <c r="B311" s="21" t="s">
        <v>43</v>
      </c>
      <c r="C311" s="35">
        <v>341513805</v>
      </c>
      <c r="D311" s="18">
        <v>16</v>
      </c>
      <c r="E311" s="18" t="s">
        <v>20</v>
      </c>
      <c r="F311" s="18">
        <v>2024</v>
      </c>
      <c r="G311" s="18" t="s">
        <v>11</v>
      </c>
      <c r="H311" s="19" t="s">
        <v>71</v>
      </c>
      <c r="I311" s="18" t="s">
        <v>48</v>
      </c>
      <c r="J311" s="18" t="s">
        <v>72</v>
      </c>
      <c r="K311" s="5"/>
      <c r="L311" s="133">
        <v>47000</v>
      </c>
      <c r="M311" s="46"/>
      <c r="N311" s="142">
        <f>N310+L311</f>
        <v>47345.899999999994</v>
      </c>
    </row>
    <row r="312" spans="1:15" x14ac:dyDescent="0.25">
      <c r="A312" s="18">
        <v>310</v>
      </c>
      <c r="B312" s="21" t="s">
        <v>172</v>
      </c>
      <c r="C312" s="35">
        <v>551295000702791</v>
      </c>
      <c r="D312" s="18">
        <v>17</v>
      </c>
      <c r="E312" s="18" t="s">
        <v>20</v>
      </c>
      <c r="F312" s="18">
        <v>2024</v>
      </c>
      <c r="G312" s="18" t="s">
        <v>13</v>
      </c>
      <c r="H312" s="18" t="s">
        <v>150</v>
      </c>
      <c r="I312" s="18" t="s">
        <v>326</v>
      </c>
      <c r="J312" s="18" t="s">
        <v>174</v>
      </c>
      <c r="K312" s="5"/>
      <c r="L312" s="50"/>
      <c r="M312" s="22">
        <v>-1764.85</v>
      </c>
      <c r="N312" s="142">
        <f>N311+M312</f>
        <v>45581.049999999996</v>
      </c>
    </row>
    <row r="313" spans="1:15" x14ac:dyDescent="0.25">
      <c r="A313" s="18">
        <v>311</v>
      </c>
      <c r="B313" s="14" t="s">
        <v>224</v>
      </c>
      <c r="C313" s="35">
        <v>554439000039504</v>
      </c>
      <c r="D313" s="18">
        <v>17</v>
      </c>
      <c r="E313" s="18" t="s">
        <v>20</v>
      </c>
      <c r="F313" s="18">
        <v>2024</v>
      </c>
      <c r="G313" s="18" t="s">
        <v>13</v>
      </c>
      <c r="H313" s="12" t="s">
        <v>216</v>
      </c>
      <c r="I313" s="9" t="s">
        <v>66</v>
      </c>
      <c r="J313" s="18" t="s">
        <v>67</v>
      </c>
      <c r="K313" s="5"/>
      <c r="L313" s="50"/>
      <c r="M313" s="22">
        <v>-4303.5</v>
      </c>
      <c r="N313" s="142">
        <f t="shared" ref="N313:N319" si="5">N312+M313</f>
        <v>41277.549999999996</v>
      </c>
    </row>
    <row r="314" spans="1:15" x14ac:dyDescent="0.25">
      <c r="A314" s="18">
        <v>312</v>
      </c>
      <c r="B314" s="21" t="s">
        <v>172</v>
      </c>
      <c r="C314" s="35">
        <v>554732000131396</v>
      </c>
      <c r="D314" s="18">
        <v>17</v>
      </c>
      <c r="E314" s="18" t="s">
        <v>20</v>
      </c>
      <c r="F314" s="18">
        <v>2024</v>
      </c>
      <c r="G314" s="18" t="s">
        <v>13</v>
      </c>
      <c r="H314" s="18" t="s">
        <v>154</v>
      </c>
      <c r="I314" s="18" t="s">
        <v>331</v>
      </c>
      <c r="J314" s="18" t="s">
        <v>174</v>
      </c>
      <c r="K314" s="5"/>
      <c r="L314" s="50"/>
      <c r="M314" s="22">
        <v>-1561.57</v>
      </c>
      <c r="N314" s="142">
        <f t="shared" si="5"/>
        <v>39715.979999999996</v>
      </c>
    </row>
    <row r="315" spans="1:15" x14ac:dyDescent="0.25">
      <c r="A315" s="18">
        <v>313</v>
      </c>
      <c r="B315" s="21" t="s">
        <v>172</v>
      </c>
      <c r="C315" s="35">
        <v>555101000005631</v>
      </c>
      <c r="D315" s="18">
        <v>17</v>
      </c>
      <c r="E315" s="18" t="s">
        <v>20</v>
      </c>
      <c r="F315" s="18">
        <v>2024</v>
      </c>
      <c r="G315" s="18" t="s">
        <v>13</v>
      </c>
      <c r="H315" s="18" t="s">
        <v>169</v>
      </c>
      <c r="I315" s="18" t="s">
        <v>338</v>
      </c>
      <c r="J315" s="18" t="s">
        <v>174</v>
      </c>
      <c r="K315" s="5"/>
      <c r="L315" s="50"/>
      <c r="M315" s="22">
        <v>-1687.5</v>
      </c>
      <c r="N315" s="142">
        <f t="shared" si="5"/>
        <v>38028.479999999996</v>
      </c>
    </row>
    <row r="316" spans="1:15" x14ac:dyDescent="0.25">
      <c r="A316" s="18">
        <v>314</v>
      </c>
      <c r="B316" s="14" t="s">
        <v>549</v>
      </c>
      <c r="C316" s="35">
        <v>554439000039504</v>
      </c>
      <c r="D316" s="18">
        <v>18</v>
      </c>
      <c r="E316" s="18" t="s">
        <v>20</v>
      </c>
      <c r="F316" s="18">
        <v>2024</v>
      </c>
      <c r="G316" s="18" t="s">
        <v>177</v>
      </c>
      <c r="H316" s="3" t="s">
        <v>171</v>
      </c>
      <c r="I316" s="39" t="s">
        <v>340</v>
      </c>
      <c r="J316" s="5" t="s">
        <v>447</v>
      </c>
      <c r="K316" s="3" t="s">
        <v>510</v>
      </c>
      <c r="L316" s="50"/>
      <c r="M316" s="6">
        <v>-10288.16</v>
      </c>
      <c r="N316" s="142">
        <f t="shared" si="5"/>
        <v>27740.319999999996</v>
      </c>
    </row>
    <row r="317" spans="1:15" x14ac:dyDescent="0.25">
      <c r="A317" s="18">
        <v>315</v>
      </c>
      <c r="B317" s="14" t="s">
        <v>545</v>
      </c>
      <c r="C317" s="35">
        <v>554439000039504</v>
      </c>
      <c r="D317" s="18">
        <v>18</v>
      </c>
      <c r="E317" s="18" t="s">
        <v>20</v>
      </c>
      <c r="F317" s="18">
        <v>2024</v>
      </c>
      <c r="G317" s="18" t="s">
        <v>177</v>
      </c>
      <c r="H317" s="3" t="s">
        <v>171</v>
      </c>
      <c r="I317" s="39" t="s">
        <v>340</v>
      </c>
      <c r="J317" s="5" t="s">
        <v>447</v>
      </c>
      <c r="K317" s="3" t="s">
        <v>511</v>
      </c>
      <c r="L317" s="50"/>
      <c r="M317" s="6">
        <v>-18484.099999999999</v>
      </c>
      <c r="N317" s="142">
        <f t="shared" si="5"/>
        <v>9256.2199999999975</v>
      </c>
    </row>
    <row r="318" spans="1:15" x14ac:dyDescent="0.25">
      <c r="A318" s="18">
        <v>316</v>
      </c>
      <c r="B318" s="14" t="s">
        <v>446</v>
      </c>
      <c r="C318" s="35">
        <v>554439000039504</v>
      </c>
      <c r="D318" s="18">
        <v>18</v>
      </c>
      <c r="E318" s="18" t="s">
        <v>20</v>
      </c>
      <c r="F318" s="18">
        <v>2024</v>
      </c>
      <c r="G318" s="18" t="s">
        <v>177</v>
      </c>
      <c r="H318" s="3" t="s">
        <v>171</v>
      </c>
      <c r="I318" s="39" t="s">
        <v>340</v>
      </c>
      <c r="J318" s="5" t="s">
        <v>447</v>
      </c>
      <c r="K318" s="3" t="s">
        <v>513</v>
      </c>
      <c r="L318" s="50"/>
      <c r="M318" s="6">
        <v>-8803.25</v>
      </c>
      <c r="N318" s="142">
        <f t="shared" si="5"/>
        <v>452.96999999999753</v>
      </c>
      <c r="O318" s="175"/>
    </row>
    <row r="319" spans="1:15" x14ac:dyDescent="0.25">
      <c r="A319" s="18">
        <v>317</v>
      </c>
      <c r="B319" s="21" t="s">
        <v>21</v>
      </c>
      <c r="C319" s="35">
        <v>400959182507</v>
      </c>
      <c r="D319" s="18">
        <v>18</v>
      </c>
      <c r="E319" s="18" t="s">
        <v>20</v>
      </c>
      <c r="F319" s="18">
        <v>2024</v>
      </c>
      <c r="G319" s="18" t="s">
        <v>21</v>
      </c>
      <c r="H319" s="18" t="s">
        <v>597</v>
      </c>
      <c r="I319" s="9" t="s">
        <v>65</v>
      </c>
      <c r="J319" s="18" t="s">
        <v>55</v>
      </c>
      <c r="K319" s="5"/>
      <c r="L319" s="50"/>
      <c r="M319" s="22">
        <v>-38000</v>
      </c>
      <c r="N319" s="142">
        <f t="shared" si="5"/>
        <v>-37547.03</v>
      </c>
    </row>
    <row r="320" spans="1:15" x14ac:dyDescent="0.25">
      <c r="A320" s="18">
        <v>318</v>
      </c>
      <c r="B320" s="21" t="s">
        <v>32</v>
      </c>
      <c r="C320" s="21">
        <v>98</v>
      </c>
      <c r="D320" s="18">
        <v>18</v>
      </c>
      <c r="E320" s="18" t="s">
        <v>20</v>
      </c>
      <c r="F320" s="18">
        <v>2024</v>
      </c>
      <c r="G320" s="18" t="s">
        <v>32</v>
      </c>
      <c r="H320" s="12" t="s">
        <v>216</v>
      </c>
      <c r="I320" s="9" t="s">
        <v>66</v>
      </c>
      <c r="J320" s="18" t="s">
        <v>67</v>
      </c>
      <c r="K320" s="5"/>
      <c r="L320" s="133">
        <v>38000</v>
      </c>
      <c r="M320" s="46"/>
      <c r="N320" s="142">
        <f>N319+L320</f>
        <v>452.97000000000116</v>
      </c>
    </row>
    <row r="321" spans="1:14" x14ac:dyDescent="0.25">
      <c r="A321" s="18">
        <v>319</v>
      </c>
      <c r="B321" s="21" t="s">
        <v>70</v>
      </c>
      <c r="C321" s="35">
        <v>2700919363153</v>
      </c>
      <c r="D321" s="18">
        <v>18</v>
      </c>
      <c r="E321" s="18" t="s">
        <v>20</v>
      </c>
      <c r="F321" s="18">
        <v>2024</v>
      </c>
      <c r="G321" s="18" t="s">
        <v>32</v>
      </c>
      <c r="H321" s="12" t="s">
        <v>216</v>
      </c>
      <c r="I321" s="9" t="s">
        <v>66</v>
      </c>
      <c r="J321" s="18" t="s">
        <v>67</v>
      </c>
      <c r="K321" s="5"/>
      <c r="L321" s="133">
        <v>1477.74</v>
      </c>
      <c r="M321" s="46"/>
      <c r="N321" s="145">
        <f>N320+L321</f>
        <v>1930.7100000000012</v>
      </c>
    </row>
    <row r="322" spans="1:14" x14ac:dyDescent="0.25">
      <c r="A322" s="18">
        <v>320</v>
      </c>
      <c r="B322" s="21" t="s">
        <v>70</v>
      </c>
      <c r="C322" s="35">
        <v>4400933063987</v>
      </c>
      <c r="D322" s="18">
        <v>18</v>
      </c>
      <c r="E322" s="18" t="s">
        <v>20</v>
      </c>
      <c r="F322" s="18">
        <v>2024</v>
      </c>
      <c r="G322" s="18" t="s">
        <v>32</v>
      </c>
      <c r="H322" s="12" t="s">
        <v>216</v>
      </c>
      <c r="I322" s="9" t="s">
        <v>66</v>
      </c>
      <c r="J322" s="18" t="s">
        <v>67</v>
      </c>
      <c r="K322" s="5"/>
      <c r="L322" s="133">
        <v>705.63</v>
      </c>
      <c r="M322" s="46"/>
      <c r="N322" s="142">
        <f>N321+L322</f>
        <v>2636.3400000000011</v>
      </c>
    </row>
    <row r="323" spans="1:14" x14ac:dyDescent="0.25">
      <c r="A323" s="18">
        <v>321</v>
      </c>
      <c r="B323" s="21" t="s">
        <v>166</v>
      </c>
      <c r="C323" s="35">
        <v>850004</v>
      </c>
      <c r="D323" s="18">
        <v>19</v>
      </c>
      <c r="E323" s="18" t="s">
        <v>20</v>
      </c>
      <c r="F323" s="18">
        <v>2024</v>
      </c>
      <c r="G323" s="18" t="s">
        <v>25</v>
      </c>
      <c r="H323" s="18" t="s">
        <v>188</v>
      </c>
      <c r="I323" s="18" t="s">
        <v>339</v>
      </c>
      <c r="J323" s="18" t="s">
        <v>160</v>
      </c>
      <c r="K323" s="5"/>
      <c r="L323" s="50"/>
      <c r="M323" s="22">
        <v>-2086.8000000000002</v>
      </c>
      <c r="N323" s="142">
        <f>N322+M323</f>
        <v>549.54000000000087</v>
      </c>
    </row>
    <row r="324" spans="1:14" x14ac:dyDescent="0.25">
      <c r="A324" s="18">
        <v>322</v>
      </c>
      <c r="B324" s="21" t="s">
        <v>165</v>
      </c>
      <c r="C324" s="35">
        <v>72201</v>
      </c>
      <c r="D324" s="18">
        <v>22</v>
      </c>
      <c r="E324" s="18" t="s">
        <v>20</v>
      </c>
      <c r="F324" s="18">
        <v>2024</v>
      </c>
      <c r="G324" s="18" t="s">
        <v>15</v>
      </c>
      <c r="H324" s="18" t="s">
        <v>191</v>
      </c>
      <c r="I324" s="18" t="s">
        <v>364</v>
      </c>
      <c r="J324" s="18" t="s">
        <v>198</v>
      </c>
      <c r="K324" s="5"/>
      <c r="L324" s="50"/>
      <c r="M324" s="22">
        <v>-2100</v>
      </c>
      <c r="N324" s="142">
        <f t="shared" ref="N324:N325" si="6">N323+M324</f>
        <v>-1550.4599999999991</v>
      </c>
    </row>
    <row r="325" spans="1:14" x14ac:dyDescent="0.25">
      <c r="A325" s="18">
        <v>323</v>
      </c>
      <c r="B325" s="21" t="s">
        <v>142</v>
      </c>
      <c r="C325" s="35">
        <v>882041100277197</v>
      </c>
      <c r="D325" s="18">
        <v>22</v>
      </c>
      <c r="E325" s="18" t="s">
        <v>20</v>
      </c>
      <c r="F325" s="18">
        <v>2024</v>
      </c>
      <c r="G325" s="18" t="s">
        <v>16</v>
      </c>
      <c r="H325" s="18" t="s">
        <v>597</v>
      </c>
      <c r="I325" s="12" t="s">
        <v>65</v>
      </c>
      <c r="J325" s="18" t="s">
        <v>55</v>
      </c>
      <c r="K325" s="5"/>
      <c r="L325" s="50"/>
      <c r="M325" s="22">
        <v>-12</v>
      </c>
      <c r="N325" s="142">
        <f t="shared" si="6"/>
        <v>-1562.4599999999991</v>
      </c>
    </row>
    <row r="326" spans="1:14" x14ac:dyDescent="0.25">
      <c r="A326" s="18">
        <v>324</v>
      </c>
      <c r="B326" s="21" t="s">
        <v>32</v>
      </c>
      <c r="C326" s="21">
        <v>98</v>
      </c>
      <c r="D326" s="18">
        <v>22</v>
      </c>
      <c r="E326" s="18" t="s">
        <v>20</v>
      </c>
      <c r="F326" s="18">
        <v>2024</v>
      </c>
      <c r="G326" s="18" t="s">
        <v>32</v>
      </c>
      <c r="H326" s="12" t="s">
        <v>216</v>
      </c>
      <c r="I326" s="9" t="s">
        <v>66</v>
      </c>
      <c r="J326" s="18" t="s">
        <v>67</v>
      </c>
      <c r="K326" s="5"/>
      <c r="L326" s="133">
        <v>2000</v>
      </c>
      <c r="M326" s="46"/>
      <c r="N326" s="142">
        <f>N325+L326</f>
        <v>437.54000000000087</v>
      </c>
    </row>
    <row r="327" spans="1:14" x14ac:dyDescent="0.25">
      <c r="A327" s="18">
        <v>325</v>
      </c>
      <c r="B327" s="21" t="s">
        <v>70</v>
      </c>
      <c r="C327" s="35">
        <v>4400933063987</v>
      </c>
      <c r="D327" s="18">
        <v>22</v>
      </c>
      <c r="E327" s="18" t="s">
        <v>20</v>
      </c>
      <c r="F327" s="18">
        <v>2024</v>
      </c>
      <c r="G327" s="18" t="s">
        <v>32</v>
      </c>
      <c r="H327" s="12" t="s">
        <v>216</v>
      </c>
      <c r="I327" s="9" t="s">
        <v>66</v>
      </c>
      <c r="J327" s="18" t="s">
        <v>67</v>
      </c>
      <c r="K327" s="5"/>
      <c r="L327" s="133">
        <v>66.8</v>
      </c>
      <c r="M327" s="46"/>
      <c r="N327" s="142">
        <f>N326+L327</f>
        <v>504.34000000000088</v>
      </c>
    </row>
    <row r="328" spans="1:14" x14ac:dyDescent="0.25">
      <c r="A328" s="18">
        <v>326</v>
      </c>
      <c r="B328" s="21" t="s">
        <v>145</v>
      </c>
      <c r="C328" s="35">
        <v>73101</v>
      </c>
      <c r="D328" s="18">
        <v>31</v>
      </c>
      <c r="E328" s="18" t="s">
        <v>20</v>
      </c>
      <c r="F328" s="18">
        <v>2024</v>
      </c>
      <c r="G328" s="18" t="s">
        <v>146</v>
      </c>
      <c r="H328" s="18" t="s">
        <v>147</v>
      </c>
      <c r="I328" s="9" t="s">
        <v>149</v>
      </c>
      <c r="J328" s="18" t="s">
        <v>148</v>
      </c>
      <c r="K328" s="5"/>
      <c r="L328" s="50"/>
      <c r="M328" s="22">
        <v>-2790.34</v>
      </c>
      <c r="N328" s="142">
        <f>N327+M328</f>
        <v>-2285.9999999999991</v>
      </c>
    </row>
    <row r="329" spans="1:14" x14ac:dyDescent="0.25">
      <c r="A329" s="18">
        <v>327</v>
      </c>
      <c r="B329" s="21" t="s">
        <v>145</v>
      </c>
      <c r="C329" s="35">
        <v>73102</v>
      </c>
      <c r="D329" s="18">
        <v>31</v>
      </c>
      <c r="E329" s="18" t="s">
        <v>20</v>
      </c>
      <c r="F329" s="18">
        <v>2024</v>
      </c>
      <c r="G329" s="18" t="s">
        <v>146</v>
      </c>
      <c r="H329" s="18" t="s">
        <v>147</v>
      </c>
      <c r="I329" s="9" t="s">
        <v>149</v>
      </c>
      <c r="J329" s="18" t="s">
        <v>148</v>
      </c>
      <c r="K329" s="5"/>
      <c r="L329" s="50"/>
      <c r="M329" s="22">
        <v>-1241.68</v>
      </c>
      <c r="N329" s="142">
        <f>N328+M329</f>
        <v>-3527.6799999999994</v>
      </c>
    </row>
    <row r="330" spans="1:14" x14ac:dyDescent="0.25">
      <c r="A330" s="18">
        <v>328</v>
      </c>
      <c r="B330" s="21" t="s">
        <v>145</v>
      </c>
      <c r="C330" s="35">
        <v>73103</v>
      </c>
      <c r="D330" s="18">
        <v>31</v>
      </c>
      <c r="E330" s="18" t="s">
        <v>20</v>
      </c>
      <c r="F330" s="18">
        <v>2024</v>
      </c>
      <c r="G330" s="18" t="s">
        <v>146</v>
      </c>
      <c r="H330" s="18" t="s">
        <v>147</v>
      </c>
      <c r="I330" s="9" t="s">
        <v>149</v>
      </c>
      <c r="J330" s="18" t="s">
        <v>148</v>
      </c>
      <c r="K330" s="5"/>
      <c r="L330" s="50"/>
      <c r="M330" s="22">
        <v>-5723.59</v>
      </c>
      <c r="N330" s="142">
        <f>N329+M330</f>
        <v>-9251.27</v>
      </c>
    </row>
    <row r="331" spans="1:14" x14ac:dyDescent="0.25">
      <c r="A331" s="18">
        <v>329</v>
      </c>
      <c r="B331" s="21" t="s">
        <v>32</v>
      </c>
      <c r="C331" s="21">
        <v>98</v>
      </c>
      <c r="D331" s="18">
        <v>31</v>
      </c>
      <c r="E331" s="18" t="s">
        <v>20</v>
      </c>
      <c r="F331" s="18">
        <v>2024</v>
      </c>
      <c r="G331" s="18" t="s">
        <v>32</v>
      </c>
      <c r="H331" s="12" t="s">
        <v>216</v>
      </c>
      <c r="I331" s="9" t="s">
        <v>66</v>
      </c>
      <c r="J331" s="18" t="s">
        <v>67</v>
      </c>
      <c r="K331" s="5"/>
      <c r="L331" s="133">
        <v>9500</v>
      </c>
      <c r="M331" s="46"/>
      <c r="N331" s="142">
        <f>N330+L331</f>
        <v>248.72999999999956</v>
      </c>
    </row>
    <row r="332" spans="1:14" x14ac:dyDescent="0.25">
      <c r="A332" s="3">
        <v>330</v>
      </c>
      <c r="B332" s="14" t="s">
        <v>70</v>
      </c>
      <c r="C332" s="37">
        <v>4400933063987</v>
      </c>
      <c r="D332" s="3">
        <v>31</v>
      </c>
      <c r="E332" s="3" t="s">
        <v>20</v>
      </c>
      <c r="F332" s="3">
        <v>2024</v>
      </c>
      <c r="G332" s="3" t="s">
        <v>32</v>
      </c>
      <c r="H332" s="12" t="s">
        <v>216</v>
      </c>
      <c r="I332" s="12" t="s">
        <v>66</v>
      </c>
      <c r="J332" s="3" t="s">
        <v>67</v>
      </c>
      <c r="K332" s="5"/>
      <c r="L332" s="134">
        <v>336.68</v>
      </c>
      <c r="M332" s="141"/>
      <c r="N332" s="146">
        <f>N331+L332</f>
        <v>585.40999999999963</v>
      </c>
    </row>
    <row r="333" spans="1:14" x14ac:dyDescent="0.25">
      <c r="A333" s="18">
        <v>331</v>
      </c>
      <c r="B333" s="14" t="s">
        <v>195</v>
      </c>
      <c r="C333" s="35">
        <v>551295000702791</v>
      </c>
      <c r="D333" s="18">
        <v>2</v>
      </c>
      <c r="E333" s="18" t="s">
        <v>22</v>
      </c>
      <c r="F333" s="18">
        <v>2024</v>
      </c>
      <c r="G333" s="18" t="s">
        <v>13</v>
      </c>
      <c r="H333" s="18" t="s">
        <v>150</v>
      </c>
      <c r="I333" s="18" t="s">
        <v>326</v>
      </c>
      <c r="J333" s="18" t="s">
        <v>193</v>
      </c>
      <c r="K333" s="5"/>
      <c r="L333" s="50"/>
      <c r="M333" s="22">
        <v>-1260</v>
      </c>
      <c r="N333" s="142">
        <f>N332+M333</f>
        <v>-674.59000000000037</v>
      </c>
    </row>
    <row r="334" spans="1:14" x14ac:dyDescent="0.25">
      <c r="A334" s="18">
        <v>332</v>
      </c>
      <c r="B334" s="21" t="s">
        <v>165</v>
      </c>
      <c r="C334" s="35">
        <v>553653000020533</v>
      </c>
      <c r="D334" s="18">
        <v>2</v>
      </c>
      <c r="E334" s="18" t="s">
        <v>22</v>
      </c>
      <c r="F334" s="18">
        <v>2024</v>
      </c>
      <c r="G334" s="18" t="s">
        <v>13</v>
      </c>
      <c r="H334" s="18" t="s">
        <v>189</v>
      </c>
      <c r="I334" s="18" t="s">
        <v>349</v>
      </c>
      <c r="J334" s="18" t="s">
        <v>164</v>
      </c>
      <c r="K334" s="5"/>
      <c r="L334" s="50"/>
      <c r="M334" s="22">
        <v>-1932</v>
      </c>
      <c r="N334" s="142">
        <f t="shared" ref="N334:N340" si="7">N333+M334</f>
        <v>-2606.59</v>
      </c>
    </row>
    <row r="335" spans="1:14" x14ac:dyDescent="0.25">
      <c r="A335" s="18">
        <v>333</v>
      </c>
      <c r="B335" s="21" t="s">
        <v>165</v>
      </c>
      <c r="C335" s="35">
        <v>553653000047876</v>
      </c>
      <c r="D335" s="18">
        <v>2</v>
      </c>
      <c r="E335" s="18" t="s">
        <v>22</v>
      </c>
      <c r="F335" s="18">
        <v>2024</v>
      </c>
      <c r="G335" s="18" t="s">
        <v>13</v>
      </c>
      <c r="H335" s="18" t="s">
        <v>194</v>
      </c>
      <c r="I335" s="18" t="s">
        <v>457</v>
      </c>
      <c r="J335" s="18" t="s">
        <v>159</v>
      </c>
      <c r="K335" s="5"/>
      <c r="L335" s="50"/>
      <c r="M335" s="22">
        <v>-2116.8000000000002</v>
      </c>
      <c r="N335" s="142">
        <f t="shared" si="7"/>
        <v>-4723.3900000000003</v>
      </c>
    </row>
    <row r="336" spans="1:14" x14ac:dyDescent="0.25">
      <c r="A336" s="18">
        <v>334</v>
      </c>
      <c r="B336" s="14" t="s">
        <v>229</v>
      </c>
      <c r="C336" s="35">
        <v>554439000006509</v>
      </c>
      <c r="D336" s="18">
        <v>2</v>
      </c>
      <c r="E336" s="18" t="s">
        <v>22</v>
      </c>
      <c r="F336" s="18">
        <v>2024</v>
      </c>
      <c r="G336" s="18" t="s">
        <v>13</v>
      </c>
      <c r="H336" s="3" t="s">
        <v>168</v>
      </c>
      <c r="I336" s="18" t="s">
        <v>226</v>
      </c>
      <c r="J336" s="18" t="s">
        <v>197</v>
      </c>
      <c r="K336" s="5"/>
      <c r="L336" s="50"/>
      <c r="M336" s="22">
        <v>-3500</v>
      </c>
      <c r="N336" s="142">
        <f t="shared" si="7"/>
        <v>-8223.39</v>
      </c>
    </row>
    <row r="337" spans="1:14" x14ac:dyDescent="0.25">
      <c r="A337" s="18">
        <v>335</v>
      </c>
      <c r="B337" s="14" t="s">
        <v>195</v>
      </c>
      <c r="C337" s="35">
        <v>555101000005631</v>
      </c>
      <c r="D337" s="18">
        <v>2</v>
      </c>
      <c r="E337" s="18" t="s">
        <v>22</v>
      </c>
      <c r="F337" s="18">
        <v>2024</v>
      </c>
      <c r="G337" s="18" t="s">
        <v>13</v>
      </c>
      <c r="H337" s="18" t="s">
        <v>169</v>
      </c>
      <c r="I337" s="18" t="s">
        <v>338</v>
      </c>
      <c r="J337" s="18" t="s">
        <v>193</v>
      </c>
      <c r="K337" s="5"/>
      <c r="L337" s="50"/>
      <c r="M337" s="22">
        <v>-1260</v>
      </c>
      <c r="N337" s="142">
        <f t="shared" si="7"/>
        <v>-9483.39</v>
      </c>
    </row>
    <row r="338" spans="1:14" x14ac:dyDescent="0.25">
      <c r="A338" s="18">
        <v>336</v>
      </c>
      <c r="B338" s="21" t="s">
        <v>165</v>
      </c>
      <c r="C338" s="35">
        <v>80201</v>
      </c>
      <c r="D338" s="18">
        <v>2</v>
      </c>
      <c r="E338" s="18" t="s">
        <v>22</v>
      </c>
      <c r="F338" s="18">
        <v>2024</v>
      </c>
      <c r="G338" s="18" t="s">
        <v>15</v>
      </c>
      <c r="H338" s="18" t="s">
        <v>212</v>
      </c>
      <c r="I338" s="18" t="s">
        <v>341</v>
      </c>
      <c r="J338" s="18" t="s">
        <v>159</v>
      </c>
      <c r="K338" s="5"/>
      <c r="L338" s="50"/>
      <c r="M338" s="22">
        <v>-500</v>
      </c>
      <c r="N338" s="142">
        <f t="shared" si="7"/>
        <v>-9983.39</v>
      </c>
    </row>
    <row r="339" spans="1:14" x14ac:dyDescent="0.25">
      <c r="A339" s="18">
        <v>337</v>
      </c>
      <c r="B339" s="21" t="s">
        <v>165</v>
      </c>
      <c r="C339" s="35">
        <v>80202</v>
      </c>
      <c r="D339" s="18">
        <v>2</v>
      </c>
      <c r="E339" s="18" t="s">
        <v>22</v>
      </c>
      <c r="F339" s="18">
        <v>2024</v>
      </c>
      <c r="G339" s="18" t="s">
        <v>15</v>
      </c>
      <c r="H339" s="18" t="s">
        <v>191</v>
      </c>
      <c r="I339" s="18" t="s">
        <v>364</v>
      </c>
      <c r="J339" s="18" t="s">
        <v>198</v>
      </c>
      <c r="K339" s="5"/>
      <c r="L339" s="50"/>
      <c r="M339" s="22">
        <v>-1320</v>
      </c>
      <c r="N339" s="142">
        <f t="shared" si="7"/>
        <v>-11303.39</v>
      </c>
    </row>
    <row r="340" spans="1:14" x14ac:dyDescent="0.25">
      <c r="A340" s="18">
        <v>338</v>
      </c>
      <c r="B340" s="21" t="s">
        <v>165</v>
      </c>
      <c r="C340" s="35">
        <v>80203</v>
      </c>
      <c r="D340" s="18">
        <v>2</v>
      </c>
      <c r="E340" s="18" t="s">
        <v>22</v>
      </c>
      <c r="F340" s="18">
        <v>2024</v>
      </c>
      <c r="G340" s="18" t="s">
        <v>15</v>
      </c>
      <c r="H340" s="18" t="s">
        <v>228</v>
      </c>
      <c r="I340" s="18" t="s">
        <v>344</v>
      </c>
      <c r="J340" s="18" t="s">
        <v>159</v>
      </c>
      <c r="K340" s="5"/>
      <c r="L340" s="50"/>
      <c r="M340" s="22">
        <v>-705.6</v>
      </c>
      <c r="N340" s="142">
        <f t="shared" si="7"/>
        <v>-12008.99</v>
      </c>
    </row>
    <row r="341" spans="1:14" x14ac:dyDescent="0.25">
      <c r="A341" s="18">
        <v>339</v>
      </c>
      <c r="B341" s="21" t="s">
        <v>32</v>
      </c>
      <c r="C341" s="21">
        <v>98</v>
      </c>
      <c r="D341" s="18">
        <v>2</v>
      </c>
      <c r="E341" s="18" t="s">
        <v>22</v>
      </c>
      <c r="F341" s="18">
        <v>2024</v>
      </c>
      <c r="G341" s="18" t="s">
        <v>32</v>
      </c>
      <c r="H341" s="12" t="s">
        <v>216</v>
      </c>
      <c r="I341" s="9" t="s">
        <v>66</v>
      </c>
      <c r="J341" s="18" t="s">
        <v>67</v>
      </c>
      <c r="K341" s="5"/>
      <c r="L341" s="133">
        <v>12500</v>
      </c>
      <c r="M341" s="46"/>
      <c r="N341" s="142">
        <f>N340+L341</f>
        <v>491.01000000000022</v>
      </c>
    </row>
    <row r="342" spans="1:14" x14ac:dyDescent="0.25">
      <c r="A342" s="18">
        <v>340</v>
      </c>
      <c r="B342" s="21" t="s">
        <v>70</v>
      </c>
      <c r="C342" s="35">
        <v>4400933063987</v>
      </c>
      <c r="D342" s="18">
        <v>2</v>
      </c>
      <c r="E342" s="18" t="s">
        <v>22</v>
      </c>
      <c r="F342" s="18">
        <v>2024</v>
      </c>
      <c r="G342" s="18" t="s">
        <v>32</v>
      </c>
      <c r="H342" s="12" t="s">
        <v>216</v>
      </c>
      <c r="I342" s="9" t="s">
        <v>66</v>
      </c>
      <c r="J342" s="18" t="s">
        <v>67</v>
      </c>
      <c r="K342" s="5"/>
      <c r="L342" s="133">
        <v>450.5</v>
      </c>
      <c r="M342" s="46"/>
      <c r="N342" s="142">
        <f>N341+L342</f>
        <v>941.51000000000022</v>
      </c>
    </row>
    <row r="343" spans="1:14" x14ac:dyDescent="0.25">
      <c r="A343" s="18">
        <v>341</v>
      </c>
      <c r="B343" s="21" t="s">
        <v>235</v>
      </c>
      <c r="C343" s="35">
        <v>553474000005231</v>
      </c>
      <c r="D343" s="18">
        <v>5</v>
      </c>
      <c r="E343" s="18" t="s">
        <v>22</v>
      </c>
      <c r="F343" s="18">
        <v>2024</v>
      </c>
      <c r="G343" s="18" t="s">
        <v>13</v>
      </c>
      <c r="H343" s="3" t="s">
        <v>249</v>
      </c>
      <c r="I343" s="40" t="s">
        <v>250</v>
      </c>
      <c r="J343" s="18" t="s">
        <v>197</v>
      </c>
      <c r="K343" s="5"/>
      <c r="L343" s="50"/>
      <c r="M343" s="22">
        <v>-20000</v>
      </c>
      <c r="N343" s="142">
        <f>N342+M343</f>
        <v>-19058.489999999998</v>
      </c>
    </row>
    <row r="344" spans="1:14" x14ac:dyDescent="0.25">
      <c r="A344" s="18">
        <v>342</v>
      </c>
      <c r="B344" s="21" t="s">
        <v>215</v>
      </c>
      <c r="C344" s="35">
        <v>554439000006509</v>
      </c>
      <c r="D344" s="18">
        <v>5</v>
      </c>
      <c r="E344" s="18" t="s">
        <v>22</v>
      </c>
      <c r="F344" s="18">
        <v>2024</v>
      </c>
      <c r="G344" s="18" t="s">
        <v>13</v>
      </c>
      <c r="H344" s="18" t="s">
        <v>168</v>
      </c>
      <c r="I344" s="18" t="s">
        <v>337</v>
      </c>
      <c r="J344" s="18" t="s">
        <v>214</v>
      </c>
      <c r="K344" s="5"/>
      <c r="L344" s="50"/>
      <c r="M344" s="22">
        <v>-1960.7</v>
      </c>
      <c r="N344" s="142">
        <f t="shared" ref="N344:N346" si="8">N343+M344</f>
        <v>-21019.19</v>
      </c>
    </row>
    <row r="345" spans="1:14" x14ac:dyDescent="0.25">
      <c r="A345" s="18">
        <v>343</v>
      </c>
      <c r="B345" s="21" t="s">
        <v>211</v>
      </c>
      <c r="C345" s="35">
        <v>554732000131396</v>
      </c>
      <c r="D345" s="18">
        <v>5</v>
      </c>
      <c r="E345" s="18" t="s">
        <v>22</v>
      </c>
      <c r="F345" s="18">
        <v>2024</v>
      </c>
      <c r="G345" s="18" t="s">
        <v>13</v>
      </c>
      <c r="H345" s="18" t="s">
        <v>154</v>
      </c>
      <c r="I345" s="18" t="s">
        <v>331</v>
      </c>
      <c r="J345" s="18" t="s">
        <v>196</v>
      </c>
      <c r="K345" s="5"/>
      <c r="L345" s="50"/>
      <c r="M345" s="22">
        <v>-4590.72</v>
      </c>
      <c r="N345" s="142">
        <f t="shared" si="8"/>
        <v>-25609.91</v>
      </c>
    </row>
    <row r="346" spans="1:14" x14ac:dyDescent="0.25">
      <c r="A346" s="18">
        <v>344</v>
      </c>
      <c r="B346" s="21" t="s">
        <v>142</v>
      </c>
      <c r="C346" s="35">
        <v>832181103672955</v>
      </c>
      <c r="D346" s="18">
        <v>5</v>
      </c>
      <c r="E346" s="18" t="s">
        <v>22</v>
      </c>
      <c r="F346" s="18">
        <v>2024</v>
      </c>
      <c r="G346" s="18" t="s">
        <v>18</v>
      </c>
      <c r="H346" s="18" t="s">
        <v>597</v>
      </c>
      <c r="I346" s="12" t="s">
        <v>65</v>
      </c>
      <c r="J346" s="18" t="s">
        <v>55</v>
      </c>
      <c r="K346" s="5"/>
      <c r="L346" s="50"/>
      <c r="M346" s="22">
        <v>-18.45</v>
      </c>
      <c r="N346" s="142">
        <f t="shared" si="8"/>
        <v>-25628.36</v>
      </c>
    </row>
    <row r="347" spans="1:14" x14ac:dyDescent="0.25">
      <c r="A347" s="18">
        <v>345</v>
      </c>
      <c r="B347" s="21" t="s">
        <v>32</v>
      </c>
      <c r="C347" s="21">
        <v>98</v>
      </c>
      <c r="D347" s="18">
        <v>5</v>
      </c>
      <c r="E347" s="18" t="s">
        <v>22</v>
      </c>
      <c r="F347" s="18">
        <v>2024</v>
      </c>
      <c r="G347" s="18" t="s">
        <v>32</v>
      </c>
      <c r="H347" s="12" t="s">
        <v>216</v>
      </c>
      <c r="I347" s="9" t="s">
        <v>66</v>
      </c>
      <c r="J347" s="18" t="s">
        <v>67</v>
      </c>
      <c r="K347" s="5"/>
      <c r="L347" s="133">
        <v>26000</v>
      </c>
      <c r="M347" s="46"/>
      <c r="N347" s="142">
        <f>N346+L347</f>
        <v>371.63999999999942</v>
      </c>
    </row>
    <row r="348" spans="1:14" x14ac:dyDescent="0.25">
      <c r="A348" s="18">
        <v>346</v>
      </c>
      <c r="B348" s="21" t="s">
        <v>70</v>
      </c>
      <c r="C348" s="35">
        <v>4400933063987</v>
      </c>
      <c r="D348" s="18">
        <v>5</v>
      </c>
      <c r="E348" s="18" t="s">
        <v>22</v>
      </c>
      <c r="F348" s="18">
        <v>2024</v>
      </c>
      <c r="G348" s="18" t="s">
        <v>32</v>
      </c>
      <c r="H348" s="12" t="s">
        <v>216</v>
      </c>
      <c r="I348" s="9" t="s">
        <v>66</v>
      </c>
      <c r="J348" s="18" t="s">
        <v>67</v>
      </c>
      <c r="K348" s="5"/>
      <c r="L348" s="133">
        <v>975</v>
      </c>
      <c r="M348" s="46"/>
      <c r="N348" s="142">
        <f>N347+L348</f>
        <v>1346.6399999999994</v>
      </c>
    </row>
    <row r="349" spans="1:14" x14ac:dyDescent="0.25">
      <c r="A349" s="18">
        <v>347</v>
      </c>
      <c r="B349" s="14" t="s">
        <v>195</v>
      </c>
      <c r="C349" s="35">
        <v>850005</v>
      </c>
      <c r="D349" s="18">
        <v>6</v>
      </c>
      <c r="E349" s="18" t="s">
        <v>22</v>
      </c>
      <c r="F349" s="18">
        <v>2024</v>
      </c>
      <c r="G349" s="18" t="s">
        <v>25</v>
      </c>
      <c r="H349" s="18" t="s">
        <v>188</v>
      </c>
      <c r="I349" s="18" t="s">
        <v>339</v>
      </c>
      <c r="J349" s="18" t="s">
        <v>193</v>
      </c>
      <c r="K349" s="5"/>
      <c r="L349" s="50"/>
      <c r="M349" s="22">
        <v>-3226.16</v>
      </c>
      <c r="N349" s="142">
        <f>N348+M349</f>
        <v>-1879.5200000000004</v>
      </c>
    </row>
    <row r="350" spans="1:14" x14ac:dyDescent="0.25">
      <c r="A350" s="18">
        <v>348</v>
      </c>
      <c r="B350" s="21" t="s">
        <v>32</v>
      </c>
      <c r="C350" s="21">
        <v>98</v>
      </c>
      <c r="D350" s="18">
        <v>6</v>
      </c>
      <c r="E350" s="18" t="s">
        <v>22</v>
      </c>
      <c r="F350" s="18">
        <v>2024</v>
      </c>
      <c r="G350" s="18" t="s">
        <v>32</v>
      </c>
      <c r="H350" s="12" t="s">
        <v>216</v>
      </c>
      <c r="I350" s="9" t="s">
        <v>66</v>
      </c>
      <c r="J350" s="18" t="s">
        <v>67</v>
      </c>
      <c r="K350" s="5"/>
      <c r="L350" s="133">
        <v>2000</v>
      </c>
      <c r="M350" s="46"/>
      <c r="N350" s="142">
        <f>N349+L350</f>
        <v>120.47999999999956</v>
      </c>
    </row>
    <row r="351" spans="1:14" x14ac:dyDescent="0.25">
      <c r="A351" s="18">
        <v>349</v>
      </c>
      <c r="B351" s="21" t="s">
        <v>70</v>
      </c>
      <c r="C351" s="35">
        <v>4400933063987</v>
      </c>
      <c r="D351" s="18">
        <v>6</v>
      </c>
      <c r="E351" s="18" t="s">
        <v>22</v>
      </c>
      <c r="F351" s="18">
        <v>2024</v>
      </c>
      <c r="G351" s="18" t="s">
        <v>32</v>
      </c>
      <c r="H351" s="12" t="s">
        <v>216</v>
      </c>
      <c r="I351" s="9" t="s">
        <v>66</v>
      </c>
      <c r="J351" s="18" t="s">
        <v>67</v>
      </c>
      <c r="K351" s="5"/>
      <c r="L351" s="133">
        <v>75.599999999999994</v>
      </c>
      <c r="M351" s="46"/>
      <c r="N351" s="142">
        <f>N350+L351</f>
        <v>196.07999999999956</v>
      </c>
    </row>
    <row r="352" spans="1:14" x14ac:dyDescent="0.25">
      <c r="A352" s="18">
        <v>350</v>
      </c>
      <c r="B352" s="21" t="s">
        <v>474</v>
      </c>
      <c r="C352" s="35">
        <v>81201</v>
      </c>
      <c r="D352" s="18">
        <v>12</v>
      </c>
      <c r="E352" s="18" t="s">
        <v>22</v>
      </c>
      <c r="F352" s="18">
        <v>2024</v>
      </c>
      <c r="G352" s="18" t="s">
        <v>143</v>
      </c>
      <c r="H352" s="18" t="s">
        <v>34</v>
      </c>
      <c r="I352" s="12" t="s">
        <v>144</v>
      </c>
      <c r="J352" s="5" t="s">
        <v>447</v>
      </c>
      <c r="K352" s="3" t="s">
        <v>475</v>
      </c>
      <c r="L352" s="50"/>
      <c r="M352" s="22">
        <v>-3875.68</v>
      </c>
      <c r="N352" s="142">
        <f>N351+M352</f>
        <v>-3679.6000000000004</v>
      </c>
    </row>
    <row r="353" spans="1:16" x14ac:dyDescent="0.25">
      <c r="A353" s="18">
        <v>351</v>
      </c>
      <c r="B353" s="21" t="s">
        <v>32</v>
      </c>
      <c r="C353" s="21">
        <v>98</v>
      </c>
      <c r="D353" s="18">
        <v>12</v>
      </c>
      <c r="E353" s="18" t="s">
        <v>22</v>
      </c>
      <c r="F353" s="18">
        <v>2024</v>
      </c>
      <c r="G353" s="18" t="s">
        <v>32</v>
      </c>
      <c r="H353" s="12" t="s">
        <v>216</v>
      </c>
      <c r="I353" s="9" t="s">
        <v>66</v>
      </c>
      <c r="J353" s="18" t="s">
        <v>67</v>
      </c>
      <c r="K353" s="5"/>
      <c r="L353" s="133">
        <v>4000</v>
      </c>
      <c r="M353" s="46"/>
      <c r="N353" s="142">
        <f>N352+L353</f>
        <v>320.39999999999964</v>
      </c>
    </row>
    <row r="354" spans="1:16" x14ac:dyDescent="0.25">
      <c r="A354" s="18">
        <v>352</v>
      </c>
      <c r="B354" s="21" t="s">
        <v>70</v>
      </c>
      <c r="C354" s="35">
        <v>4400933063987</v>
      </c>
      <c r="D354" s="18">
        <v>12</v>
      </c>
      <c r="E354" s="18" t="s">
        <v>22</v>
      </c>
      <c r="F354" s="18">
        <v>2024</v>
      </c>
      <c r="G354" s="18" t="s">
        <v>32</v>
      </c>
      <c r="H354" s="12" t="s">
        <v>216</v>
      </c>
      <c r="I354" s="9" t="s">
        <v>66</v>
      </c>
      <c r="J354" s="18" t="s">
        <v>67</v>
      </c>
      <c r="K354" s="5"/>
      <c r="L354" s="133">
        <v>156.08000000000001</v>
      </c>
      <c r="M354" s="46"/>
      <c r="N354" s="142">
        <f>N353+L354</f>
        <v>476.47999999999968</v>
      </c>
    </row>
    <row r="355" spans="1:16" x14ac:dyDescent="0.25">
      <c r="A355" s="18">
        <v>353</v>
      </c>
      <c r="B355" s="14" t="s">
        <v>320</v>
      </c>
      <c r="C355" s="35">
        <v>554439000028455</v>
      </c>
      <c r="D355" s="18">
        <v>13</v>
      </c>
      <c r="E355" s="18" t="s">
        <v>22</v>
      </c>
      <c r="F355" s="18">
        <v>2024</v>
      </c>
      <c r="G355" s="18" t="s">
        <v>13</v>
      </c>
      <c r="H355" s="3" t="s">
        <v>251</v>
      </c>
      <c r="I355" s="18" t="s">
        <v>252</v>
      </c>
      <c r="J355" s="18" t="s">
        <v>197</v>
      </c>
      <c r="K355" s="5"/>
      <c r="L355" s="50"/>
      <c r="M355" s="22">
        <v>-1024.23</v>
      </c>
      <c r="N355" s="142">
        <f>N354+M355</f>
        <v>-547.75000000000034</v>
      </c>
    </row>
    <row r="356" spans="1:16" x14ac:dyDescent="0.25">
      <c r="A356" s="18">
        <v>354</v>
      </c>
      <c r="B356" s="14" t="s">
        <v>319</v>
      </c>
      <c r="C356" s="35">
        <v>554439000028455</v>
      </c>
      <c r="D356" s="18">
        <v>13</v>
      </c>
      <c r="E356" s="18" t="s">
        <v>22</v>
      </c>
      <c r="F356" s="18">
        <v>2024</v>
      </c>
      <c r="G356" s="18" t="s">
        <v>13</v>
      </c>
      <c r="H356" s="3" t="s">
        <v>253</v>
      </c>
      <c r="I356" s="18" t="s">
        <v>254</v>
      </c>
      <c r="J356" s="18" t="s">
        <v>197</v>
      </c>
      <c r="K356" s="5"/>
      <c r="L356" s="50"/>
      <c r="M356" s="22">
        <v>-200</v>
      </c>
      <c r="N356" s="142">
        <f>N355+M356</f>
        <v>-747.75000000000034</v>
      </c>
    </row>
    <row r="357" spans="1:16" x14ac:dyDescent="0.25">
      <c r="A357" s="18">
        <v>355</v>
      </c>
      <c r="B357" s="21" t="s">
        <v>32</v>
      </c>
      <c r="C357" s="21">
        <v>98</v>
      </c>
      <c r="D357" s="18">
        <v>13</v>
      </c>
      <c r="E357" s="18" t="s">
        <v>22</v>
      </c>
      <c r="F357" s="18">
        <v>2024</v>
      </c>
      <c r="G357" s="18" t="s">
        <v>32</v>
      </c>
      <c r="H357" s="12" t="s">
        <v>216</v>
      </c>
      <c r="I357" s="9" t="s">
        <v>66</v>
      </c>
      <c r="J357" s="18" t="s">
        <v>67</v>
      </c>
      <c r="K357" s="5"/>
      <c r="L357" s="133">
        <v>1000</v>
      </c>
      <c r="M357" s="46"/>
      <c r="N357" s="142">
        <f>N356+L357</f>
        <v>252.24999999999966</v>
      </c>
    </row>
    <row r="358" spans="1:16" x14ac:dyDescent="0.25">
      <c r="A358" s="18">
        <v>356</v>
      </c>
      <c r="B358" s="21" t="s">
        <v>70</v>
      </c>
      <c r="C358" s="35">
        <v>4400933063987</v>
      </c>
      <c r="D358" s="18">
        <v>13</v>
      </c>
      <c r="E358" s="18" t="s">
        <v>22</v>
      </c>
      <c r="F358" s="18">
        <v>2024</v>
      </c>
      <c r="G358" s="18" t="s">
        <v>32</v>
      </c>
      <c r="H358" s="12" t="s">
        <v>216</v>
      </c>
      <c r="I358" s="9" t="s">
        <v>66</v>
      </c>
      <c r="J358" s="18" t="s">
        <v>67</v>
      </c>
      <c r="K358" s="5"/>
      <c r="L358" s="133">
        <v>39.32</v>
      </c>
      <c r="M358" s="46"/>
      <c r="N358" s="142">
        <f>N357+L358</f>
        <v>291.56999999999965</v>
      </c>
    </row>
    <row r="359" spans="1:16" x14ac:dyDescent="0.25">
      <c r="A359" s="18">
        <v>357</v>
      </c>
      <c r="B359" s="14" t="s">
        <v>549</v>
      </c>
      <c r="C359" s="35">
        <v>554439000039504</v>
      </c>
      <c r="D359" s="18">
        <v>14</v>
      </c>
      <c r="E359" s="18" t="s">
        <v>22</v>
      </c>
      <c r="F359" s="18">
        <v>2024</v>
      </c>
      <c r="G359" s="18" t="s">
        <v>177</v>
      </c>
      <c r="H359" s="18" t="s">
        <v>171</v>
      </c>
      <c r="I359" s="39" t="s">
        <v>340</v>
      </c>
      <c r="J359" s="5" t="s">
        <v>447</v>
      </c>
      <c r="K359" s="3" t="s">
        <v>514</v>
      </c>
      <c r="L359" s="50"/>
      <c r="M359" s="6">
        <v>-11667.18</v>
      </c>
      <c r="N359" s="142">
        <f>N358+M359</f>
        <v>-11375.61</v>
      </c>
      <c r="P359" s="175"/>
    </row>
    <row r="360" spans="1:16" x14ac:dyDescent="0.25">
      <c r="A360" s="18">
        <v>358</v>
      </c>
      <c r="B360" s="14" t="s">
        <v>545</v>
      </c>
      <c r="C360" s="35">
        <v>554439000039504</v>
      </c>
      <c r="D360" s="18">
        <v>14</v>
      </c>
      <c r="E360" s="18" t="s">
        <v>22</v>
      </c>
      <c r="F360" s="18">
        <v>2024</v>
      </c>
      <c r="G360" s="18" t="s">
        <v>177</v>
      </c>
      <c r="H360" s="18" t="s">
        <v>171</v>
      </c>
      <c r="I360" s="39" t="s">
        <v>340</v>
      </c>
      <c r="J360" s="5" t="s">
        <v>447</v>
      </c>
      <c r="K360" s="3" t="s">
        <v>512</v>
      </c>
      <c r="L360" s="50"/>
      <c r="M360" s="6">
        <v>-15502.73</v>
      </c>
      <c r="N360" s="142">
        <f>N359+M360</f>
        <v>-26878.34</v>
      </c>
      <c r="P360" s="175"/>
    </row>
    <row r="361" spans="1:16" x14ac:dyDescent="0.25">
      <c r="A361" s="18">
        <v>359</v>
      </c>
      <c r="B361" s="14" t="s">
        <v>446</v>
      </c>
      <c r="C361" s="35">
        <v>554439000039504</v>
      </c>
      <c r="D361" s="18">
        <v>14</v>
      </c>
      <c r="E361" s="18" t="s">
        <v>22</v>
      </c>
      <c r="F361" s="18">
        <v>2024</v>
      </c>
      <c r="G361" s="18" t="s">
        <v>177</v>
      </c>
      <c r="H361" s="18" t="s">
        <v>171</v>
      </c>
      <c r="I361" s="39" t="s">
        <v>340</v>
      </c>
      <c r="J361" s="5" t="s">
        <v>447</v>
      </c>
      <c r="K361" s="3" t="s">
        <v>516</v>
      </c>
      <c r="L361" s="50"/>
      <c r="M361" s="6">
        <v>-6076.02</v>
      </c>
      <c r="N361" s="147">
        <f>N360+M361</f>
        <v>-32954.36</v>
      </c>
    </row>
    <row r="362" spans="1:16" x14ac:dyDescent="0.25">
      <c r="A362" s="18">
        <v>360</v>
      </c>
      <c r="B362" s="21" t="s">
        <v>32</v>
      </c>
      <c r="C362" s="21">
        <v>98</v>
      </c>
      <c r="D362" s="18">
        <v>14</v>
      </c>
      <c r="E362" s="18" t="s">
        <v>22</v>
      </c>
      <c r="F362" s="18">
        <v>2024</v>
      </c>
      <c r="G362" s="18" t="s">
        <v>32</v>
      </c>
      <c r="H362" s="12" t="s">
        <v>216</v>
      </c>
      <c r="I362" s="9" t="s">
        <v>66</v>
      </c>
      <c r="J362" s="18" t="s">
        <v>67</v>
      </c>
      <c r="K362" s="5"/>
      <c r="L362" s="133">
        <v>33000</v>
      </c>
      <c r="M362" s="46"/>
      <c r="N362" s="142">
        <f>N361+L362</f>
        <v>45.639999999999418</v>
      </c>
    </row>
    <row r="363" spans="1:16" x14ac:dyDescent="0.25">
      <c r="A363" s="18">
        <v>361</v>
      </c>
      <c r="B363" s="21" t="s">
        <v>70</v>
      </c>
      <c r="C363" s="35">
        <v>4400933063987</v>
      </c>
      <c r="D363" s="18">
        <v>14</v>
      </c>
      <c r="E363" s="18" t="s">
        <v>22</v>
      </c>
      <c r="F363" s="18">
        <v>2024</v>
      </c>
      <c r="G363" s="18" t="s">
        <v>32</v>
      </c>
      <c r="H363" s="12" t="s">
        <v>216</v>
      </c>
      <c r="I363" s="9" t="s">
        <v>66</v>
      </c>
      <c r="J363" s="18" t="s">
        <v>67</v>
      </c>
      <c r="K363" s="5"/>
      <c r="L363" s="133">
        <v>1307.46</v>
      </c>
      <c r="M363" s="46"/>
      <c r="N363" s="142">
        <f>N362+L363</f>
        <v>1353.0999999999995</v>
      </c>
    </row>
    <row r="364" spans="1:16" x14ac:dyDescent="0.25">
      <c r="A364" s="18">
        <v>362</v>
      </c>
      <c r="B364" s="14" t="s">
        <v>224</v>
      </c>
      <c r="C364" s="35">
        <v>554439000039504</v>
      </c>
      <c r="D364" s="18">
        <v>20</v>
      </c>
      <c r="E364" s="18" t="s">
        <v>22</v>
      </c>
      <c r="F364" s="18">
        <v>2024</v>
      </c>
      <c r="G364" s="18" t="s">
        <v>13</v>
      </c>
      <c r="H364" s="12" t="s">
        <v>216</v>
      </c>
      <c r="I364" s="9" t="s">
        <v>66</v>
      </c>
      <c r="J364" s="18" t="s">
        <v>67</v>
      </c>
      <c r="K364" s="5"/>
      <c r="L364" s="50"/>
      <c r="M364" s="22">
        <v>-4465</v>
      </c>
      <c r="N364" s="142">
        <f>N363+M364</f>
        <v>-3111.9000000000005</v>
      </c>
    </row>
    <row r="365" spans="1:16" x14ac:dyDescent="0.25">
      <c r="A365" s="18">
        <v>363</v>
      </c>
      <c r="B365" s="14" t="s">
        <v>257</v>
      </c>
      <c r="C365" s="35">
        <v>82001</v>
      </c>
      <c r="D365" s="18">
        <v>20</v>
      </c>
      <c r="E365" s="18" t="s">
        <v>22</v>
      </c>
      <c r="F365" s="18">
        <v>2024</v>
      </c>
      <c r="G365" s="18" t="s">
        <v>15</v>
      </c>
      <c r="H365" s="3" t="s">
        <v>255</v>
      </c>
      <c r="I365" s="40" t="s">
        <v>256</v>
      </c>
      <c r="J365" s="18" t="s">
        <v>197</v>
      </c>
      <c r="K365" s="5"/>
      <c r="L365" s="50"/>
      <c r="M365" s="22">
        <v>-5449</v>
      </c>
      <c r="N365" s="142">
        <f t="shared" ref="N365:N367" si="9">N364+M365</f>
        <v>-8560.9000000000015</v>
      </c>
    </row>
    <row r="366" spans="1:16" x14ac:dyDescent="0.25">
      <c r="A366" s="18">
        <v>364</v>
      </c>
      <c r="B366" s="21" t="s">
        <v>145</v>
      </c>
      <c r="C366" s="35">
        <v>82002</v>
      </c>
      <c r="D366" s="18">
        <v>20</v>
      </c>
      <c r="E366" s="18" t="s">
        <v>22</v>
      </c>
      <c r="F366" s="18">
        <v>2024</v>
      </c>
      <c r="G366" s="18" t="s">
        <v>146</v>
      </c>
      <c r="H366" s="18" t="s">
        <v>147</v>
      </c>
      <c r="I366" s="9" t="s">
        <v>149</v>
      </c>
      <c r="J366" s="18" t="s">
        <v>148</v>
      </c>
      <c r="K366" s="5"/>
      <c r="L366" s="50"/>
      <c r="M366" s="22">
        <v>-7745.74</v>
      </c>
      <c r="N366" s="142">
        <f t="shared" si="9"/>
        <v>-16306.640000000001</v>
      </c>
    </row>
    <row r="367" spans="1:16" x14ac:dyDescent="0.25">
      <c r="A367" s="18">
        <v>365</v>
      </c>
      <c r="B367" s="21" t="s">
        <v>142</v>
      </c>
      <c r="C367" s="35">
        <v>842331200158222</v>
      </c>
      <c r="D367" s="18">
        <v>20</v>
      </c>
      <c r="E367" s="18" t="s">
        <v>22</v>
      </c>
      <c r="F367" s="18">
        <v>2024</v>
      </c>
      <c r="G367" s="18" t="s">
        <v>16</v>
      </c>
      <c r="H367" s="18" t="s">
        <v>597</v>
      </c>
      <c r="I367" s="12" t="s">
        <v>65</v>
      </c>
      <c r="J367" s="18" t="s">
        <v>55</v>
      </c>
      <c r="K367" s="5"/>
      <c r="L367" s="50"/>
      <c r="M367" s="22">
        <v>-12.3</v>
      </c>
      <c r="N367" s="142">
        <f t="shared" si="9"/>
        <v>-16318.94</v>
      </c>
    </row>
    <row r="368" spans="1:16" x14ac:dyDescent="0.25">
      <c r="A368" s="18">
        <v>366</v>
      </c>
      <c r="B368" s="21" t="s">
        <v>32</v>
      </c>
      <c r="C368" s="21">
        <v>98</v>
      </c>
      <c r="D368" s="18">
        <v>20</v>
      </c>
      <c r="E368" s="18" t="s">
        <v>22</v>
      </c>
      <c r="F368" s="18">
        <v>2024</v>
      </c>
      <c r="G368" s="18" t="s">
        <v>32</v>
      </c>
      <c r="H368" s="12" t="s">
        <v>216</v>
      </c>
      <c r="I368" s="9" t="s">
        <v>66</v>
      </c>
      <c r="J368" s="18" t="s">
        <v>67</v>
      </c>
      <c r="K368" s="5"/>
      <c r="L368" s="133">
        <v>16500</v>
      </c>
      <c r="M368" s="46"/>
      <c r="N368" s="142">
        <f>N367+L368</f>
        <v>181.05999999999949</v>
      </c>
    </row>
    <row r="369" spans="1:16" x14ac:dyDescent="0.25">
      <c r="A369" s="18">
        <v>367</v>
      </c>
      <c r="B369" s="21" t="s">
        <v>70</v>
      </c>
      <c r="C369" s="35">
        <v>200941809103</v>
      </c>
      <c r="D369" s="18">
        <v>20</v>
      </c>
      <c r="E369" s="18" t="s">
        <v>22</v>
      </c>
      <c r="F369" s="18">
        <v>2024</v>
      </c>
      <c r="G369" s="18" t="s">
        <v>32</v>
      </c>
      <c r="H369" s="12" t="s">
        <v>216</v>
      </c>
      <c r="I369" s="9" t="s">
        <v>66</v>
      </c>
      <c r="J369" s="18" t="s">
        <v>67</v>
      </c>
      <c r="K369" s="5"/>
      <c r="L369" s="133">
        <v>30.24</v>
      </c>
      <c r="M369" s="46"/>
      <c r="N369" s="142">
        <f t="shared" ref="N369:N370" si="10">N368+L369</f>
        <v>211.2999999999995</v>
      </c>
    </row>
    <row r="370" spans="1:16" x14ac:dyDescent="0.25">
      <c r="A370" s="18">
        <v>368</v>
      </c>
      <c r="B370" s="21" t="s">
        <v>70</v>
      </c>
      <c r="C370" s="35">
        <v>4400933063987</v>
      </c>
      <c r="D370" s="18">
        <v>20</v>
      </c>
      <c r="E370" s="18" t="s">
        <v>22</v>
      </c>
      <c r="F370" s="18">
        <v>2024</v>
      </c>
      <c r="G370" s="18" t="s">
        <v>32</v>
      </c>
      <c r="H370" s="12" t="s">
        <v>216</v>
      </c>
      <c r="I370" s="9" t="s">
        <v>66</v>
      </c>
      <c r="J370" s="18" t="s">
        <v>67</v>
      </c>
      <c r="K370" s="5"/>
      <c r="L370" s="133">
        <v>551.07000000000005</v>
      </c>
      <c r="M370" s="46"/>
      <c r="N370" s="142">
        <f t="shared" si="10"/>
        <v>762.36999999999955</v>
      </c>
    </row>
    <row r="371" spans="1:16" x14ac:dyDescent="0.25">
      <c r="A371" s="18">
        <v>369</v>
      </c>
      <c r="B371" s="14" t="s">
        <v>248</v>
      </c>
      <c r="C371" s="35">
        <v>82301</v>
      </c>
      <c r="D371" s="18">
        <v>23</v>
      </c>
      <c r="E371" s="18" t="s">
        <v>22</v>
      </c>
      <c r="F371" s="18">
        <v>2024</v>
      </c>
      <c r="G371" s="18" t="s">
        <v>14</v>
      </c>
      <c r="H371" s="3" t="s">
        <v>260</v>
      </c>
      <c r="I371" s="40" t="s">
        <v>259</v>
      </c>
      <c r="J371" s="18" t="s">
        <v>197</v>
      </c>
      <c r="K371" s="5"/>
      <c r="L371" s="50"/>
      <c r="M371" s="22">
        <v>-2145</v>
      </c>
      <c r="N371" s="142">
        <f>N370+M371</f>
        <v>-1382.6300000000006</v>
      </c>
    </row>
    <row r="372" spans="1:16" x14ac:dyDescent="0.25">
      <c r="A372" s="18">
        <v>370</v>
      </c>
      <c r="B372" s="21" t="s">
        <v>32</v>
      </c>
      <c r="C372" s="21">
        <v>98</v>
      </c>
      <c r="D372" s="18">
        <v>23</v>
      </c>
      <c r="E372" s="18" t="s">
        <v>22</v>
      </c>
      <c r="F372" s="18">
        <v>2024</v>
      </c>
      <c r="G372" s="18" t="s">
        <v>32</v>
      </c>
      <c r="H372" s="12" t="s">
        <v>216</v>
      </c>
      <c r="I372" s="9" t="s">
        <v>66</v>
      </c>
      <c r="J372" s="18" t="s">
        <v>67</v>
      </c>
      <c r="K372" s="5"/>
      <c r="L372" s="133">
        <v>1500</v>
      </c>
      <c r="M372" s="46"/>
      <c r="N372" s="142">
        <f>N371+L372</f>
        <v>117.36999999999944</v>
      </c>
    </row>
    <row r="373" spans="1:16" x14ac:dyDescent="0.25">
      <c r="A373" s="18">
        <v>371</v>
      </c>
      <c r="B373" s="21" t="s">
        <v>70</v>
      </c>
      <c r="C373" s="35">
        <v>200941809103</v>
      </c>
      <c r="D373" s="18">
        <v>23</v>
      </c>
      <c r="E373" s="18" t="s">
        <v>22</v>
      </c>
      <c r="F373" s="18">
        <v>2024</v>
      </c>
      <c r="G373" s="18" t="s">
        <v>32</v>
      </c>
      <c r="H373" s="12" t="s">
        <v>216</v>
      </c>
      <c r="I373" s="9" t="s">
        <v>66</v>
      </c>
      <c r="J373" s="18" t="s">
        <v>67</v>
      </c>
      <c r="K373" s="5"/>
      <c r="L373" s="133">
        <v>16.440000000000001</v>
      </c>
      <c r="M373" s="46"/>
      <c r="N373" s="142">
        <f>N372+L373</f>
        <v>133.80999999999943</v>
      </c>
    </row>
    <row r="374" spans="1:16" x14ac:dyDescent="0.25">
      <c r="A374" s="18">
        <v>372</v>
      </c>
      <c r="B374" s="21" t="s">
        <v>142</v>
      </c>
      <c r="C374" s="35">
        <v>812391200106463</v>
      </c>
      <c r="D374" s="18">
        <v>26</v>
      </c>
      <c r="E374" s="18" t="s">
        <v>22</v>
      </c>
      <c r="F374" s="18">
        <v>2024</v>
      </c>
      <c r="G374" s="18" t="s">
        <v>35</v>
      </c>
      <c r="H374" s="18" t="s">
        <v>597</v>
      </c>
      <c r="I374" s="12" t="s">
        <v>65</v>
      </c>
      <c r="J374" s="18" t="s">
        <v>55</v>
      </c>
      <c r="K374" s="5"/>
      <c r="L374" s="50"/>
      <c r="M374" s="22">
        <v>-3</v>
      </c>
      <c r="N374" s="142">
        <f>N373+M374</f>
        <v>130.80999999999943</v>
      </c>
    </row>
    <row r="375" spans="1:16" x14ac:dyDescent="0.25">
      <c r="A375" s="18">
        <v>373</v>
      </c>
      <c r="B375" s="14" t="s">
        <v>195</v>
      </c>
      <c r="C375" s="35">
        <v>850008</v>
      </c>
      <c r="D375" s="18">
        <v>28</v>
      </c>
      <c r="E375" s="18" t="s">
        <v>22</v>
      </c>
      <c r="F375" s="18">
        <v>2024</v>
      </c>
      <c r="G375" s="18" t="s">
        <v>25</v>
      </c>
      <c r="H375" s="18" t="s">
        <v>188</v>
      </c>
      <c r="I375" s="18" t="s">
        <v>339</v>
      </c>
      <c r="J375" s="18" t="s">
        <v>193</v>
      </c>
      <c r="K375" s="5"/>
      <c r="L375" s="50"/>
      <c r="M375" s="22">
        <v>-1241.3399999999999</v>
      </c>
      <c r="N375" s="142">
        <f>N374+M375</f>
        <v>-1110.5300000000004</v>
      </c>
    </row>
    <row r="376" spans="1:16" x14ac:dyDescent="0.25">
      <c r="A376" s="18">
        <v>374</v>
      </c>
      <c r="B376" s="21" t="s">
        <v>32</v>
      </c>
      <c r="C376" s="21">
        <v>98</v>
      </c>
      <c r="D376" s="18">
        <v>28</v>
      </c>
      <c r="E376" s="18" t="s">
        <v>22</v>
      </c>
      <c r="F376" s="18">
        <v>2024</v>
      </c>
      <c r="G376" s="18" t="s">
        <v>32</v>
      </c>
      <c r="H376" s="12" t="s">
        <v>216</v>
      </c>
      <c r="I376" s="9" t="s">
        <v>66</v>
      </c>
      <c r="J376" s="18" t="s">
        <v>67</v>
      </c>
      <c r="K376" s="5"/>
      <c r="L376" s="133">
        <v>1500</v>
      </c>
      <c r="M376" s="46"/>
      <c r="N376" s="142">
        <f>N375+L376</f>
        <v>389.46999999999957</v>
      </c>
    </row>
    <row r="377" spans="1:16" x14ac:dyDescent="0.25">
      <c r="A377" s="18">
        <v>375</v>
      </c>
      <c r="B377" s="21" t="s">
        <v>70</v>
      </c>
      <c r="C377" s="35">
        <v>200941809103</v>
      </c>
      <c r="D377" s="18">
        <v>28</v>
      </c>
      <c r="E377" s="18" t="s">
        <v>22</v>
      </c>
      <c r="F377" s="18">
        <v>2024</v>
      </c>
      <c r="G377" s="18" t="s">
        <v>32</v>
      </c>
      <c r="H377" s="12" t="s">
        <v>216</v>
      </c>
      <c r="I377" s="9" t="s">
        <v>66</v>
      </c>
      <c r="J377" s="18" t="s">
        <v>67</v>
      </c>
      <c r="K377" s="5"/>
      <c r="L377" s="133">
        <v>17.73</v>
      </c>
      <c r="M377" s="46"/>
      <c r="N377" s="143">
        <f>N376+L377</f>
        <v>407.19999999999959</v>
      </c>
    </row>
    <row r="378" spans="1:16" x14ac:dyDescent="0.25">
      <c r="A378" s="18">
        <v>376</v>
      </c>
      <c r="B378" s="14" t="s">
        <v>195</v>
      </c>
      <c r="C378" s="35">
        <v>551295000702791</v>
      </c>
      <c r="D378" s="18">
        <v>4</v>
      </c>
      <c r="E378" s="18" t="s">
        <v>23</v>
      </c>
      <c r="F378" s="18">
        <v>2024</v>
      </c>
      <c r="G378" s="18" t="s">
        <v>13</v>
      </c>
      <c r="H378" s="3" t="s">
        <v>150</v>
      </c>
      <c r="I378" s="18" t="s">
        <v>326</v>
      </c>
      <c r="J378" s="18" t="s">
        <v>193</v>
      </c>
      <c r="K378" s="5"/>
      <c r="L378" s="50"/>
      <c r="M378" s="22">
        <v>-2100</v>
      </c>
      <c r="N378" s="142">
        <f>N377+M378</f>
        <v>-1692.8000000000004</v>
      </c>
    </row>
    <row r="379" spans="1:16" x14ac:dyDescent="0.25">
      <c r="A379" s="18">
        <v>377</v>
      </c>
      <c r="B379" s="21" t="s">
        <v>165</v>
      </c>
      <c r="C379" s="35">
        <v>553653000020533</v>
      </c>
      <c r="D379" s="18">
        <v>4</v>
      </c>
      <c r="E379" s="18" t="s">
        <v>23</v>
      </c>
      <c r="F379" s="18">
        <v>2024</v>
      </c>
      <c r="G379" s="18" t="s">
        <v>13</v>
      </c>
      <c r="H379" s="3" t="s">
        <v>189</v>
      </c>
      <c r="I379" s="18" t="s">
        <v>349</v>
      </c>
      <c r="J379" s="18" t="s">
        <v>164</v>
      </c>
      <c r="K379" s="5"/>
      <c r="L379" s="50"/>
      <c r="M379" s="22">
        <v>-1932</v>
      </c>
      <c r="N379" s="142">
        <f t="shared" ref="N379:N389" si="11">N378+M379</f>
        <v>-3624.8</v>
      </c>
    </row>
    <row r="380" spans="1:16" x14ac:dyDescent="0.25">
      <c r="A380" s="18">
        <v>378</v>
      </c>
      <c r="B380" s="21" t="s">
        <v>231</v>
      </c>
      <c r="C380" s="35">
        <v>553960510014489</v>
      </c>
      <c r="D380" s="18">
        <v>4</v>
      </c>
      <c r="E380" s="18" t="s">
        <v>23</v>
      </c>
      <c r="F380" s="18">
        <v>2024</v>
      </c>
      <c r="G380" s="18" t="s">
        <v>31</v>
      </c>
      <c r="H380" s="3" t="s">
        <v>232</v>
      </c>
      <c r="I380" s="18" t="s">
        <v>360</v>
      </c>
      <c r="J380" s="18" t="s">
        <v>233</v>
      </c>
      <c r="K380" s="5"/>
      <c r="L380" s="50"/>
      <c r="M380" s="22">
        <v>-2331.17</v>
      </c>
      <c r="N380" s="142">
        <f t="shared" si="11"/>
        <v>-5955.97</v>
      </c>
    </row>
    <row r="381" spans="1:16" x14ac:dyDescent="0.25">
      <c r="A381" s="18">
        <v>379</v>
      </c>
      <c r="B381" s="14" t="s">
        <v>266</v>
      </c>
      <c r="C381" s="35">
        <v>554439000006509</v>
      </c>
      <c r="D381" s="18">
        <v>4</v>
      </c>
      <c r="E381" s="18" t="s">
        <v>23</v>
      </c>
      <c r="F381" s="18">
        <v>2024</v>
      </c>
      <c r="G381" s="18" t="s">
        <v>13</v>
      </c>
      <c r="H381" s="3" t="s">
        <v>168</v>
      </c>
      <c r="I381" s="18" t="s">
        <v>226</v>
      </c>
      <c r="J381" s="18" t="s">
        <v>197</v>
      </c>
      <c r="K381" s="5"/>
      <c r="L381" s="50"/>
      <c r="M381" s="22">
        <v>-3520</v>
      </c>
      <c r="N381" s="142">
        <f t="shared" si="11"/>
        <v>-9475.9700000000012</v>
      </c>
    </row>
    <row r="382" spans="1:16" x14ac:dyDescent="0.25">
      <c r="A382" s="18">
        <v>380</v>
      </c>
      <c r="B382" s="14" t="s">
        <v>567</v>
      </c>
      <c r="C382" s="35">
        <v>554439000006509</v>
      </c>
      <c r="D382" s="18">
        <v>4</v>
      </c>
      <c r="E382" s="18" t="s">
        <v>23</v>
      </c>
      <c r="F382" s="18">
        <v>2024</v>
      </c>
      <c r="G382" s="18" t="s">
        <v>13</v>
      </c>
      <c r="H382" s="3" t="s">
        <v>168</v>
      </c>
      <c r="I382" s="18" t="s">
        <v>337</v>
      </c>
      <c r="J382" s="18" t="s">
        <v>295</v>
      </c>
      <c r="K382" s="5" t="s">
        <v>568</v>
      </c>
      <c r="L382" s="50"/>
      <c r="M382" s="6">
        <v>-2506.8000000000002</v>
      </c>
      <c r="N382" s="142">
        <f t="shared" si="11"/>
        <v>-11982.77</v>
      </c>
      <c r="P382" s="138"/>
    </row>
    <row r="383" spans="1:16" x14ac:dyDescent="0.25">
      <c r="A383" s="18">
        <v>381</v>
      </c>
      <c r="B383" s="14" t="s">
        <v>567</v>
      </c>
      <c r="C383" s="35">
        <v>554439000028455</v>
      </c>
      <c r="D383" s="18">
        <v>4</v>
      </c>
      <c r="E383" s="18" t="s">
        <v>23</v>
      </c>
      <c r="F383" s="18">
        <v>2024</v>
      </c>
      <c r="G383" s="18" t="s">
        <v>13</v>
      </c>
      <c r="H383" s="3" t="s">
        <v>251</v>
      </c>
      <c r="I383" s="18" t="s">
        <v>262</v>
      </c>
      <c r="J383" s="18" t="s">
        <v>295</v>
      </c>
      <c r="K383" s="5" t="s">
        <v>568</v>
      </c>
      <c r="L383" s="50"/>
      <c r="M383" s="181">
        <v>-284.52999999999997</v>
      </c>
      <c r="N383" s="142">
        <f t="shared" si="11"/>
        <v>-12267.300000000001</v>
      </c>
      <c r="O383" s="138"/>
      <c r="P383" s="138"/>
    </row>
    <row r="384" spans="1:16" x14ac:dyDescent="0.25">
      <c r="A384" s="18">
        <v>382</v>
      </c>
      <c r="B384" s="14" t="s">
        <v>567</v>
      </c>
      <c r="C384" s="37">
        <v>554439000028455</v>
      </c>
      <c r="D384" s="3">
        <v>4</v>
      </c>
      <c r="E384" s="3" t="s">
        <v>23</v>
      </c>
      <c r="F384" s="3">
        <v>2024</v>
      </c>
      <c r="G384" s="3" t="s">
        <v>13</v>
      </c>
      <c r="H384" s="3" t="s">
        <v>246</v>
      </c>
      <c r="I384" s="18" t="s">
        <v>247</v>
      </c>
      <c r="J384" s="18" t="s">
        <v>295</v>
      </c>
      <c r="K384" s="5" t="s">
        <v>568</v>
      </c>
      <c r="L384" s="50"/>
      <c r="M384" s="6">
        <v>-618.97</v>
      </c>
      <c r="N384" s="142">
        <f t="shared" si="11"/>
        <v>-12886.27</v>
      </c>
      <c r="P384" s="138"/>
    </row>
    <row r="385" spans="1:16" x14ac:dyDescent="0.25">
      <c r="A385" s="18">
        <v>383</v>
      </c>
      <c r="B385" s="14" t="s">
        <v>567</v>
      </c>
      <c r="C385" s="37">
        <v>554439000028455</v>
      </c>
      <c r="D385" s="3">
        <v>4</v>
      </c>
      <c r="E385" s="3" t="s">
        <v>23</v>
      </c>
      <c r="F385" s="3">
        <v>2024</v>
      </c>
      <c r="G385" s="3" t="s">
        <v>13</v>
      </c>
      <c r="H385" s="3" t="s">
        <v>350</v>
      </c>
      <c r="I385" s="18" t="s">
        <v>263</v>
      </c>
      <c r="J385" s="18" t="s">
        <v>295</v>
      </c>
      <c r="K385" s="5" t="s">
        <v>568</v>
      </c>
      <c r="L385" s="50"/>
      <c r="M385" s="6">
        <v>-240.77</v>
      </c>
      <c r="N385" s="142">
        <f t="shared" si="11"/>
        <v>-13127.04</v>
      </c>
      <c r="P385" s="138"/>
    </row>
    <row r="386" spans="1:16" x14ac:dyDescent="0.25">
      <c r="A386" s="18">
        <v>384</v>
      </c>
      <c r="B386" s="14" t="s">
        <v>567</v>
      </c>
      <c r="C386" s="37">
        <v>554439000028455</v>
      </c>
      <c r="D386" s="3">
        <v>4</v>
      </c>
      <c r="E386" s="3" t="s">
        <v>23</v>
      </c>
      <c r="F386" s="3">
        <v>2024</v>
      </c>
      <c r="G386" s="3" t="s">
        <v>13</v>
      </c>
      <c r="H386" s="3" t="s">
        <v>261</v>
      </c>
      <c r="I386" s="18" t="s">
        <v>264</v>
      </c>
      <c r="J386" s="18" t="s">
        <v>295</v>
      </c>
      <c r="K386" s="5" t="s">
        <v>568</v>
      </c>
      <c r="L386" s="50"/>
      <c r="M386" s="6">
        <v>-165.99</v>
      </c>
      <c r="N386" s="142">
        <f t="shared" si="11"/>
        <v>-13293.03</v>
      </c>
      <c r="P386" s="138"/>
    </row>
    <row r="387" spans="1:16" x14ac:dyDescent="0.25">
      <c r="A387" s="18">
        <v>385</v>
      </c>
      <c r="B387" s="14" t="s">
        <v>567</v>
      </c>
      <c r="C387" s="37">
        <v>554439000028455</v>
      </c>
      <c r="D387" s="3">
        <v>4</v>
      </c>
      <c r="E387" s="3" t="s">
        <v>23</v>
      </c>
      <c r="F387" s="3">
        <v>2024</v>
      </c>
      <c r="G387" s="3" t="s">
        <v>13</v>
      </c>
      <c r="H387" s="3" t="s">
        <v>261</v>
      </c>
      <c r="I387" s="18" t="s">
        <v>264</v>
      </c>
      <c r="J387" s="18" t="s">
        <v>295</v>
      </c>
      <c r="K387" s="5" t="s">
        <v>568</v>
      </c>
      <c r="L387" s="50"/>
      <c r="M387" s="6">
        <v>-48.59</v>
      </c>
      <c r="N387" s="142">
        <f t="shared" si="11"/>
        <v>-13341.62</v>
      </c>
      <c r="P387" s="138"/>
    </row>
    <row r="388" spans="1:16" x14ac:dyDescent="0.25">
      <c r="A388" s="18">
        <v>386</v>
      </c>
      <c r="B388" s="14" t="s">
        <v>231</v>
      </c>
      <c r="C388" s="37">
        <v>554439000028455</v>
      </c>
      <c r="D388" s="3">
        <v>4</v>
      </c>
      <c r="E388" s="3" t="s">
        <v>23</v>
      </c>
      <c r="F388" s="3">
        <v>2024</v>
      </c>
      <c r="G388" s="3" t="s">
        <v>13</v>
      </c>
      <c r="H388" s="3" t="s">
        <v>190</v>
      </c>
      <c r="I388" s="18" t="s">
        <v>361</v>
      </c>
      <c r="J388" s="18" t="s">
        <v>234</v>
      </c>
      <c r="K388" s="5"/>
      <c r="L388" s="50"/>
      <c r="M388" s="22">
        <v>-5250.23</v>
      </c>
      <c r="N388" s="142">
        <f t="shared" si="11"/>
        <v>-18591.849999999999</v>
      </c>
      <c r="P388" s="212">
        <v>284.52999999999997</v>
      </c>
    </row>
    <row r="389" spans="1:16" x14ac:dyDescent="0.25">
      <c r="A389" s="18">
        <v>387</v>
      </c>
      <c r="B389" s="14" t="s">
        <v>195</v>
      </c>
      <c r="C389" s="35">
        <v>555101000005631</v>
      </c>
      <c r="D389" s="18">
        <v>4</v>
      </c>
      <c r="E389" s="18" t="s">
        <v>23</v>
      </c>
      <c r="F389" s="18">
        <v>2024</v>
      </c>
      <c r="G389" s="18" t="s">
        <v>13</v>
      </c>
      <c r="H389" s="3" t="s">
        <v>169</v>
      </c>
      <c r="I389" s="18" t="s">
        <v>338</v>
      </c>
      <c r="J389" s="18" t="s">
        <v>193</v>
      </c>
      <c r="K389" s="5"/>
      <c r="L389" s="50"/>
      <c r="M389" s="22">
        <v>-2100</v>
      </c>
      <c r="N389" s="142">
        <f t="shared" si="11"/>
        <v>-20691.849999999999</v>
      </c>
      <c r="P389" s="211">
        <v>4820.25</v>
      </c>
    </row>
    <row r="390" spans="1:16" x14ac:dyDescent="0.25">
      <c r="A390" s="18">
        <v>388</v>
      </c>
      <c r="B390" s="14" t="s">
        <v>32</v>
      </c>
      <c r="C390" s="21">
        <v>98</v>
      </c>
      <c r="D390" s="18">
        <v>4</v>
      </c>
      <c r="E390" s="18" t="s">
        <v>23</v>
      </c>
      <c r="F390" s="18">
        <v>2024</v>
      </c>
      <c r="G390" s="18" t="s">
        <v>32</v>
      </c>
      <c r="H390" s="12" t="s">
        <v>216</v>
      </c>
      <c r="I390" s="9" t="s">
        <v>66</v>
      </c>
      <c r="J390" s="18" t="s">
        <v>67</v>
      </c>
      <c r="K390" s="5"/>
      <c r="L390" s="133">
        <v>21000</v>
      </c>
      <c r="M390" s="46"/>
      <c r="N390" s="142">
        <f>N389+L390</f>
        <v>308.15000000000146</v>
      </c>
      <c r="P390" s="211">
        <v>120</v>
      </c>
    </row>
    <row r="391" spans="1:16" x14ac:dyDescent="0.25">
      <c r="A391" s="18">
        <v>389</v>
      </c>
      <c r="B391" s="14" t="s">
        <v>70</v>
      </c>
      <c r="C391" s="35">
        <v>200941809103</v>
      </c>
      <c r="D391" s="18">
        <v>4</v>
      </c>
      <c r="E391" s="18" t="s">
        <v>23</v>
      </c>
      <c r="F391" s="18">
        <v>2024</v>
      </c>
      <c r="G391" s="18" t="s">
        <v>32</v>
      </c>
      <c r="H391" s="12" t="s">
        <v>216</v>
      </c>
      <c r="I391" s="9" t="s">
        <v>66</v>
      </c>
      <c r="J391" s="18" t="s">
        <v>67</v>
      </c>
      <c r="K391" s="5"/>
      <c r="L391" s="133">
        <v>278.88</v>
      </c>
      <c r="M391" s="46"/>
      <c r="N391" s="142">
        <f>N390+L391</f>
        <v>587.03000000000145</v>
      </c>
      <c r="P391" s="211">
        <v>89.9</v>
      </c>
    </row>
    <row r="392" spans="1:16" x14ac:dyDescent="0.25">
      <c r="A392" s="18">
        <v>390</v>
      </c>
      <c r="B392" s="14" t="s">
        <v>265</v>
      </c>
      <c r="C392" s="35">
        <v>604439000006509</v>
      </c>
      <c r="D392" s="18">
        <v>5</v>
      </c>
      <c r="E392" s="18" t="s">
        <v>23</v>
      </c>
      <c r="F392" s="18">
        <v>2024</v>
      </c>
      <c r="G392" s="18" t="s">
        <v>33</v>
      </c>
      <c r="H392" s="12" t="s">
        <v>216</v>
      </c>
      <c r="I392" s="9" t="s">
        <v>66</v>
      </c>
      <c r="J392" s="19" t="s">
        <v>67</v>
      </c>
      <c r="K392" s="5"/>
      <c r="L392" s="133">
        <v>3520</v>
      </c>
      <c r="M392" s="46"/>
      <c r="N392" s="142">
        <f t="shared" ref="N392:N394" si="12">N391+L392</f>
        <v>4107.0300000000016</v>
      </c>
      <c r="P392" s="211">
        <v>155.88999999999999</v>
      </c>
    </row>
    <row r="393" spans="1:16" x14ac:dyDescent="0.25">
      <c r="A393" s="18">
        <v>391</v>
      </c>
      <c r="B393" s="14" t="s">
        <v>265</v>
      </c>
      <c r="C393" s="35">
        <v>200006</v>
      </c>
      <c r="D393" s="18">
        <v>5</v>
      </c>
      <c r="E393" s="18" t="s">
        <v>23</v>
      </c>
      <c r="F393" s="18">
        <v>2024</v>
      </c>
      <c r="G393" s="19" t="s">
        <v>15</v>
      </c>
      <c r="H393" s="12" t="s">
        <v>216</v>
      </c>
      <c r="I393" s="9" t="s">
        <v>66</v>
      </c>
      <c r="J393" s="18" t="s">
        <v>67</v>
      </c>
      <c r="K393" s="5"/>
      <c r="L393" s="133">
        <v>2331.17</v>
      </c>
      <c r="M393" s="46"/>
      <c r="N393" s="142">
        <f t="shared" si="12"/>
        <v>6438.2000000000016</v>
      </c>
      <c r="P393" s="211">
        <v>1876.36</v>
      </c>
    </row>
    <row r="394" spans="1:16" x14ac:dyDescent="0.25">
      <c r="A394" s="18">
        <v>392</v>
      </c>
      <c r="B394" s="14" t="s">
        <v>265</v>
      </c>
      <c r="C394" s="35">
        <v>51200298983072</v>
      </c>
      <c r="D394" s="18">
        <v>5</v>
      </c>
      <c r="E394" s="18" t="s">
        <v>23</v>
      </c>
      <c r="F394" s="18">
        <v>2024</v>
      </c>
      <c r="G394" s="18" t="s">
        <v>36</v>
      </c>
      <c r="H394" s="12" t="s">
        <v>216</v>
      </c>
      <c r="I394" s="9" t="s">
        <v>66</v>
      </c>
      <c r="J394" s="18" t="s">
        <v>67</v>
      </c>
      <c r="K394" s="5"/>
      <c r="L394" s="133">
        <v>2100</v>
      </c>
      <c r="M394" s="46"/>
      <c r="N394" s="142">
        <f t="shared" si="12"/>
        <v>8538.2000000000007</v>
      </c>
      <c r="P394" s="211">
        <v>2069.9699999999998</v>
      </c>
    </row>
    <row r="395" spans="1:16" x14ac:dyDescent="0.25">
      <c r="A395" s="18">
        <v>393</v>
      </c>
      <c r="B395" s="14" t="s">
        <v>195</v>
      </c>
      <c r="C395" s="35">
        <v>551295000702791</v>
      </c>
      <c r="D395" s="18">
        <v>5</v>
      </c>
      <c r="E395" s="18" t="s">
        <v>23</v>
      </c>
      <c r="F395" s="18">
        <v>2024</v>
      </c>
      <c r="G395" s="18" t="s">
        <v>13</v>
      </c>
      <c r="H395" s="3" t="s">
        <v>150</v>
      </c>
      <c r="I395" s="18" t="s">
        <v>326</v>
      </c>
      <c r="J395" s="18" t="s">
        <v>193</v>
      </c>
      <c r="K395" s="5"/>
      <c r="L395" s="50"/>
      <c r="M395" s="22">
        <v>-2100</v>
      </c>
      <c r="N395" s="142">
        <f>N394+M395</f>
        <v>6438.2000000000007</v>
      </c>
      <c r="P395" s="211">
        <v>2506.8000000000002</v>
      </c>
    </row>
    <row r="396" spans="1:16" x14ac:dyDescent="0.25">
      <c r="A396" s="18">
        <v>394</v>
      </c>
      <c r="B396" s="14" t="s">
        <v>235</v>
      </c>
      <c r="C396" s="35">
        <v>553474000005231</v>
      </c>
      <c r="D396" s="18">
        <v>5</v>
      </c>
      <c r="E396" s="18" t="s">
        <v>23</v>
      </c>
      <c r="F396" s="18">
        <v>2024</v>
      </c>
      <c r="G396" s="18" t="s">
        <v>13</v>
      </c>
      <c r="H396" s="3" t="s">
        <v>249</v>
      </c>
      <c r="I396" s="40" t="s">
        <v>250</v>
      </c>
      <c r="J396" s="18" t="s">
        <v>197</v>
      </c>
      <c r="K396" s="5"/>
      <c r="L396" s="50"/>
      <c r="M396" s="22">
        <v>-15000</v>
      </c>
      <c r="N396" s="142">
        <f t="shared" ref="N396:N412" si="13">N395+M396</f>
        <v>-8561.7999999999993</v>
      </c>
    </row>
    <row r="397" spans="1:16" x14ac:dyDescent="0.25">
      <c r="A397" s="18">
        <v>395</v>
      </c>
      <c r="B397" s="14" t="s">
        <v>165</v>
      </c>
      <c r="C397" s="35">
        <v>553653000020533</v>
      </c>
      <c r="D397" s="18">
        <v>5</v>
      </c>
      <c r="E397" s="18" t="s">
        <v>23</v>
      </c>
      <c r="F397" s="18">
        <v>2024</v>
      </c>
      <c r="G397" s="18" t="s">
        <v>13</v>
      </c>
      <c r="H397" s="3" t="s">
        <v>189</v>
      </c>
      <c r="I397" s="18" t="s">
        <v>349</v>
      </c>
      <c r="J397" s="18" t="s">
        <v>164</v>
      </c>
      <c r="K397" s="5"/>
      <c r="L397" s="50"/>
      <c r="M397" s="22">
        <v>-1932</v>
      </c>
      <c r="N397" s="142">
        <f t="shared" si="13"/>
        <v>-10493.8</v>
      </c>
    </row>
    <row r="398" spans="1:16" x14ac:dyDescent="0.25">
      <c r="A398" s="18">
        <v>396</v>
      </c>
      <c r="B398" s="14" t="s">
        <v>215</v>
      </c>
      <c r="C398" s="35">
        <v>554439000006509</v>
      </c>
      <c r="D398" s="18">
        <v>5</v>
      </c>
      <c r="E398" s="18" t="s">
        <v>23</v>
      </c>
      <c r="F398" s="18">
        <v>2024</v>
      </c>
      <c r="G398" s="18" t="s">
        <v>13</v>
      </c>
      <c r="H398" s="3" t="s">
        <v>168</v>
      </c>
      <c r="I398" s="18" t="s">
        <v>337</v>
      </c>
      <c r="J398" s="18" t="s">
        <v>214</v>
      </c>
      <c r="K398" s="5"/>
      <c r="L398" s="50"/>
      <c r="M398" s="6">
        <v>-2506.8000000000002</v>
      </c>
      <c r="N398" s="142">
        <f t="shared" si="13"/>
        <v>-13000.599999999999</v>
      </c>
    </row>
    <row r="399" spans="1:16" x14ac:dyDescent="0.25">
      <c r="A399" s="18">
        <v>397</v>
      </c>
      <c r="B399" s="14" t="s">
        <v>229</v>
      </c>
      <c r="C399" s="35">
        <v>554439000006509</v>
      </c>
      <c r="D399" s="18">
        <v>5</v>
      </c>
      <c r="E399" s="18" t="s">
        <v>23</v>
      </c>
      <c r="F399" s="18">
        <v>2024</v>
      </c>
      <c r="G399" s="18" t="s">
        <v>13</v>
      </c>
      <c r="H399" s="3" t="s">
        <v>168</v>
      </c>
      <c r="I399" s="18" t="s">
        <v>226</v>
      </c>
      <c r="J399" s="18" t="s">
        <v>197</v>
      </c>
      <c r="K399" s="5"/>
      <c r="L399" s="50"/>
      <c r="M399" s="22">
        <v>-3520</v>
      </c>
      <c r="N399" s="142">
        <f t="shared" si="13"/>
        <v>-16520.599999999999</v>
      </c>
    </row>
    <row r="400" spans="1:16" x14ac:dyDescent="0.25">
      <c r="A400" s="18">
        <v>398</v>
      </c>
      <c r="B400" s="14" t="s">
        <v>567</v>
      </c>
      <c r="C400" s="35">
        <v>554732000131396</v>
      </c>
      <c r="D400" s="18">
        <v>5</v>
      </c>
      <c r="E400" s="18" t="s">
        <v>23</v>
      </c>
      <c r="F400" s="18">
        <v>2024</v>
      </c>
      <c r="G400" s="18" t="s">
        <v>13</v>
      </c>
      <c r="H400" s="3" t="s">
        <v>154</v>
      </c>
      <c r="I400" s="18" t="s">
        <v>331</v>
      </c>
      <c r="J400" s="18" t="s">
        <v>295</v>
      </c>
      <c r="K400" s="5" t="s">
        <v>568</v>
      </c>
      <c r="L400" s="50"/>
      <c r="M400" s="6">
        <v>-4820.25</v>
      </c>
      <c r="N400" s="142">
        <f t="shared" si="13"/>
        <v>-21340.85</v>
      </c>
    </row>
    <row r="401" spans="1:14" x14ac:dyDescent="0.25">
      <c r="A401" s="18">
        <v>399</v>
      </c>
      <c r="B401" s="14" t="s">
        <v>195</v>
      </c>
      <c r="C401" s="35">
        <v>555101000005631</v>
      </c>
      <c r="D401" s="18">
        <v>5</v>
      </c>
      <c r="E401" s="18" t="s">
        <v>23</v>
      </c>
      <c r="F401" s="18">
        <v>2024</v>
      </c>
      <c r="G401" s="18" t="s">
        <v>13</v>
      </c>
      <c r="H401" s="18" t="s">
        <v>169</v>
      </c>
      <c r="I401" s="18" t="s">
        <v>338</v>
      </c>
      <c r="J401" s="18" t="s">
        <v>193</v>
      </c>
      <c r="K401" s="5"/>
      <c r="L401" s="50"/>
      <c r="M401" s="22">
        <v>-2100</v>
      </c>
      <c r="N401" s="142">
        <f t="shared" si="13"/>
        <v>-23440.85</v>
      </c>
    </row>
    <row r="402" spans="1:14" x14ac:dyDescent="0.25">
      <c r="A402" s="18">
        <v>400</v>
      </c>
      <c r="B402" s="14" t="s">
        <v>165</v>
      </c>
      <c r="C402" s="35">
        <v>90501</v>
      </c>
      <c r="D402" s="18">
        <v>5</v>
      </c>
      <c r="E402" s="18" t="s">
        <v>23</v>
      </c>
      <c r="F402" s="18">
        <v>2024</v>
      </c>
      <c r="G402" s="18" t="s">
        <v>15</v>
      </c>
      <c r="H402" s="3" t="s">
        <v>191</v>
      </c>
      <c r="I402" s="18" t="s">
        <v>364</v>
      </c>
      <c r="J402" s="18" t="s">
        <v>159</v>
      </c>
      <c r="K402" s="5"/>
      <c r="L402" s="50"/>
      <c r="M402" s="22">
        <v>-1764</v>
      </c>
      <c r="N402" s="142">
        <f t="shared" si="13"/>
        <v>-25204.85</v>
      </c>
    </row>
    <row r="403" spans="1:14" x14ac:dyDescent="0.25">
      <c r="A403" s="18">
        <v>401</v>
      </c>
      <c r="B403" s="14" t="s">
        <v>165</v>
      </c>
      <c r="C403" s="35">
        <v>90502</v>
      </c>
      <c r="D403" s="18">
        <v>5</v>
      </c>
      <c r="E403" s="18" t="s">
        <v>23</v>
      </c>
      <c r="F403" s="18">
        <v>2024</v>
      </c>
      <c r="G403" s="18" t="s">
        <v>15</v>
      </c>
      <c r="H403" s="3" t="s">
        <v>212</v>
      </c>
      <c r="I403" s="18" t="s">
        <v>341</v>
      </c>
      <c r="J403" s="18" t="s">
        <v>159</v>
      </c>
      <c r="K403" s="5"/>
      <c r="L403" s="50"/>
      <c r="M403" s="22">
        <v>-550</v>
      </c>
      <c r="N403" s="142">
        <f t="shared" si="13"/>
        <v>-25754.85</v>
      </c>
    </row>
    <row r="404" spans="1:14" x14ac:dyDescent="0.25">
      <c r="A404" s="18">
        <v>402</v>
      </c>
      <c r="B404" s="14" t="s">
        <v>231</v>
      </c>
      <c r="C404" s="35">
        <v>90503</v>
      </c>
      <c r="D404" s="18">
        <v>5</v>
      </c>
      <c r="E404" s="18" t="s">
        <v>23</v>
      </c>
      <c r="F404" s="18">
        <v>2024</v>
      </c>
      <c r="G404" s="18" t="s">
        <v>15</v>
      </c>
      <c r="H404" s="3" t="s">
        <v>240</v>
      </c>
      <c r="I404" s="18" t="s">
        <v>358</v>
      </c>
      <c r="J404" s="18" t="s">
        <v>233</v>
      </c>
      <c r="K404" s="5"/>
      <c r="L404" s="50"/>
      <c r="M404" s="22">
        <v>-2331.17</v>
      </c>
      <c r="N404" s="142">
        <f t="shared" si="13"/>
        <v>-28086.019999999997</v>
      </c>
    </row>
    <row r="405" spans="1:14" x14ac:dyDescent="0.25">
      <c r="A405" s="18">
        <v>403</v>
      </c>
      <c r="B405" s="14" t="s">
        <v>567</v>
      </c>
      <c r="C405" s="35">
        <v>90504</v>
      </c>
      <c r="D405" s="18">
        <v>5</v>
      </c>
      <c r="E405" s="18" t="s">
        <v>23</v>
      </c>
      <c r="F405" s="18">
        <v>2024</v>
      </c>
      <c r="G405" s="18" t="s">
        <v>15</v>
      </c>
      <c r="H405" s="3" t="s">
        <v>267</v>
      </c>
      <c r="I405" s="18" t="s">
        <v>268</v>
      </c>
      <c r="J405" s="18" t="s">
        <v>295</v>
      </c>
      <c r="K405" s="5" t="s">
        <v>568</v>
      </c>
      <c r="L405" s="50"/>
      <c r="M405" s="6">
        <v>-120</v>
      </c>
      <c r="N405" s="142">
        <f t="shared" si="13"/>
        <v>-28206.019999999997</v>
      </c>
    </row>
    <row r="406" spans="1:14" x14ac:dyDescent="0.25">
      <c r="A406" s="18">
        <v>404</v>
      </c>
      <c r="B406" s="14" t="s">
        <v>567</v>
      </c>
      <c r="C406" s="35">
        <v>90504</v>
      </c>
      <c r="D406" s="18">
        <v>5</v>
      </c>
      <c r="E406" s="18" t="s">
        <v>23</v>
      </c>
      <c r="F406" s="18">
        <v>2024</v>
      </c>
      <c r="G406" s="18" t="s">
        <v>15</v>
      </c>
      <c r="H406" s="3" t="s">
        <v>269</v>
      </c>
      <c r="I406" s="18" t="s">
        <v>270</v>
      </c>
      <c r="J406" s="18" t="s">
        <v>295</v>
      </c>
      <c r="K406" s="5" t="s">
        <v>568</v>
      </c>
      <c r="L406" s="50"/>
      <c r="M406" s="6">
        <v>-89.9</v>
      </c>
      <c r="N406" s="142">
        <f t="shared" si="13"/>
        <v>-28295.919999999998</v>
      </c>
    </row>
    <row r="407" spans="1:14" x14ac:dyDescent="0.25">
      <c r="A407" s="18">
        <v>405</v>
      </c>
      <c r="B407" s="14" t="s">
        <v>567</v>
      </c>
      <c r="C407" s="35">
        <v>90504</v>
      </c>
      <c r="D407" s="18">
        <v>5</v>
      </c>
      <c r="E407" s="18" t="s">
        <v>23</v>
      </c>
      <c r="F407" s="18">
        <v>2024</v>
      </c>
      <c r="G407" s="18" t="s">
        <v>15</v>
      </c>
      <c r="H407" s="3" t="s">
        <v>271</v>
      </c>
      <c r="I407" s="18" t="s">
        <v>272</v>
      </c>
      <c r="J407" s="18" t="s">
        <v>295</v>
      </c>
      <c r="K407" s="5" t="s">
        <v>568</v>
      </c>
      <c r="L407" s="50"/>
      <c r="M407" s="6">
        <v>-155.88999999999999</v>
      </c>
      <c r="N407" s="142">
        <f t="shared" si="13"/>
        <v>-28451.809999999998</v>
      </c>
    </row>
    <row r="408" spans="1:14" x14ac:dyDescent="0.25">
      <c r="A408" s="18">
        <v>406</v>
      </c>
      <c r="B408" s="14" t="s">
        <v>165</v>
      </c>
      <c r="C408" s="35">
        <v>90505</v>
      </c>
      <c r="D408" s="18">
        <v>5</v>
      </c>
      <c r="E408" s="18" t="s">
        <v>23</v>
      </c>
      <c r="F408" s="18">
        <v>2024</v>
      </c>
      <c r="G408" s="18" t="s">
        <v>15</v>
      </c>
      <c r="H408" s="3" t="s">
        <v>228</v>
      </c>
      <c r="I408" s="18" t="s">
        <v>344</v>
      </c>
      <c r="J408" s="18" t="s">
        <v>159</v>
      </c>
      <c r="K408" s="5"/>
      <c r="L408" s="50"/>
      <c r="M408" s="22">
        <v>-705.6</v>
      </c>
      <c r="N408" s="142">
        <f t="shared" si="13"/>
        <v>-29157.409999999996</v>
      </c>
    </row>
    <row r="409" spans="1:14" x14ac:dyDescent="0.25">
      <c r="A409" s="18">
        <v>407</v>
      </c>
      <c r="B409" s="14" t="s">
        <v>266</v>
      </c>
      <c r="C409" s="35">
        <v>90506</v>
      </c>
      <c r="D409" s="18">
        <v>5</v>
      </c>
      <c r="E409" s="18" t="s">
        <v>23</v>
      </c>
      <c r="F409" s="18">
        <v>2024</v>
      </c>
      <c r="G409" s="18" t="s">
        <v>14</v>
      </c>
      <c r="H409" s="3" t="s">
        <v>240</v>
      </c>
      <c r="I409" s="18" t="s">
        <v>358</v>
      </c>
      <c r="J409" s="18" t="s">
        <v>233</v>
      </c>
      <c r="K409" s="5"/>
      <c r="L409" s="50"/>
      <c r="M409" s="22">
        <v>-2331.17</v>
      </c>
      <c r="N409" s="142">
        <f t="shared" si="13"/>
        <v>-31488.579999999994</v>
      </c>
    </row>
    <row r="410" spans="1:14" x14ac:dyDescent="0.25">
      <c r="A410" s="18">
        <v>408</v>
      </c>
      <c r="B410" s="14" t="s">
        <v>142</v>
      </c>
      <c r="C410" s="35">
        <v>872491200012373</v>
      </c>
      <c r="D410" s="18">
        <v>5</v>
      </c>
      <c r="E410" s="18" t="s">
        <v>23</v>
      </c>
      <c r="F410" s="18">
        <v>2024</v>
      </c>
      <c r="G410" s="18" t="s">
        <v>16</v>
      </c>
      <c r="H410" s="18" t="s">
        <v>597</v>
      </c>
      <c r="I410" s="12" t="s">
        <v>65</v>
      </c>
      <c r="J410" s="18" t="s">
        <v>55</v>
      </c>
      <c r="K410" s="5"/>
      <c r="L410" s="50"/>
      <c r="M410" s="22">
        <v>-12.3</v>
      </c>
      <c r="N410" s="142">
        <f t="shared" si="13"/>
        <v>-31500.879999999994</v>
      </c>
    </row>
    <row r="411" spans="1:14" x14ac:dyDescent="0.25">
      <c r="A411" s="18">
        <v>409</v>
      </c>
      <c r="B411" s="14" t="s">
        <v>142</v>
      </c>
      <c r="C411" s="35">
        <v>872491200012374</v>
      </c>
      <c r="D411" s="18">
        <v>5</v>
      </c>
      <c r="E411" s="18" t="s">
        <v>23</v>
      </c>
      <c r="F411" s="18">
        <v>2024</v>
      </c>
      <c r="G411" s="18" t="s">
        <v>16</v>
      </c>
      <c r="H411" s="18" t="s">
        <v>597</v>
      </c>
      <c r="I411" s="12" t="s">
        <v>65</v>
      </c>
      <c r="J411" s="18" t="s">
        <v>55</v>
      </c>
      <c r="K411" s="5"/>
      <c r="L411" s="50"/>
      <c r="M411" s="22">
        <v>-12.3</v>
      </c>
      <c r="N411" s="142">
        <f t="shared" si="13"/>
        <v>-31513.179999999993</v>
      </c>
    </row>
    <row r="412" spans="1:14" x14ac:dyDescent="0.25">
      <c r="A412" s="18">
        <v>410</v>
      </c>
      <c r="B412" s="14" t="s">
        <v>142</v>
      </c>
      <c r="C412" s="35">
        <v>892491200420698</v>
      </c>
      <c r="D412" s="18">
        <v>5</v>
      </c>
      <c r="E412" s="18" t="s">
        <v>23</v>
      </c>
      <c r="F412" s="18">
        <v>2024</v>
      </c>
      <c r="G412" s="18" t="s">
        <v>18</v>
      </c>
      <c r="H412" s="18" t="s">
        <v>597</v>
      </c>
      <c r="I412" s="12" t="s">
        <v>65</v>
      </c>
      <c r="J412" s="18" t="s">
        <v>55</v>
      </c>
      <c r="K412" s="5"/>
      <c r="L412" s="50"/>
      <c r="M412" s="22">
        <v>-36.9</v>
      </c>
      <c r="N412" s="142">
        <f t="shared" si="13"/>
        <v>-31550.079999999994</v>
      </c>
    </row>
    <row r="413" spans="1:14" x14ac:dyDescent="0.25">
      <c r="A413" s="18">
        <v>411</v>
      </c>
      <c r="B413" s="14" t="s">
        <v>32</v>
      </c>
      <c r="C413" s="21">
        <v>98</v>
      </c>
      <c r="D413" s="18">
        <v>5</v>
      </c>
      <c r="E413" s="18" t="s">
        <v>23</v>
      </c>
      <c r="F413" s="18">
        <v>2024</v>
      </c>
      <c r="G413" s="18" t="s">
        <v>32</v>
      </c>
      <c r="H413" s="12" t="s">
        <v>216</v>
      </c>
      <c r="I413" s="9" t="s">
        <v>66</v>
      </c>
      <c r="J413" s="18" t="s">
        <v>67</v>
      </c>
      <c r="K413" s="5"/>
      <c r="L413" s="133">
        <v>32000</v>
      </c>
      <c r="M413" s="46"/>
      <c r="N413" s="142">
        <f>N412+L413</f>
        <v>449.92000000000553</v>
      </c>
    </row>
    <row r="414" spans="1:14" x14ac:dyDescent="0.25">
      <c r="A414" s="18">
        <v>412</v>
      </c>
      <c r="B414" s="14" t="s">
        <v>70</v>
      </c>
      <c r="C414" s="35">
        <v>200941809103</v>
      </c>
      <c r="D414" s="18">
        <v>5</v>
      </c>
      <c r="E414" s="18" t="s">
        <v>23</v>
      </c>
      <c r="F414" s="18">
        <v>2024</v>
      </c>
      <c r="G414" s="18" t="s">
        <v>32</v>
      </c>
      <c r="H414" s="12" t="s">
        <v>216</v>
      </c>
      <c r="I414" s="9" t="s">
        <v>66</v>
      </c>
      <c r="J414" s="18" t="s">
        <v>67</v>
      </c>
      <c r="K414" s="5"/>
      <c r="L414" s="133">
        <v>433.92</v>
      </c>
      <c r="M414" s="46"/>
      <c r="N414" s="142">
        <f t="shared" ref="N414:N415" si="14">N413+L414</f>
        <v>883.8400000000056</v>
      </c>
    </row>
    <row r="415" spans="1:14" x14ac:dyDescent="0.25">
      <c r="A415" s="18">
        <v>413</v>
      </c>
      <c r="B415" s="14" t="s">
        <v>273</v>
      </c>
      <c r="C415" s="35">
        <v>604439000006509</v>
      </c>
      <c r="D415" s="18">
        <v>6</v>
      </c>
      <c r="E415" s="18" t="s">
        <v>23</v>
      </c>
      <c r="F415" s="18">
        <v>2024</v>
      </c>
      <c r="G415" s="18" t="s">
        <v>33</v>
      </c>
      <c r="H415" s="12" t="s">
        <v>216</v>
      </c>
      <c r="I415" s="9" t="s">
        <v>66</v>
      </c>
      <c r="J415" s="18" t="s">
        <v>67</v>
      </c>
      <c r="K415" s="5"/>
      <c r="L415" s="133">
        <v>2506.8000000000002</v>
      </c>
      <c r="M415" s="46"/>
      <c r="N415" s="142">
        <f t="shared" si="14"/>
        <v>3390.6400000000058</v>
      </c>
    </row>
    <row r="416" spans="1:14" x14ac:dyDescent="0.25">
      <c r="A416" s="18">
        <v>414</v>
      </c>
      <c r="B416" s="14" t="s">
        <v>567</v>
      </c>
      <c r="C416" s="35">
        <v>850009</v>
      </c>
      <c r="D416" s="18">
        <v>6</v>
      </c>
      <c r="E416" s="18" t="s">
        <v>23</v>
      </c>
      <c r="F416" s="18">
        <v>2024</v>
      </c>
      <c r="G416" s="18" t="s">
        <v>25</v>
      </c>
      <c r="H416" s="3" t="s">
        <v>188</v>
      </c>
      <c r="I416" s="18" t="s">
        <v>339</v>
      </c>
      <c r="J416" s="18" t="s">
        <v>295</v>
      </c>
      <c r="K416" s="5" t="s">
        <v>568</v>
      </c>
      <c r="L416" s="50"/>
      <c r="M416" s="6">
        <v>-1876.36</v>
      </c>
      <c r="N416" s="142">
        <f>N415+M416</f>
        <v>1514.2800000000059</v>
      </c>
    </row>
    <row r="417" spans="1:14" x14ac:dyDescent="0.25">
      <c r="A417" s="18">
        <v>415</v>
      </c>
      <c r="B417" s="14" t="s">
        <v>567</v>
      </c>
      <c r="C417" s="35">
        <v>551295000702791</v>
      </c>
      <c r="D417" s="18">
        <v>6</v>
      </c>
      <c r="E417" s="18" t="s">
        <v>23</v>
      </c>
      <c r="F417" s="18">
        <v>2024</v>
      </c>
      <c r="G417" s="18" t="s">
        <v>13</v>
      </c>
      <c r="H417" s="3" t="s">
        <v>150</v>
      </c>
      <c r="I417" s="18" t="s">
        <v>326</v>
      </c>
      <c r="J417" s="18" t="s">
        <v>295</v>
      </c>
      <c r="K417" s="5" t="s">
        <v>568</v>
      </c>
      <c r="L417" s="50"/>
      <c r="M417" s="6">
        <v>-2069.87</v>
      </c>
      <c r="N417" s="142">
        <f>N416+M417</f>
        <v>-555.58999999999401</v>
      </c>
    </row>
    <row r="418" spans="1:14" x14ac:dyDescent="0.25">
      <c r="A418" s="18">
        <v>416</v>
      </c>
      <c r="B418" s="14" t="s">
        <v>142</v>
      </c>
      <c r="C418" s="35">
        <v>862501200058785</v>
      </c>
      <c r="D418" s="18">
        <v>6</v>
      </c>
      <c r="E418" s="18" t="s">
        <v>23</v>
      </c>
      <c r="F418" s="18">
        <v>2024</v>
      </c>
      <c r="G418" s="18" t="s">
        <v>35</v>
      </c>
      <c r="H418" s="18" t="s">
        <v>597</v>
      </c>
      <c r="I418" s="12" t="s">
        <v>65</v>
      </c>
      <c r="J418" s="18" t="s">
        <v>55</v>
      </c>
      <c r="K418" s="5"/>
      <c r="L418" s="50"/>
      <c r="M418" s="22">
        <v>-3</v>
      </c>
      <c r="N418" s="142">
        <f>N417+M418</f>
        <v>-558.58999999999401</v>
      </c>
    </row>
    <row r="419" spans="1:14" x14ac:dyDescent="0.25">
      <c r="A419" s="18">
        <v>417</v>
      </c>
      <c r="B419" s="14" t="s">
        <v>32</v>
      </c>
      <c r="C419" s="21">
        <v>98</v>
      </c>
      <c r="D419" s="18">
        <v>6</v>
      </c>
      <c r="E419" s="18" t="s">
        <v>23</v>
      </c>
      <c r="F419" s="18">
        <v>2024</v>
      </c>
      <c r="G419" s="18" t="s">
        <v>32</v>
      </c>
      <c r="H419" s="12" t="s">
        <v>216</v>
      </c>
      <c r="I419" s="9" t="s">
        <v>66</v>
      </c>
      <c r="J419" s="18" t="s">
        <v>67</v>
      </c>
      <c r="K419" s="5"/>
      <c r="L419" s="133">
        <v>1000</v>
      </c>
      <c r="M419" s="46"/>
      <c r="N419" s="142">
        <f>N418+L419</f>
        <v>441.41000000000599</v>
      </c>
    </row>
    <row r="420" spans="1:14" x14ac:dyDescent="0.25">
      <c r="A420" s="18">
        <v>418</v>
      </c>
      <c r="B420" s="14" t="s">
        <v>70</v>
      </c>
      <c r="C420" s="35">
        <v>200941809103</v>
      </c>
      <c r="D420" s="18">
        <v>6</v>
      </c>
      <c r="E420" s="18" t="s">
        <v>23</v>
      </c>
      <c r="F420" s="18">
        <v>2024</v>
      </c>
      <c r="G420" s="18" t="s">
        <v>32</v>
      </c>
      <c r="H420" s="12" t="s">
        <v>216</v>
      </c>
      <c r="I420" s="9" t="s">
        <v>66</v>
      </c>
      <c r="J420" s="18" t="s">
        <v>67</v>
      </c>
      <c r="K420" s="5"/>
      <c r="L420" s="133">
        <v>13.86</v>
      </c>
      <c r="M420" s="46"/>
      <c r="N420" s="142">
        <f>N419+L420</f>
        <v>455.27000000000601</v>
      </c>
    </row>
    <row r="421" spans="1:14" x14ac:dyDescent="0.25">
      <c r="A421" s="18">
        <v>419</v>
      </c>
      <c r="B421" s="14" t="s">
        <v>567</v>
      </c>
      <c r="C421" s="35">
        <v>553653000008582</v>
      </c>
      <c r="D421" s="18">
        <v>9</v>
      </c>
      <c r="E421" s="18" t="s">
        <v>23</v>
      </c>
      <c r="F421" s="18">
        <v>2024</v>
      </c>
      <c r="G421" s="18" t="s">
        <v>13</v>
      </c>
      <c r="H421" s="3" t="s">
        <v>274</v>
      </c>
      <c r="I421" s="18" t="s">
        <v>354</v>
      </c>
      <c r="J421" s="18" t="s">
        <v>295</v>
      </c>
      <c r="K421" s="5" t="s">
        <v>568</v>
      </c>
      <c r="L421" s="50"/>
      <c r="M421" s="6">
        <v>-2506.8000000000002</v>
      </c>
      <c r="N421" s="142">
        <f>N420+M421</f>
        <v>-2051.5299999999943</v>
      </c>
    </row>
    <row r="422" spans="1:14" x14ac:dyDescent="0.25">
      <c r="A422" s="18">
        <v>420</v>
      </c>
      <c r="B422" s="14" t="s">
        <v>474</v>
      </c>
      <c r="C422" s="35">
        <v>90901</v>
      </c>
      <c r="D422" s="18">
        <v>9</v>
      </c>
      <c r="E422" s="18" t="s">
        <v>23</v>
      </c>
      <c r="F422" s="18">
        <v>2024</v>
      </c>
      <c r="G422" s="18" t="s">
        <v>143</v>
      </c>
      <c r="H422" s="18" t="s">
        <v>34</v>
      </c>
      <c r="I422" s="12" t="s">
        <v>144</v>
      </c>
      <c r="J422" s="5" t="s">
        <v>447</v>
      </c>
      <c r="K422" s="3" t="s">
        <v>476</v>
      </c>
      <c r="L422" s="50"/>
      <c r="M422" s="6">
        <v>-1451.68</v>
      </c>
      <c r="N422" s="142">
        <f>N421+M422</f>
        <v>-3503.2099999999946</v>
      </c>
    </row>
    <row r="423" spans="1:14" x14ac:dyDescent="0.25">
      <c r="A423" s="18">
        <v>421</v>
      </c>
      <c r="B423" s="14" t="s">
        <v>32</v>
      </c>
      <c r="C423" s="21">
        <v>98</v>
      </c>
      <c r="D423" s="18">
        <v>9</v>
      </c>
      <c r="E423" s="18" t="s">
        <v>23</v>
      </c>
      <c r="F423" s="18">
        <v>2024</v>
      </c>
      <c r="G423" s="18" t="s">
        <v>32</v>
      </c>
      <c r="H423" s="12" t="s">
        <v>216</v>
      </c>
      <c r="I423" s="9" t="s">
        <v>66</v>
      </c>
      <c r="J423" s="18" t="s">
        <v>67</v>
      </c>
      <c r="K423" s="5"/>
      <c r="L423" s="133">
        <v>4000</v>
      </c>
      <c r="M423" s="46"/>
      <c r="N423" s="142">
        <f>N422+L423</f>
        <v>496.79000000000542</v>
      </c>
    </row>
    <row r="424" spans="1:14" x14ac:dyDescent="0.25">
      <c r="A424" s="18">
        <v>422</v>
      </c>
      <c r="B424" s="14" t="s">
        <v>70</v>
      </c>
      <c r="C424" s="35">
        <v>200941809103</v>
      </c>
      <c r="D424" s="18">
        <v>9</v>
      </c>
      <c r="E424" s="18" t="s">
        <v>23</v>
      </c>
      <c r="F424" s="18">
        <v>2024</v>
      </c>
      <c r="G424" s="18" t="s">
        <v>32</v>
      </c>
      <c r="H424" s="12" t="s">
        <v>216</v>
      </c>
      <c r="I424" s="9" t="s">
        <v>66</v>
      </c>
      <c r="J424" s="18" t="s">
        <v>67</v>
      </c>
      <c r="K424" s="5"/>
      <c r="L424" s="133">
        <v>7.07</v>
      </c>
      <c r="M424" s="46"/>
      <c r="N424" s="142">
        <f>N423+L424</f>
        <v>503.86000000000541</v>
      </c>
    </row>
    <row r="425" spans="1:14" x14ac:dyDescent="0.25">
      <c r="A425" s="18">
        <v>423</v>
      </c>
      <c r="B425" s="14" t="s">
        <v>70</v>
      </c>
      <c r="C425" s="35">
        <v>400959182507</v>
      </c>
      <c r="D425" s="18">
        <v>9</v>
      </c>
      <c r="E425" s="18" t="s">
        <v>23</v>
      </c>
      <c r="F425" s="18">
        <v>2024</v>
      </c>
      <c r="G425" s="18" t="s">
        <v>32</v>
      </c>
      <c r="H425" s="12" t="s">
        <v>216</v>
      </c>
      <c r="I425" s="9" t="s">
        <v>66</v>
      </c>
      <c r="J425" s="18" t="s">
        <v>67</v>
      </c>
      <c r="K425" s="5"/>
      <c r="L425" s="133">
        <v>37.31</v>
      </c>
      <c r="M425" s="46"/>
      <c r="N425" s="142">
        <f>N424+L425</f>
        <v>541.17000000000542</v>
      </c>
    </row>
    <row r="426" spans="1:14" ht="27" x14ac:dyDescent="0.25">
      <c r="A426" s="18">
        <v>424</v>
      </c>
      <c r="B426" s="14" t="s">
        <v>43</v>
      </c>
      <c r="C426" s="35">
        <v>551369000031517</v>
      </c>
      <c r="D426" s="18">
        <v>11</v>
      </c>
      <c r="E426" s="18" t="s">
        <v>23</v>
      </c>
      <c r="F426" s="18">
        <v>2024</v>
      </c>
      <c r="G426" s="18" t="s">
        <v>33</v>
      </c>
      <c r="H426" s="18" t="s">
        <v>216</v>
      </c>
      <c r="I426" s="9" t="s">
        <v>66</v>
      </c>
      <c r="J426" s="18" t="s">
        <v>227</v>
      </c>
      <c r="K426" s="176" t="s">
        <v>593</v>
      </c>
      <c r="L426" s="134">
        <v>2100</v>
      </c>
      <c r="M426" s="46"/>
      <c r="N426" s="142">
        <f>N425+L426</f>
        <v>2641.1700000000055</v>
      </c>
    </row>
    <row r="427" spans="1:14" x14ac:dyDescent="0.25">
      <c r="A427" s="18">
        <v>425</v>
      </c>
      <c r="B427" s="14" t="s">
        <v>145</v>
      </c>
      <c r="C427" s="35">
        <v>91301</v>
      </c>
      <c r="D427" s="18">
        <v>13</v>
      </c>
      <c r="E427" s="18" t="s">
        <v>23</v>
      </c>
      <c r="F427" s="18">
        <v>2024</v>
      </c>
      <c r="G427" s="18" t="s">
        <v>146</v>
      </c>
      <c r="H427" s="18" t="s">
        <v>147</v>
      </c>
      <c r="I427" s="9" t="s">
        <v>149</v>
      </c>
      <c r="J427" s="18" t="s">
        <v>148</v>
      </c>
      <c r="K427" s="5"/>
      <c r="L427" s="50"/>
      <c r="M427" s="22">
        <v>-7299.95</v>
      </c>
      <c r="N427" s="142">
        <f>N426+M427</f>
        <v>-4658.7799999999943</v>
      </c>
    </row>
    <row r="428" spans="1:14" x14ac:dyDescent="0.25">
      <c r="A428" s="18">
        <v>426</v>
      </c>
      <c r="B428" s="14" t="s">
        <v>32</v>
      </c>
      <c r="C428" s="21">
        <v>98</v>
      </c>
      <c r="D428" s="18">
        <v>13</v>
      </c>
      <c r="E428" s="18" t="s">
        <v>23</v>
      </c>
      <c r="F428" s="18">
        <v>2024</v>
      </c>
      <c r="G428" s="18" t="s">
        <v>32</v>
      </c>
      <c r="H428" s="12" t="s">
        <v>216</v>
      </c>
      <c r="I428" s="9" t="s">
        <v>66</v>
      </c>
      <c r="J428" s="18" t="s">
        <v>67</v>
      </c>
      <c r="K428" s="5"/>
      <c r="L428" s="133">
        <v>5000</v>
      </c>
      <c r="M428" s="46"/>
      <c r="N428" s="142">
        <f>N427+L428</f>
        <v>341.22000000000571</v>
      </c>
    </row>
    <row r="429" spans="1:14" x14ac:dyDescent="0.25">
      <c r="A429" s="18">
        <v>427</v>
      </c>
      <c r="B429" s="14" t="s">
        <v>70</v>
      </c>
      <c r="C429" s="35">
        <v>400959182507</v>
      </c>
      <c r="D429" s="18">
        <v>13</v>
      </c>
      <c r="E429" s="18" t="s">
        <v>23</v>
      </c>
      <c r="F429" s="18">
        <v>2024</v>
      </c>
      <c r="G429" s="18" t="s">
        <v>32</v>
      </c>
      <c r="H429" s="12" t="s">
        <v>216</v>
      </c>
      <c r="I429" s="9" t="s">
        <v>66</v>
      </c>
      <c r="J429" s="18" t="s">
        <v>67</v>
      </c>
      <c r="K429" s="5"/>
      <c r="L429" s="133">
        <v>59.1</v>
      </c>
      <c r="M429" s="46"/>
      <c r="N429" s="142">
        <f>N428+L429</f>
        <v>400.32000000000573</v>
      </c>
    </row>
    <row r="430" spans="1:14" x14ac:dyDescent="0.25">
      <c r="A430" s="18">
        <v>428</v>
      </c>
      <c r="B430" s="14" t="s">
        <v>235</v>
      </c>
      <c r="C430" s="35">
        <v>553474000005231</v>
      </c>
      <c r="D430" s="18">
        <v>17</v>
      </c>
      <c r="E430" s="18" t="s">
        <v>23</v>
      </c>
      <c r="F430" s="18">
        <v>2024</v>
      </c>
      <c r="G430" s="18" t="s">
        <v>13</v>
      </c>
      <c r="H430" s="3" t="s">
        <v>249</v>
      </c>
      <c r="I430" s="40" t="s">
        <v>250</v>
      </c>
      <c r="J430" s="18" t="s">
        <v>197</v>
      </c>
      <c r="K430" s="5"/>
      <c r="L430" s="50"/>
      <c r="M430" s="22">
        <v>-15000</v>
      </c>
      <c r="N430" s="142">
        <f>N429+M430</f>
        <v>-14599.679999999995</v>
      </c>
    </row>
    <row r="431" spans="1:14" x14ac:dyDescent="0.25">
      <c r="A431" s="18">
        <v>429</v>
      </c>
      <c r="B431" s="14" t="s">
        <v>32</v>
      </c>
      <c r="C431" s="21">
        <v>98</v>
      </c>
      <c r="D431" s="18">
        <v>17</v>
      </c>
      <c r="E431" s="18" t="s">
        <v>23</v>
      </c>
      <c r="F431" s="18">
        <v>2024</v>
      </c>
      <c r="G431" s="18" t="s">
        <v>32</v>
      </c>
      <c r="H431" s="12" t="s">
        <v>216</v>
      </c>
      <c r="I431" s="9" t="s">
        <v>66</v>
      </c>
      <c r="J431" s="18" t="s">
        <v>67</v>
      </c>
      <c r="K431" s="5"/>
      <c r="L431" s="133">
        <v>15000</v>
      </c>
      <c r="M431" s="46"/>
      <c r="N431" s="142">
        <f>N430+L431</f>
        <v>400.32000000000517</v>
      </c>
    </row>
    <row r="432" spans="1:14" x14ac:dyDescent="0.25">
      <c r="A432" s="18">
        <v>430</v>
      </c>
      <c r="B432" s="14" t="s">
        <v>70</v>
      </c>
      <c r="C432" s="35">
        <v>400959182507</v>
      </c>
      <c r="D432" s="18">
        <v>17</v>
      </c>
      <c r="E432" s="18" t="s">
        <v>23</v>
      </c>
      <c r="F432" s="18">
        <v>2024</v>
      </c>
      <c r="G432" s="18" t="s">
        <v>32</v>
      </c>
      <c r="H432" s="12" t="s">
        <v>216</v>
      </c>
      <c r="I432" s="9" t="s">
        <v>66</v>
      </c>
      <c r="J432" s="18" t="s">
        <v>67</v>
      </c>
      <c r="K432" s="5"/>
      <c r="L432" s="133">
        <v>186</v>
      </c>
      <c r="M432" s="46"/>
      <c r="N432" s="142">
        <f>N431+L432</f>
        <v>586.32000000000517</v>
      </c>
    </row>
    <row r="433" spans="1:14" x14ac:dyDescent="0.25">
      <c r="A433" s="18">
        <v>431</v>
      </c>
      <c r="B433" s="14" t="s">
        <v>545</v>
      </c>
      <c r="C433" s="35">
        <v>554439000039504</v>
      </c>
      <c r="D433" s="18">
        <v>20</v>
      </c>
      <c r="E433" s="18" t="s">
        <v>23</v>
      </c>
      <c r="F433" s="18">
        <v>2024</v>
      </c>
      <c r="G433" s="18" t="s">
        <v>177</v>
      </c>
      <c r="H433" s="18" t="s">
        <v>171</v>
      </c>
      <c r="I433" s="39" t="s">
        <v>340</v>
      </c>
      <c r="J433" s="5" t="s">
        <v>447</v>
      </c>
      <c r="K433" s="3" t="s">
        <v>515</v>
      </c>
      <c r="L433" s="50"/>
      <c r="M433" s="22">
        <v>-5806.73</v>
      </c>
      <c r="N433" s="142">
        <f>N432+M433</f>
        <v>-5220.4099999999944</v>
      </c>
    </row>
    <row r="434" spans="1:14" x14ac:dyDescent="0.25">
      <c r="A434" s="18">
        <v>432</v>
      </c>
      <c r="B434" s="14" t="s">
        <v>446</v>
      </c>
      <c r="C434" s="35">
        <v>554439000039504</v>
      </c>
      <c r="D434" s="18">
        <v>20</v>
      </c>
      <c r="E434" s="18" t="s">
        <v>23</v>
      </c>
      <c r="F434" s="18">
        <v>2024</v>
      </c>
      <c r="G434" s="18" t="s">
        <v>177</v>
      </c>
      <c r="H434" s="18" t="s">
        <v>171</v>
      </c>
      <c r="I434" s="39" t="s">
        <v>340</v>
      </c>
      <c r="J434" s="5" t="s">
        <v>447</v>
      </c>
      <c r="K434" s="3" t="s">
        <v>517</v>
      </c>
      <c r="L434" s="50"/>
      <c r="M434" s="22">
        <v>-3193.69</v>
      </c>
      <c r="N434" s="142">
        <f t="shared" ref="N434:N436" si="15">N433+M434</f>
        <v>-8414.0999999999949</v>
      </c>
    </row>
    <row r="435" spans="1:14" x14ac:dyDescent="0.25">
      <c r="A435" s="18">
        <v>433</v>
      </c>
      <c r="B435" s="14" t="s">
        <v>549</v>
      </c>
      <c r="C435" s="35">
        <v>554439000039504</v>
      </c>
      <c r="D435" s="18">
        <v>20</v>
      </c>
      <c r="E435" s="18" t="s">
        <v>23</v>
      </c>
      <c r="F435" s="18">
        <v>2024</v>
      </c>
      <c r="G435" s="18" t="s">
        <v>177</v>
      </c>
      <c r="H435" s="18" t="s">
        <v>171</v>
      </c>
      <c r="I435" s="39" t="s">
        <v>340</v>
      </c>
      <c r="J435" s="5" t="s">
        <v>447</v>
      </c>
      <c r="K435" s="3" t="s">
        <v>518</v>
      </c>
      <c r="L435" s="50"/>
      <c r="M435" s="22">
        <v>-1768.16</v>
      </c>
      <c r="N435" s="142">
        <f t="shared" si="15"/>
        <v>-10182.259999999995</v>
      </c>
    </row>
    <row r="436" spans="1:14" x14ac:dyDescent="0.25">
      <c r="A436" s="18">
        <v>434</v>
      </c>
      <c r="B436" s="14" t="s">
        <v>277</v>
      </c>
      <c r="C436" s="35">
        <v>92001</v>
      </c>
      <c r="D436" s="18">
        <v>20</v>
      </c>
      <c r="E436" s="18" t="s">
        <v>23</v>
      </c>
      <c r="F436" s="18">
        <v>2024</v>
      </c>
      <c r="G436" s="18" t="s">
        <v>14</v>
      </c>
      <c r="H436" s="18" t="s">
        <v>206</v>
      </c>
      <c r="I436" s="40" t="s">
        <v>278</v>
      </c>
      <c r="J436" s="18" t="s">
        <v>197</v>
      </c>
      <c r="K436" s="5"/>
      <c r="L436" s="50"/>
      <c r="M436" s="22">
        <v>-712.8</v>
      </c>
      <c r="N436" s="142">
        <f t="shared" si="15"/>
        <v>-10895.059999999994</v>
      </c>
    </row>
    <row r="437" spans="1:14" x14ac:dyDescent="0.25">
      <c r="A437" s="18">
        <v>435</v>
      </c>
      <c r="B437" s="14" t="s">
        <v>32</v>
      </c>
      <c r="C437" s="21">
        <v>98</v>
      </c>
      <c r="D437" s="18">
        <v>20</v>
      </c>
      <c r="E437" s="18" t="s">
        <v>23</v>
      </c>
      <c r="F437" s="18">
        <v>2024</v>
      </c>
      <c r="G437" s="18" t="s">
        <v>32</v>
      </c>
      <c r="H437" s="12" t="s">
        <v>216</v>
      </c>
      <c r="I437" s="9" t="s">
        <v>66</v>
      </c>
      <c r="J437" s="18" t="s">
        <v>67</v>
      </c>
      <c r="K437" s="5"/>
      <c r="L437" s="133">
        <v>11000</v>
      </c>
      <c r="M437" s="46"/>
      <c r="N437" s="142">
        <f>N436+L437</f>
        <v>104.94000000000597</v>
      </c>
    </row>
    <row r="438" spans="1:14" x14ac:dyDescent="0.25">
      <c r="A438" s="18">
        <v>436</v>
      </c>
      <c r="B438" s="14" t="s">
        <v>70</v>
      </c>
      <c r="C438" s="35">
        <v>400959182507</v>
      </c>
      <c r="D438" s="18">
        <v>20</v>
      </c>
      <c r="E438" s="18" t="s">
        <v>23</v>
      </c>
      <c r="F438" s="18">
        <v>2024</v>
      </c>
      <c r="G438" s="18" t="s">
        <v>32</v>
      </c>
      <c r="H438" s="12" t="s">
        <v>216</v>
      </c>
      <c r="I438" s="9" t="s">
        <v>66</v>
      </c>
      <c r="J438" s="18" t="s">
        <v>67</v>
      </c>
      <c r="K438" s="5"/>
      <c r="L438" s="133">
        <v>146.08000000000001</v>
      </c>
      <c r="M438" s="46"/>
      <c r="N438" s="142">
        <f>N437+L438</f>
        <v>251.02000000000598</v>
      </c>
    </row>
    <row r="439" spans="1:14" x14ac:dyDescent="0.25">
      <c r="A439" s="18">
        <v>437</v>
      </c>
      <c r="B439" s="14" t="s">
        <v>275</v>
      </c>
      <c r="C439" s="35">
        <v>92301</v>
      </c>
      <c r="D439" s="18">
        <v>23</v>
      </c>
      <c r="E439" s="18" t="s">
        <v>23</v>
      </c>
      <c r="F439" s="18">
        <v>2024</v>
      </c>
      <c r="G439" s="18" t="s">
        <v>37</v>
      </c>
      <c r="H439" s="174" t="s">
        <v>343</v>
      </c>
      <c r="I439" s="40" t="s">
        <v>276</v>
      </c>
      <c r="J439" s="18" t="s">
        <v>197</v>
      </c>
      <c r="K439" s="5"/>
      <c r="L439" s="50"/>
      <c r="M439" s="22">
        <v>-1498.35</v>
      </c>
      <c r="N439" s="142">
        <f>N438+M439</f>
        <v>-1247.329999999994</v>
      </c>
    </row>
    <row r="440" spans="1:14" x14ac:dyDescent="0.25">
      <c r="A440" s="18">
        <v>438</v>
      </c>
      <c r="B440" s="14" t="s">
        <v>142</v>
      </c>
      <c r="C440" s="35">
        <v>862671200097165</v>
      </c>
      <c r="D440" s="18">
        <v>23</v>
      </c>
      <c r="E440" s="18" t="s">
        <v>23</v>
      </c>
      <c r="F440" s="18">
        <v>2024</v>
      </c>
      <c r="G440" s="18" t="s">
        <v>35</v>
      </c>
      <c r="H440" s="18" t="s">
        <v>597</v>
      </c>
      <c r="I440" s="12" t="s">
        <v>65</v>
      </c>
      <c r="J440" s="18" t="s">
        <v>55</v>
      </c>
      <c r="K440" s="5"/>
      <c r="L440" s="50"/>
      <c r="M440" s="22">
        <v>-2.11</v>
      </c>
      <c r="N440" s="142">
        <f>N439+M440</f>
        <v>-1249.4399999999939</v>
      </c>
    </row>
    <row r="441" spans="1:14" x14ac:dyDescent="0.25">
      <c r="A441" s="18">
        <v>439</v>
      </c>
      <c r="B441" s="14" t="s">
        <v>32</v>
      </c>
      <c r="C441" s="21">
        <v>98</v>
      </c>
      <c r="D441" s="18">
        <v>23</v>
      </c>
      <c r="E441" s="18" t="s">
        <v>23</v>
      </c>
      <c r="F441" s="18">
        <v>2024</v>
      </c>
      <c r="G441" s="18" t="s">
        <v>32</v>
      </c>
      <c r="H441" s="12" t="s">
        <v>216</v>
      </c>
      <c r="I441" s="9" t="s">
        <v>66</v>
      </c>
      <c r="J441" s="18" t="s">
        <v>67</v>
      </c>
      <c r="K441" s="5"/>
      <c r="L441" s="133">
        <v>1500</v>
      </c>
      <c r="M441" s="46"/>
      <c r="N441" s="142">
        <f>N440+L441</f>
        <v>250.56000000000608</v>
      </c>
    </row>
    <row r="442" spans="1:14" x14ac:dyDescent="0.25">
      <c r="A442" s="18">
        <v>440</v>
      </c>
      <c r="B442" s="14" t="s">
        <v>70</v>
      </c>
      <c r="C442" s="35">
        <v>400959182507</v>
      </c>
      <c r="D442" s="18">
        <v>23</v>
      </c>
      <c r="E442" s="18" t="s">
        <v>23</v>
      </c>
      <c r="F442" s="18">
        <v>2024</v>
      </c>
      <c r="G442" s="18" t="s">
        <v>32</v>
      </c>
      <c r="H442" s="12" t="s">
        <v>216</v>
      </c>
      <c r="I442" s="9" t="s">
        <v>66</v>
      </c>
      <c r="J442" s="18" t="s">
        <v>67</v>
      </c>
      <c r="K442" s="5"/>
      <c r="L442" s="133">
        <v>20.37</v>
      </c>
      <c r="M442" s="46"/>
      <c r="N442" s="142">
        <f>N441+L442</f>
        <v>270.93000000000609</v>
      </c>
    </row>
    <row r="443" spans="1:14" x14ac:dyDescent="0.25">
      <c r="A443" s="18">
        <v>441</v>
      </c>
      <c r="B443" s="180" t="s">
        <v>43</v>
      </c>
      <c r="C443" s="35">
        <v>350775408</v>
      </c>
      <c r="D443" s="18">
        <v>27</v>
      </c>
      <c r="E443" s="18" t="s">
        <v>23</v>
      </c>
      <c r="F443" s="18">
        <v>2024</v>
      </c>
      <c r="G443" s="18" t="s">
        <v>11</v>
      </c>
      <c r="H443" s="19" t="s">
        <v>71</v>
      </c>
      <c r="I443" s="18" t="s">
        <v>48</v>
      </c>
      <c r="J443" s="18" t="s">
        <v>72</v>
      </c>
      <c r="K443" s="5"/>
      <c r="L443" s="133">
        <v>44800</v>
      </c>
      <c r="M443" s="46"/>
      <c r="N443" s="142">
        <f>N442+L443</f>
        <v>45070.930000000008</v>
      </c>
    </row>
    <row r="444" spans="1:14" x14ac:dyDescent="0.25">
      <c r="A444" s="18">
        <v>442</v>
      </c>
      <c r="B444" s="180" t="s">
        <v>43</v>
      </c>
      <c r="C444" s="35">
        <v>350806271</v>
      </c>
      <c r="D444" s="18">
        <v>27</v>
      </c>
      <c r="E444" s="18" t="s">
        <v>23</v>
      </c>
      <c r="F444" s="18">
        <v>2024</v>
      </c>
      <c r="G444" s="18" t="s">
        <v>11</v>
      </c>
      <c r="H444" s="19" t="s">
        <v>71</v>
      </c>
      <c r="I444" s="18" t="s">
        <v>48</v>
      </c>
      <c r="J444" s="18" t="s">
        <v>72</v>
      </c>
      <c r="K444" s="5"/>
      <c r="L444" s="133">
        <v>45600</v>
      </c>
      <c r="M444" s="46"/>
      <c r="N444" s="142">
        <f>N443+L444</f>
        <v>90670.930000000008</v>
      </c>
    </row>
    <row r="445" spans="1:14" x14ac:dyDescent="0.25">
      <c r="A445" s="18">
        <v>443</v>
      </c>
      <c r="B445" s="14" t="s">
        <v>286</v>
      </c>
      <c r="C445" s="35">
        <v>9903</v>
      </c>
      <c r="D445" s="18">
        <v>27</v>
      </c>
      <c r="E445" s="18" t="s">
        <v>23</v>
      </c>
      <c r="F445" s="18">
        <v>2024</v>
      </c>
      <c r="G445" s="18" t="s">
        <v>38</v>
      </c>
      <c r="H445" s="18" t="s">
        <v>597</v>
      </c>
      <c r="I445" s="9" t="s">
        <v>65</v>
      </c>
      <c r="J445" s="18" t="s">
        <v>55</v>
      </c>
      <c r="K445" s="5"/>
      <c r="L445" s="50"/>
      <c r="M445" s="22">
        <v>-90670.93</v>
      </c>
      <c r="N445" s="143">
        <f>N444+M445</f>
        <v>0</v>
      </c>
    </row>
    <row r="446" spans="1:14" x14ac:dyDescent="0.25">
      <c r="A446" s="18">
        <v>444</v>
      </c>
      <c r="B446" s="14" t="s">
        <v>569</v>
      </c>
      <c r="C446" s="35">
        <v>551369000031910</v>
      </c>
      <c r="D446" s="18">
        <v>1</v>
      </c>
      <c r="E446" s="18" t="s">
        <v>24</v>
      </c>
      <c r="F446" s="18">
        <v>2024</v>
      </c>
      <c r="G446" s="18" t="s">
        <v>33</v>
      </c>
      <c r="H446" s="19" t="s">
        <v>564</v>
      </c>
      <c r="I446" s="9" t="s">
        <v>66</v>
      </c>
      <c r="J446" s="18" t="s">
        <v>227</v>
      </c>
      <c r="K446" s="5" t="s">
        <v>568</v>
      </c>
      <c r="L446" s="182">
        <v>23116.27</v>
      </c>
      <c r="M446" s="47"/>
      <c r="N446" s="148">
        <f>N445+L446</f>
        <v>23116.27</v>
      </c>
    </row>
    <row r="447" spans="1:14" ht="27" x14ac:dyDescent="0.25">
      <c r="A447" s="18">
        <v>445</v>
      </c>
      <c r="B447" s="14" t="s">
        <v>594</v>
      </c>
      <c r="C447" s="35">
        <v>551369000031910</v>
      </c>
      <c r="D447" s="18">
        <v>1</v>
      </c>
      <c r="E447" s="18" t="s">
        <v>24</v>
      </c>
      <c r="F447" s="18">
        <v>2024</v>
      </c>
      <c r="G447" s="18" t="s">
        <v>33</v>
      </c>
      <c r="H447" s="19" t="s">
        <v>564</v>
      </c>
      <c r="I447" s="9" t="s">
        <v>66</v>
      </c>
      <c r="J447" s="18" t="s">
        <v>227</v>
      </c>
      <c r="K447" s="5" t="s">
        <v>568</v>
      </c>
      <c r="L447" s="182">
        <v>1733.74</v>
      </c>
      <c r="M447" s="47"/>
      <c r="N447" s="148">
        <f>N446+L447</f>
        <v>24850.010000000002</v>
      </c>
    </row>
    <row r="448" spans="1:14" x14ac:dyDescent="0.25">
      <c r="A448" s="18">
        <v>446</v>
      </c>
      <c r="B448" s="21" t="s">
        <v>231</v>
      </c>
      <c r="C448" s="35">
        <v>553960510014489</v>
      </c>
      <c r="D448" s="18">
        <v>1</v>
      </c>
      <c r="E448" s="18" t="s">
        <v>24</v>
      </c>
      <c r="F448" s="18">
        <v>2024</v>
      </c>
      <c r="G448" s="18" t="s">
        <v>31</v>
      </c>
      <c r="H448" s="3" t="s">
        <v>232</v>
      </c>
      <c r="I448" s="18" t="s">
        <v>360</v>
      </c>
      <c r="J448" s="18" t="s">
        <v>233</v>
      </c>
      <c r="K448" s="5"/>
      <c r="L448" s="136"/>
      <c r="M448" s="22">
        <v>-2354.0500000000002</v>
      </c>
      <c r="N448" s="148">
        <f>N447+M448</f>
        <v>22495.960000000003</v>
      </c>
    </row>
    <row r="449" spans="1:14" x14ac:dyDescent="0.25">
      <c r="A449" s="18">
        <v>447</v>
      </c>
      <c r="B449" s="21" t="s">
        <v>231</v>
      </c>
      <c r="C449" s="35">
        <v>554439000028455</v>
      </c>
      <c r="D449" s="18">
        <v>1</v>
      </c>
      <c r="E449" s="18" t="s">
        <v>24</v>
      </c>
      <c r="F449" s="18">
        <v>2024</v>
      </c>
      <c r="G449" s="18" t="s">
        <v>13</v>
      </c>
      <c r="H449" s="12" t="s">
        <v>190</v>
      </c>
      <c r="I449" s="18" t="s">
        <v>361</v>
      </c>
      <c r="J449" s="18" t="s">
        <v>234</v>
      </c>
      <c r="K449" s="5"/>
      <c r="L449" s="136"/>
      <c r="M449" s="22">
        <v>-5292.04</v>
      </c>
      <c r="N449" s="148">
        <f t="shared" ref="N449:N451" si="16">N448+M449</f>
        <v>17203.920000000002</v>
      </c>
    </row>
    <row r="450" spans="1:14" x14ac:dyDescent="0.25">
      <c r="A450" s="18">
        <v>448</v>
      </c>
      <c r="B450" s="14" t="s">
        <v>231</v>
      </c>
      <c r="C450" s="35">
        <v>100101</v>
      </c>
      <c r="D450" s="18">
        <v>1</v>
      </c>
      <c r="E450" s="18" t="s">
        <v>24</v>
      </c>
      <c r="F450" s="18">
        <v>2024</v>
      </c>
      <c r="G450" s="18" t="s">
        <v>15</v>
      </c>
      <c r="H450" s="3" t="s">
        <v>240</v>
      </c>
      <c r="I450" s="18" t="s">
        <v>358</v>
      </c>
      <c r="J450" s="18" t="s">
        <v>233</v>
      </c>
      <c r="K450" s="5"/>
      <c r="L450" s="136"/>
      <c r="M450" s="22">
        <v>-2331.17</v>
      </c>
      <c r="N450" s="148">
        <f t="shared" si="16"/>
        <v>14872.750000000002</v>
      </c>
    </row>
    <row r="451" spans="1:14" x14ac:dyDescent="0.25">
      <c r="A451" s="18">
        <v>449</v>
      </c>
      <c r="B451" s="21" t="s">
        <v>286</v>
      </c>
      <c r="C451" s="35">
        <v>9903</v>
      </c>
      <c r="D451" s="18">
        <v>1</v>
      </c>
      <c r="E451" s="18" t="s">
        <v>24</v>
      </c>
      <c r="F451" s="18">
        <v>2024</v>
      </c>
      <c r="G451" s="18" t="s">
        <v>38</v>
      </c>
      <c r="H451" s="18" t="s">
        <v>597</v>
      </c>
      <c r="I451" s="9" t="s">
        <v>65</v>
      </c>
      <c r="J451" s="18" t="s">
        <v>55</v>
      </c>
      <c r="K451" s="5"/>
      <c r="L451" s="136"/>
      <c r="M451" s="22">
        <v>-14872.75</v>
      </c>
      <c r="N451" s="148">
        <f t="shared" si="16"/>
        <v>0</v>
      </c>
    </row>
    <row r="452" spans="1:14" x14ac:dyDescent="0.25">
      <c r="A452" s="18">
        <v>450</v>
      </c>
      <c r="B452" s="14" t="s">
        <v>195</v>
      </c>
      <c r="C452" s="35">
        <v>551295000702791</v>
      </c>
      <c r="D452" s="18">
        <v>2</v>
      </c>
      <c r="E452" s="18" t="s">
        <v>24</v>
      </c>
      <c r="F452" s="18">
        <v>2024</v>
      </c>
      <c r="G452" s="18" t="s">
        <v>13</v>
      </c>
      <c r="H452" s="18" t="s">
        <v>150</v>
      </c>
      <c r="I452" s="18" t="s">
        <v>326</v>
      </c>
      <c r="J452" s="18" t="s">
        <v>193</v>
      </c>
      <c r="K452" s="5"/>
      <c r="L452" s="136"/>
      <c r="M452" s="22">
        <v>-2100</v>
      </c>
      <c r="N452" s="148">
        <f t="shared" ref="N452:N459" si="17">N451+M452</f>
        <v>-2100</v>
      </c>
    </row>
    <row r="453" spans="1:14" x14ac:dyDescent="0.25">
      <c r="A453" s="18">
        <v>451</v>
      </c>
      <c r="B453" s="14" t="s">
        <v>229</v>
      </c>
      <c r="C453" s="35">
        <v>554439000006509</v>
      </c>
      <c r="D453" s="18">
        <v>2</v>
      </c>
      <c r="E453" s="18" t="s">
        <v>24</v>
      </c>
      <c r="F453" s="18">
        <v>2024</v>
      </c>
      <c r="G453" s="18" t="s">
        <v>13</v>
      </c>
      <c r="H453" s="19" t="s">
        <v>168</v>
      </c>
      <c r="I453" s="18" t="s">
        <v>226</v>
      </c>
      <c r="J453" s="18" t="s">
        <v>197</v>
      </c>
      <c r="K453" s="5"/>
      <c r="L453" s="136"/>
      <c r="M453" s="22">
        <v>-3520</v>
      </c>
      <c r="N453" s="148">
        <f t="shared" si="17"/>
        <v>-5620</v>
      </c>
    </row>
    <row r="454" spans="1:14" x14ac:dyDescent="0.25">
      <c r="A454" s="18">
        <v>452</v>
      </c>
      <c r="B454" s="14" t="s">
        <v>248</v>
      </c>
      <c r="C454" s="35">
        <v>554732000131396</v>
      </c>
      <c r="D454" s="18">
        <v>2</v>
      </c>
      <c r="E454" s="18" t="s">
        <v>24</v>
      </c>
      <c r="F454" s="18">
        <v>2024</v>
      </c>
      <c r="G454" s="18" t="s">
        <v>13</v>
      </c>
      <c r="H454" s="12" t="s">
        <v>279</v>
      </c>
      <c r="I454" s="18" t="s">
        <v>460</v>
      </c>
      <c r="J454" s="18" t="s">
        <v>197</v>
      </c>
      <c r="K454" s="5"/>
      <c r="L454" s="136"/>
      <c r="M454" s="6">
        <v>-211.02</v>
      </c>
      <c r="N454" s="148">
        <f t="shared" si="17"/>
        <v>-5831.02</v>
      </c>
    </row>
    <row r="455" spans="1:14" x14ac:dyDescent="0.25">
      <c r="A455" s="18">
        <v>453</v>
      </c>
      <c r="B455" s="14" t="s">
        <v>195</v>
      </c>
      <c r="C455" s="35">
        <v>555101000005631</v>
      </c>
      <c r="D455" s="18">
        <v>2</v>
      </c>
      <c r="E455" s="18" t="s">
        <v>24</v>
      </c>
      <c r="F455" s="18">
        <v>2024</v>
      </c>
      <c r="G455" s="18" t="s">
        <v>13</v>
      </c>
      <c r="H455" s="19" t="s">
        <v>169</v>
      </c>
      <c r="I455" s="18" t="s">
        <v>338</v>
      </c>
      <c r="J455" s="18" t="s">
        <v>193</v>
      </c>
      <c r="K455" s="5"/>
      <c r="L455" s="136"/>
      <c r="M455" s="22">
        <v>-2100</v>
      </c>
      <c r="N455" s="148">
        <f t="shared" si="17"/>
        <v>-7931.02</v>
      </c>
    </row>
    <row r="456" spans="1:14" x14ac:dyDescent="0.25">
      <c r="A456" s="18">
        <v>454</v>
      </c>
      <c r="B456" s="21" t="s">
        <v>165</v>
      </c>
      <c r="C456" s="35">
        <v>100201</v>
      </c>
      <c r="D456" s="18">
        <v>2</v>
      </c>
      <c r="E456" s="18" t="s">
        <v>24</v>
      </c>
      <c r="F456" s="18">
        <v>2024</v>
      </c>
      <c r="G456" s="18" t="s">
        <v>15</v>
      </c>
      <c r="H456" s="18" t="s">
        <v>228</v>
      </c>
      <c r="I456" s="18" t="s">
        <v>344</v>
      </c>
      <c r="J456" s="18" t="s">
        <v>159</v>
      </c>
      <c r="K456" s="5"/>
      <c r="L456" s="136"/>
      <c r="M456" s="22">
        <v>-705.6</v>
      </c>
      <c r="N456" s="148">
        <f t="shared" si="17"/>
        <v>-8636.6200000000008</v>
      </c>
    </row>
    <row r="457" spans="1:14" x14ac:dyDescent="0.25">
      <c r="A457" s="18">
        <v>455</v>
      </c>
      <c r="B457" s="21" t="s">
        <v>165</v>
      </c>
      <c r="C457" s="35">
        <v>100202</v>
      </c>
      <c r="D457" s="18">
        <v>2</v>
      </c>
      <c r="E457" s="18" t="s">
        <v>24</v>
      </c>
      <c r="F457" s="18">
        <v>2024</v>
      </c>
      <c r="G457" s="18" t="s">
        <v>15</v>
      </c>
      <c r="H457" s="18" t="s">
        <v>191</v>
      </c>
      <c r="I457" s="18" t="s">
        <v>364</v>
      </c>
      <c r="J457" s="18" t="s">
        <v>198</v>
      </c>
      <c r="K457" s="5"/>
      <c r="L457" s="136"/>
      <c r="M457" s="22">
        <v>-1764</v>
      </c>
      <c r="N457" s="148">
        <f t="shared" si="17"/>
        <v>-10400.620000000001</v>
      </c>
    </row>
    <row r="458" spans="1:14" x14ac:dyDescent="0.25">
      <c r="A458" s="18">
        <v>456</v>
      </c>
      <c r="B458" s="21" t="s">
        <v>165</v>
      </c>
      <c r="C458" s="35">
        <v>100203</v>
      </c>
      <c r="D458" s="18">
        <v>2</v>
      </c>
      <c r="E458" s="18" t="s">
        <v>24</v>
      </c>
      <c r="F458" s="18">
        <v>2024</v>
      </c>
      <c r="G458" s="18" t="s">
        <v>15</v>
      </c>
      <c r="H458" s="18" t="s">
        <v>212</v>
      </c>
      <c r="I458" s="18" t="s">
        <v>341</v>
      </c>
      <c r="J458" s="18" t="s">
        <v>159</v>
      </c>
      <c r="K458" s="5"/>
      <c r="L458" s="136"/>
      <c r="M458" s="22">
        <v>-550</v>
      </c>
      <c r="N458" s="148">
        <f t="shared" si="17"/>
        <v>-10950.62</v>
      </c>
    </row>
    <row r="459" spans="1:14" x14ac:dyDescent="0.25">
      <c r="A459" s="18">
        <v>457</v>
      </c>
      <c r="B459" s="14" t="s">
        <v>142</v>
      </c>
      <c r="C459" s="35">
        <v>892761200006311</v>
      </c>
      <c r="D459" s="18">
        <v>2</v>
      </c>
      <c r="E459" s="18" t="s">
        <v>24</v>
      </c>
      <c r="F459" s="18">
        <v>2024</v>
      </c>
      <c r="G459" s="18" t="s">
        <v>16</v>
      </c>
      <c r="H459" s="18" t="s">
        <v>597</v>
      </c>
      <c r="I459" s="12" t="s">
        <v>65</v>
      </c>
      <c r="J459" s="18" t="s">
        <v>55</v>
      </c>
      <c r="K459" s="5"/>
      <c r="L459" s="136"/>
      <c r="M459" s="22">
        <v>-12.3</v>
      </c>
      <c r="N459" s="148">
        <f t="shared" si="17"/>
        <v>-10962.92</v>
      </c>
    </row>
    <row r="460" spans="1:14" x14ac:dyDescent="0.25">
      <c r="A460" s="18">
        <v>458</v>
      </c>
      <c r="B460" s="21" t="s">
        <v>32</v>
      </c>
      <c r="C460" s="21">
        <v>98</v>
      </c>
      <c r="D460" s="18">
        <v>2</v>
      </c>
      <c r="E460" s="18" t="s">
        <v>24</v>
      </c>
      <c r="F460" s="18">
        <v>2024</v>
      </c>
      <c r="G460" s="18" t="s">
        <v>32</v>
      </c>
      <c r="H460" s="12" t="s">
        <v>216</v>
      </c>
      <c r="I460" s="9" t="s">
        <v>66</v>
      </c>
      <c r="J460" s="18" t="s">
        <v>67</v>
      </c>
      <c r="K460" s="5"/>
      <c r="L460" s="133">
        <v>2000</v>
      </c>
      <c r="M460" s="46"/>
      <c r="N460" s="147">
        <f>N459+L460</f>
        <v>-8962.92</v>
      </c>
    </row>
    <row r="461" spans="1:14" x14ac:dyDescent="0.25">
      <c r="A461" s="18">
        <v>459</v>
      </c>
      <c r="B461" s="21" t="s">
        <v>284</v>
      </c>
      <c r="C461" s="35">
        <v>9903</v>
      </c>
      <c r="D461" s="18">
        <v>2</v>
      </c>
      <c r="E461" s="18" t="s">
        <v>24</v>
      </c>
      <c r="F461" s="18">
        <v>2024</v>
      </c>
      <c r="G461" s="18" t="s">
        <v>38</v>
      </c>
      <c r="H461" s="12" t="s">
        <v>216</v>
      </c>
      <c r="I461" s="9" t="s">
        <v>66</v>
      </c>
      <c r="J461" s="18" t="s">
        <v>67</v>
      </c>
      <c r="K461" s="5"/>
      <c r="L461" s="133">
        <v>8962.92</v>
      </c>
      <c r="M461" s="46"/>
      <c r="N461" s="147">
        <f t="shared" ref="N461:N463" si="18">N460+L461</f>
        <v>0</v>
      </c>
    </row>
    <row r="462" spans="1:14" x14ac:dyDescent="0.25">
      <c r="A462" s="18">
        <v>460</v>
      </c>
      <c r="B462" s="21" t="s">
        <v>32</v>
      </c>
      <c r="C462" s="35">
        <v>400959182507</v>
      </c>
      <c r="D462" s="18">
        <v>2</v>
      </c>
      <c r="E462" s="18" t="s">
        <v>24</v>
      </c>
      <c r="F462" s="18">
        <v>2024</v>
      </c>
      <c r="G462" s="18" t="s">
        <v>32</v>
      </c>
      <c r="H462" s="12" t="s">
        <v>216</v>
      </c>
      <c r="I462" s="9" t="s">
        <v>66</v>
      </c>
      <c r="J462" s="18" t="s">
        <v>67</v>
      </c>
      <c r="K462" s="5"/>
      <c r="L462" s="133">
        <v>31.32</v>
      </c>
      <c r="M462" s="46"/>
      <c r="N462" s="147">
        <f t="shared" si="18"/>
        <v>31.32</v>
      </c>
    </row>
    <row r="463" spans="1:14" x14ac:dyDescent="0.25">
      <c r="A463" s="18">
        <v>461</v>
      </c>
      <c r="B463" s="14" t="s">
        <v>273</v>
      </c>
      <c r="C463" s="35">
        <v>604439000028455</v>
      </c>
      <c r="D463" s="18">
        <v>3</v>
      </c>
      <c r="E463" s="18" t="s">
        <v>24</v>
      </c>
      <c r="F463" s="18">
        <v>2024</v>
      </c>
      <c r="G463" s="18" t="s">
        <v>33</v>
      </c>
      <c r="H463" s="12" t="s">
        <v>216</v>
      </c>
      <c r="I463" s="9" t="s">
        <v>66</v>
      </c>
      <c r="J463" s="18" t="s">
        <v>67</v>
      </c>
      <c r="K463" s="5"/>
      <c r="L463" s="133">
        <v>459.14</v>
      </c>
      <c r="M463" s="46"/>
      <c r="N463" s="147">
        <f t="shared" si="18"/>
        <v>490.46</v>
      </c>
    </row>
    <row r="464" spans="1:14" x14ac:dyDescent="0.25">
      <c r="A464" s="18">
        <v>462</v>
      </c>
      <c r="B464" s="14" t="s">
        <v>266</v>
      </c>
      <c r="C464" s="35">
        <v>554439000028455</v>
      </c>
      <c r="D464" s="18">
        <v>3</v>
      </c>
      <c r="E464" s="18" t="s">
        <v>24</v>
      </c>
      <c r="F464" s="18">
        <v>2024</v>
      </c>
      <c r="G464" s="18" t="s">
        <v>13</v>
      </c>
      <c r="H464" s="19" t="s">
        <v>190</v>
      </c>
      <c r="I464" s="18" t="s">
        <v>361</v>
      </c>
      <c r="J464" s="18" t="s">
        <v>234</v>
      </c>
      <c r="K464" s="5"/>
      <c r="L464" s="136"/>
      <c r="M464" s="22">
        <v>-459.14</v>
      </c>
      <c r="N464" s="147">
        <f>N463+M464</f>
        <v>31.319999999999993</v>
      </c>
    </row>
    <row r="465" spans="1:14" x14ac:dyDescent="0.25">
      <c r="A465" s="18">
        <v>463</v>
      </c>
      <c r="B465" s="14" t="s">
        <v>248</v>
      </c>
      <c r="C465" s="35">
        <v>554439000028455</v>
      </c>
      <c r="D465" s="18">
        <v>3</v>
      </c>
      <c r="E465" s="18" t="s">
        <v>24</v>
      </c>
      <c r="F465" s="18">
        <v>2024</v>
      </c>
      <c r="G465" s="18" t="s">
        <v>13</v>
      </c>
      <c r="H465" s="19" t="s">
        <v>280</v>
      </c>
      <c r="I465" s="18" t="s">
        <v>281</v>
      </c>
      <c r="J465" s="18" t="s">
        <v>197</v>
      </c>
      <c r="K465" s="5"/>
      <c r="L465" s="136"/>
      <c r="M465" s="22">
        <v>-110</v>
      </c>
      <c r="N465" s="147">
        <f t="shared" ref="N465:N467" si="19">N464+M465</f>
        <v>-78.680000000000007</v>
      </c>
    </row>
    <row r="466" spans="1:14" x14ac:dyDescent="0.25">
      <c r="A466" s="18">
        <v>464</v>
      </c>
      <c r="B466" s="14" t="s">
        <v>320</v>
      </c>
      <c r="C466" s="35">
        <v>554439000028455</v>
      </c>
      <c r="D466" s="18">
        <v>3</v>
      </c>
      <c r="E466" s="18" t="s">
        <v>24</v>
      </c>
      <c r="F466" s="18">
        <v>2024</v>
      </c>
      <c r="G466" s="18" t="s">
        <v>13</v>
      </c>
      <c r="H466" s="19" t="s">
        <v>267</v>
      </c>
      <c r="I466" s="18" t="s">
        <v>268</v>
      </c>
      <c r="J466" s="18" t="s">
        <v>197</v>
      </c>
      <c r="K466" s="5"/>
      <c r="L466" s="136"/>
      <c r="M466" s="22">
        <v>-130</v>
      </c>
      <c r="N466" s="147">
        <f t="shared" si="19"/>
        <v>-208.68</v>
      </c>
    </row>
    <row r="467" spans="1:14" x14ac:dyDescent="0.25">
      <c r="A467" s="18">
        <v>465</v>
      </c>
      <c r="B467" s="14" t="s">
        <v>319</v>
      </c>
      <c r="C467" s="35">
        <v>554439000028455</v>
      </c>
      <c r="D467" s="18">
        <v>3</v>
      </c>
      <c r="E467" s="18" t="s">
        <v>24</v>
      </c>
      <c r="F467" s="18">
        <v>2024</v>
      </c>
      <c r="G467" s="18" t="s">
        <v>13</v>
      </c>
      <c r="H467" s="19" t="s">
        <v>282</v>
      </c>
      <c r="I467" s="18" t="s">
        <v>283</v>
      </c>
      <c r="J467" s="18" t="s">
        <v>197</v>
      </c>
      <c r="K467" s="5"/>
      <c r="L467" s="136"/>
      <c r="M467" s="22">
        <v>-219.14</v>
      </c>
      <c r="N467" s="147">
        <f t="shared" si="19"/>
        <v>-427.82</v>
      </c>
    </row>
    <row r="468" spans="1:14" x14ac:dyDescent="0.25">
      <c r="A468" s="18">
        <v>466</v>
      </c>
      <c r="B468" s="21" t="s">
        <v>284</v>
      </c>
      <c r="C468" s="35">
        <v>9903</v>
      </c>
      <c r="D468" s="18">
        <v>3</v>
      </c>
      <c r="E468" s="18" t="s">
        <v>24</v>
      </c>
      <c r="F468" s="18">
        <v>2024</v>
      </c>
      <c r="G468" s="18" t="s">
        <v>38</v>
      </c>
      <c r="H468" s="12" t="s">
        <v>216</v>
      </c>
      <c r="I468" s="9" t="s">
        <v>66</v>
      </c>
      <c r="J468" s="18" t="s">
        <v>67</v>
      </c>
      <c r="K468" s="5"/>
      <c r="L468" s="133">
        <v>427.82</v>
      </c>
      <c r="M468" s="46"/>
      <c r="N468" s="147">
        <f>N467+L468</f>
        <v>0</v>
      </c>
    </row>
    <row r="469" spans="1:14" x14ac:dyDescent="0.25">
      <c r="A469" s="18">
        <v>467</v>
      </c>
      <c r="B469" s="21" t="s">
        <v>215</v>
      </c>
      <c r="C469" s="35">
        <v>551295000702791</v>
      </c>
      <c r="D469" s="18">
        <v>4</v>
      </c>
      <c r="E469" s="18" t="s">
        <v>24</v>
      </c>
      <c r="F469" s="18">
        <v>2024</v>
      </c>
      <c r="G469" s="18" t="s">
        <v>13</v>
      </c>
      <c r="H469" s="18" t="s">
        <v>150</v>
      </c>
      <c r="I469" s="18" t="s">
        <v>326</v>
      </c>
      <c r="J469" s="18" t="s">
        <v>214</v>
      </c>
      <c r="K469" s="5"/>
      <c r="L469" s="136"/>
      <c r="M469" s="22">
        <v>-2069.87</v>
      </c>
      <c r="N469" s="147">
        <f>N468+M469</f>
        <v>-2069.87</v>
      </c>
    </row>
    <row r="470" spans="1:14" x14ac:dyDescent="0.25">
      <c r="A470" s="18">
        <v>468</v>
      </c>
      <c r="B470" s="21" t="s">
        <v>215</v>
      </c>
      <c r="C470" s="35">
        <v>552793000015206</v>
      </c>
      <c r="D470" s="18">
        <v>4</v>
      </c>
      <c r="E470" s="18" t="s">
        <v>24</v>
      </c>
      <c r="F470" s="18">
        <v>2024</v>
      </c>
      <c r="G470" s="18" t="s">
        <v>13</v>
      </c>
      <c r="H470" s="19" t="s">
        <v>209</v>
      </c>
      <c r="I470" s="18" t="s">
        <v>458</v>
      </c>
      <c r="J470" s="18" t="s">
        <v>214</v>
      </c>
      <c r="K470" s="5"/>
      <c r="L470" s="136"/>
      <c r="M470" s="22">
        <v>-1960.7</v>
      </c>
      <c r="N470" s="147">
        <f t="shared" ref="N470:N480" si="20">N469+M470</f>
        <v>-4030.5699999999997</v>
      </c>
    </row>
    <row r="471" spans="1:14" x14ac:dyDescent="0.25">
      <c r="A471" s="18">
        <v>469</v>
      </c>
      <c r="B471" s="21" t="s">
        <v>215</v>
      </c>
      <c r="C471" s="35">
        <v>552793000015206</v>
      </c>
      <c r="D471" s="18">
        <v>4</v>
      </c>
      <c r="E471" s="18" t="s">
        <v>24</v>
      </c>
      <c r="F471" s="18">
        <v>2024</v>
      </c>
      <c r="G471" s="18" t="s">
        <v>13</v>
      </c>
      <c r="H471" s="19" t="s">
        <v>209</v>
      </c>
      <c r="I471" s="18" t="s">
        <v>458</v>
      </c>
      <c r="J471" s="18" t="s">
        <v>214</v>
      </c>
      <c r="K471" s="5"/>
      <c r="L471" s="136"/>
      <c r="M471" s="22">
        <v>-1882.57</v>
      </c>
      <c r="N471" s="147">
        <f t="shared" si="20"/>
        <v>-5913.1399999999994</v>
      </c>
    </row>
    <row r="472" spans="1:14" x14ac:dyDescent="0.25">
      <c r="A472" s="18">
        <v>470</v>
      </c>
      <c r="B472" s="21" t="s">
        <v>215</v>
      </c>
      <c r="C472" s="35">
        <v>553610000024640</v>
      </c>
      <c r="D472" s="18">
        <v>4</v>
      </c>
      <c r="E472" s="18" t="s">
        <v>24</v>
      </c>
      <c r="F472" s="18">
        <v>2024</v>
      </c>
      <c r="G472" s="18" t="s">
        <v>13</v>
      </c>
      <c r="H472" s="19" t="s">
        <v>173</v>
      </c>
      <c r="I472" s="5" t="s">
        <v>336</v>
      </c>
      <c r="J472" s="18" t="s">
        <v>214</v>
      </c>
      <c r="K472" s="5"/>
      <c r="L472" s="136"/>
      <c r="M472" s="22">
        <v>-1960.7</v>
      </c>
      <c r="N472" s="147">
        <f t="shared" si="20"/>
        <v>-7873.8399999999992</v>
      </c>
    </row>
    <row r="473" spans="1:14" x14ac:dyDescent="0.25">
      <c r="A473" s="18">
        <v>471</v>
      </c>
      <c r="B473" s="21" t="s">
        <v>215</v>
      </c>
      <c r="C473" s="35">
        <v>553610000024640</v>
      </c>
      <c r="D473" s="18">
        <v>4</v>
      </c>
      <c r="E473" s="18" t="s">
        <v>24</v>
      </c>
      <c r="F473" s="18">
        <v>2024</v>
      </c>
      <c r="G473" s="18" t="s">
        <v>13</v>
      </c>
      <c r="H473" s="19" t="s">
        <v>173</v>
      </c>
      <c r="I473" s="5" t="s">
        <v>336</v>
      </c>
      <c r="J473" s="18" t="s">
        <v>214</v>
      </c>
      <c r="K473" s="5"/>
      <c r="L473" s="136"/>
      <c r="M473" s="22">
        <v>-2506.8000000000002</v>
      </c>
      <c r="N473" s="147">
        <f t="shared" si="20"/>
        <v>-10380.64</v>
      </c>
    </row>
    <row r="474" spans="1:14" x14ac:dyDescent="0.25">
      <c r="A474" s="18">
        <v>472</v>
      </c>
      <c r="B474" s="21" t="s">
        <v>215</v>
      </c>
      <c r="C474" s="35">
        <v>553610000024640</v>
      </c>
      <c r="D474" s="18">
        <v>4</v>
      </c>
      <c r="E474" s="18" t="s">
        <v>24</v>
      </c>
      <c r="F474" s="18">
        <v>2024</v>
      </c>
      <c r="G474" s="18" t="s">
        <v>13</v>
      </c>
      <c r="H474" s="19" t="s">
        <v>173</v>
      </c>
      <c r="I474" s="5" t="s">
        <v>336</v>
      </c>
      <c r="J474" s="18" t="s">
        <v>214</v>
      </c>
      <c r="K474" s="5"/>
      <c r="L474" s="136"/>
      <c r="M474" s="22">
        <v>-1882.57</v>
      </c>
      <c r="N474" s="147">
        <f t="shared" si="20"/>
        <v>-12263.21</v>
      </c>
    </row>
    <row r="475" spans="1:14" x14ac:dyDescent="0.25">
      <c r="A475" s="18">
        <v>473</v>
      </c>
      <c r="B475" s="21" t="s">
        <v>215</v>
      </c>
      <c r="C475" s="35">
        <v>553653000019244</v>
      </c>
      <c r="D475" s="18">
        <v>4</v>
      </c>
      <c r="E475" s="18" t="s">
        <v>24</v>
      </c>
      <c r="F475" s="18">
        <v>2024</v>
      </c>
      <c r="G475" s="18" t="s">
        <v>13</v>
      </c>
      <c r="H475" s="19" t="s">
        <v>152</v>
      </c>
      <c r="I475" s="18" t="s">
        <v>329</v>
      </c>
      <c r="J475" s="18" t="s">
        <v>214</v>
      </c>
      <c r="K475" s="5"/>
      <c r="L475" s="136"/>
      <c r="M475" s="22">
        <v>-1960.7</v>
      </c>
      <c r="N475" s="147">
        <f t="shared" si="20"/>
        <v>-14223.91</v>
      </c>
    </row>
    <row r="476" spans="1:14" x14ac:dyDescent="0.25">
      <c r="A476" s="18">
        <v>474</v>
      </c>
      <c r="B476" s="21" t="s">
        <v>215</v>
      </c>
      <c r="C476" s="35">
        <v>554439000006509</v>
      </c>
      <c r="D476" s="18">
        <v>4</v>
      </c>
      <c r="E476" s="18" t="s">
        <v>24</v>
      </c>
      <c r="F476" s="18">
        <v>2024</v>
      </c>
      <c r="G476" s="18" t="s">
        <v>13</v>
      </c>
      <c r="H476" s="19" t="s">
        <v>168</v>
      </c>
      <c r="I476" s="18" t="s">
        <v>337</v>
      </c>
      <c r="J476" s="18" t="s">
        <v>214</v>
      </c>
      <c r="K476" s="5"/>
      <c r="L476" s="136"/>
      <c r="M476" s="22">
        <v>-2506.8000000000002</v>
      </c>
      <c r="N476" s="147">
        <f t="shared" si="20"/>
        <v>-16730.71</v>
      </c>
    </row>
    <row r="477" spans="1:14" x14ac:dyDescent="0.25">
      <c r="A477" s="18">
        <v>475</v>
      </c>
      <c r="B477" s="21" t="s">
        <v>215</v>
      </c>
      <c r="C477" s="35">
        <v>554732000131396</v>
      </c>
      <c r="D477" s="18">
        <v>4</v>
      </c>
      <c r="E477" s="18" t="s">
        <v>24</v>
      </c>
      <c r="F477" s="18">
        <v>2024</v>
      </c>
      <c r="G477" s="18" t="s">
        <v>13</v>
      </c>
      <c r="H477" s="19" t="s">
        <v>154</v>
      </c>
      <c r="I477" s="18" t="s">
        <v>331</v>
      </c>
      <c r="J477" s="18" t="s">
        <v>214</v>
      </c>
      <c r="K477" s="5"/>
      <c r="L477" s="136"/>
      <c r="M477" s="22">
        <v>-2025</v>
      </c>
      <c r="N477" s="147">
        <f t="shared" si="20"/>
        <v>-18755.71</v>
      </c>
    </row>
    <row r="478" spans="1:14" x14ac:dyDescent="0.25">
      <c r="A478" s="18">
        <v>476</v>
      </c>
      <c r="B478" s="21" t="s">
        <v>215</v>
      </c>
      <c r="C478" s="35">
        <v>554732000131396</v>
      </c>
      <c r="D478" s="18">
        <v>4</v>
      </c>
      <c r="E478" s="18" t="s">
        <v>24</v>
      </c>
      <c r="F478" s="18">
        <v>2024</v>
      </c>
      <c r="G478" s="18" t="s">
        <v>13</v>
      </c>
      <c r="H478" s="19" t="s">
        <v>154</v>
      </c>
      <c r="I478" s="18" t="s">
        <v>331</v>
      </c>
      <c r="J478" s="18" t="s">
        <v>214</v>
      </c>
      <c r="K478" s="5"/>
      <c r="L478" s="136"/>
      <c r="M478" s="22">
        <v>-1929.83</v>
      </c>
      <c r="N478" s="147">
        <f t="shared" si="20"/>
        <v>-20685.54</v>
      </c>
    </row>
    <row r="479" spans="1:14" x14ac:dyDescent="0.25">
      <c r="A479" s="18">
        <v>477</v>
      </c>
      <c r="B479" s="21" t="s">
        <v>215</v>
      </c>
      <c r="C479" s="35">
        <v>554732000131396</v>
      </c>
      <c r="D479" s="18">
        <v>4</v>
      </c>
      <c r="E479" s="18" t="s">
        <v>24</v>
      </c>
      <c r="F479" s="18">
        <v>2024</v>
      </c>
      <c r="G479" s="18" t="s">
        <v>13</v>
      </c>
      <c r="H479" s="19" t="s">
        <v>154</v>
      </c>
      <c r="I479" s="18" t="s">
        <v>331</v>
      </c>
      <c r="J479" s="18" t="s">
        <v>214</v>
      </c>
      <c r="K479" s="5"/>
      <c r="L479" s="136"/>
      <c r="M479" s="22">
        <v>-2025</v>
      </c>
      <c r="N479" s="147">
        <f t="shared" si="20"/>
        <v>-22710.54</v>
      </c>
    </row>
    <row r="480" spans="1:14" x14ac:dyDescent="0.25">
      <c r="A480" s="18">
        <v>478</v>
      </c>
      <c r="B480" s="21" t="s">
        <v>215</v>
      </c>
      <c r="C480" s="35">
        <v>555101000005631</v>
      </c>
      <c r="D480" s="18">
        <v>4</v>
      </c>
      <c r="E480" s="18" t="s">
        <v>24</v>
      </c>
      <c r="F480" s="18">
        <v>2024</v>
      </c>
      <c r="G480" s="18" t="s">
        <v>13</v>
      </c>
      <c r="H480" s="19" t="s">
        <v>169</v>
      </c>
      <c r="I480" s="18" t="s">
        <v>338</v>
      </c>
      <c r="J480" s="18" t="s">
        <v>214</v>
      </c>
      <c r="K480" s="5"/>
      <c r="L480" s="136"/>
      <c r="M480" s="22">
        <v>-1842.7</v>
      </c>
      <c r="N480" s="147">
        <f t="shared" si="20"/>
        <v>-24553.24</v>
      </c>
    </row>
    <row r="481" spans="1:16" x14ac:dyDescent="0.25">
      <c r="A481" s="18">
        <v>479</v>
      </c>
      <c r="B481" s="21" t="s">
        <v>284</v>
      </c>
      <c r="C481" s="35">
        <v>9903</v>
      </c>
      <c r="D481" s="18">
        <v>4</v>
      </c>
      <c r="E481" s="18" t="s">
        <v>24</v>
      </c>
      <c r="F481" s="18">
        <v>2024</v>
      </c>
      <c r="G481" s="18" t="s">
        <v>38</v>
      </c>
      <c r="H481" s="12" t="s">
        <v>216</v>
      </c>
      <c r="I481" s="9" t="s">
        <v>66</v>
      </c>
      <c r="J481" s="18" t="s">
        <v>67</v>
      </c>
      <c r="K481" s="5"/>
      <c r="L481" s="133">
        <v>24553.24</v>
      </c>
      <c r="M481" s="46"/>
      <c r="N481" s="147">
        <f>N480+L481</f>
        <v>0</v>
      </c>
    </row>
    <row r="482" spans="1:16" x14ac:dyDescent="0.25">
      <c r="A482" s="18">
        <v>480</v>
      </c>
      <c r="B482" s="21" t="s">
        <v>215</v>
      </c>
      <c r="C482" s="35">
        <v>850011</v>
      </c>
      <c r="D482" s="18">
        <v>7</v>
      </c>
      <c r="E482" s="18" t="s">
        <v>24</v>
      </c>
      <c r="F482" s="18">
        <v>2024</v>
      </c>
      <c r="G482" s="18" t="s">
        <v>25</v>
      </c>
      <c r="H482" s="12" t="s">
        <v>188</v>
      </c>
      <c r="I482" s="18" t="s">
        <v>339</v>
      </c>
      <c r="J482" s="18" t="s">
        <v>214</v>
      </c>
      <c r="K482" s="5"/>
      <c r="L482" s="136"/>
      <c r="M482" s="22">
        <v>-1814.44</v>
      </c>
      <c r="N482" s="147">
        <f>N481+M482</f>
        <v>-1814.44</v>
      </c>
    </row>
    <row r="483" spans="1:16" x14ac:dyDescent="0.25">
      <c r="A483" s="18">
        <v>481</v>
      </c>
      <c r="B483" s="21" t="s">
        <v>142</v>
      </c>
      <c r="C483" s="35">
        <v>882811101410565</v>
      </c>
      <c r="D483" s="18">
        <v>7</v>
      </c>
      <c r="E483" s="18" t="s">
        <v>24</v>
      </c>
      <c r="F483" s="18">
        <v>2024</v>
      </c>
      <c r="G483" s="18" t="s">
        <v>18</v>
      </c>
      <c r="H483" s="18" t="s">
        <v>597</v>
      </c>
      <c r="I483" s="12" t="s">
        <v>65</v>
      </c>
      <c r="J483" s="18" t="s">
        <v>55</v>
      </c>
      <c r="K483" s="5"/>
      <c r="L483" s="136"/>
      <c r="M483" s="22">
        <v>-55.35</v>
      </c>
      <c r="N483" s="147">
        <f>N482+M483</f>
        <v>-1869.79</v>
      </c>
    </row>
    <row r="484" spans="1:16" x14ac:dyDescent="0.25">
      <c r="A484" s="18">
        <v>482</v>
      </c>
      <c r="B484" s="21" t="s">
        <v>284</v>
      </c>
      <c r="C484" s="35">
        <v>9903</v>
      </c>
      <c r="D484" s="18">
        <v>7</v>
      </c>
      <c r="E484" s="18" t="s">
        <v>24</v>
      </c>
      <c r="F484" s="18">
        <v>2024</v>
      </c>
      <c r="G484" s="18" t="s">
        <v>38</v>
      </c>
      <c r="H484" s="12" t="s">
        <v>216</v>
      </c>
      <c r="I484" s="9" t="s">
        <v>66</v>
      </c>
      <c r="J484" s="18" t="s">
        <v>67</v>
      </c>
      <c r="K484" s="5"/>
      <c r="L484" s="133">
        <v>1869.79</v>
      </c>
      <c r="M484" s="46"/>
      <c r="N484" s="147">
        <f>N483+L484</f>
        <v>0</v>
      </c>
    </row>
    <row r="485" spans="1:16" x14ac:dyDescent="0.25">
      <c r="A485" s="18">
        <v>483</v>
      </c>
      <c r="B485" s="21" t="s">
        <v>474</v>
      </c>
      <c r="C485" s="35">
        <v>101001</v>
      </c>
      <c r="D485" s="18">
        <v>10</v>
      </c>
      <c r="E485" s="18" t="s">
        <v>24</v>
      </c>
      <c r="F485" s="18">
        <v>2024</v>
      </c>
      <c r="G485" s="18" t="s">
        <v>143</v>
      </c>
      <c r="H485" s="18" t="s">
        <v>34</v>
      </c>
      <c r="I485" s="12" t="s">
        <v>144</v>
      </c>
      <c r="J485" s="5" t="s">
        <v>447</v>
      </c>
      <c r="K485" s="12" t="s">
        <v>217</v>
      </c>
      <c r="L485" s="136"/>
      <c r="M485" s="22">
        <v>-529.66999999999996</v>
      </c>
      <c r="N485" s="147">
        <f>N484+M485</f>
        <v>-529.66999999999996</v>
      </c>
    </row>
    <row r="486" spans="1:16" x14ac:dyDescent="0.25">
      <c r="A486" s="18">
        <v>484</v>
      </c>
      <c r="B486" s="21" t="s">
        <v>567</v>
      </c>
      <c r="C486" s="35">
        <v>101001</v>
      </c>
      <c r="D486" s="18">
        <v>10</v>
      </c>
      <c r="E486" s="18" t="s">
        <v>24</v>
      </c>
      <c r="F486" s="18">
        <v>2024</v>
      </c>
      <c r="G486" s="18" t="s">
        <v>143</v>
      </c>
      <c r="H486" s="18" t="s">
        <v>34</v>
      </c>
      <c r="I486" s="12" t="s">
        <v>144</v>
      </c>
      <c r="J486" s="5" t="s">
        <v>579</v>
      </c>
      <c r="K486" s="12" t="s">
        <v>570</v>
      </c>
      <c r="L486" s="136"/>
      <c r="M486" s="22">
        <v>-891.32</v>
      </c>
      <c r="N486" s="147">
        <f>N485+M486</f>
        <v>-1420.99</v>
      </c>
    </row>
    <row r="487" spans="1:16" x14ac:dyDescent="0.25">
      <c r="A487" s="18">
        <v>485</v>
      </c>
      <c r="B487" s="21" t="s">
        <v>284</v>
      </c>
      <c r="C487" s="35">
        <v>9903</v>
      </c>
      <c r="D487" s="18">
        <v>10</v>
      </c>
      <c r="E487" s="18" t="s">
        <v>24</v>
      </c>
      <c r="F487" s="18">
        <v>2024</v>
      </c>
      <c r="G487" s="18" t="s">
        <v>38</v>
      </c>
      <c r="H487" s="12" t="s">
        <v>216</v>
      </c>
      <c r="I487" s="9" t="s">
        <v>66</v>
      </c>
      <c r="J487" s="18" t="s">
        <v>67</v>
      </c>
      <c r="K487" s="5"/>
      <c r="L487" s="133">
        <v>1420.99</v>
      </c>
      <c r="M487" s="46"/>
      <c r="N487" s="147">
        <f>N486+L487</f>
        <v>0</v>
      </c>
    </row>
    <row r="488" spans="1:16" x14ac:dyDescent="0.25">
      <c r="A488" s="18">
        <v>486</v>
      </c>
      <c r="B488" s="14" t="s">
        <v>224</v>
      </c>
      <c r="C488" s="35">
        <v>554439000039504</v>
      </c>
      <c r="D488" s="18">
        <v>15</v>
      </c>
      <c r="E488" s="18" t="s">
        <v>24</v>
      </c>
      <c r="F488" s="18">
        <v>2024</v>
      </c>
      <c r="G488" s="18" t="s">
        <v>13</v>
      </c>
      <c r="H488" s="12" t="s">
        <v>216</v>
      </c>
      <c r="I488" s="9" t="s">
        <v>66</v>
      </c>
      <c r="J488" s="18" t="s">
        <v>67</v>
      </c>
      <c r="K488" s="5"/>
      <c r="L488" s="50"/>
      <c r="M488" s="22">
        <v>-8588</v>
      </c>
      <c r="N488" s="147">
        <f>N487+M488</f>
        <v>-8588</v>
      </c>
    </row>
    <row r="489" spans="1:16" x14ac:dyDescent="0.25">
      <c r="A489" s="18">
        <v>487</v>
      </c>
      <c r="B489" s="21" t="s">
        <v>284</v>
      </c>
      <c r="C489" s="35">
        <v>9903</v>
      </c>
      <c r="D489" s="18">
        <v>15</v>
      </c>
      <c r="E489" s="18" t="s">
        <v>24</v>
      </c>
      <c r="F489" s="18">
        <v>2024</v>
      </c>
      <c r="G489" s="18" t="s">
        <v>38</v>
      </c>
      <c r="H489" s="12" t="s">
        <v>216</v>
      </c>
      <c r="I489" s="9" t="s">
        <v>66</v>
      </c>
      <c r="J489" s="18" t="s">
        <v>67</v>
      </c>
      <c r="K489" s="5"/>
      <c r="L489" s="133">
        <v>8588</v>
      </c>
      <c r="M489" s="46"/>
      <c r="N489" s="147">
        <f>N488+L489</f>
        <v>0</v>
      </c>
    </row>
    <row r="490" spans="1:16" x14ac:dyDescent="0.25">
      <c r="A490" s="18">
        <v>488</v>
      </c>
      <c r="B490" s="14" t="s">
        <v>446</v>
      </c>
      <c r="C490" s="35">
        <v>554439000039504</v>
      </c>
      <c r="D490" s="18">
        <v>17</v>
      </c>
      <c r="E490" s="18" t="s">
        <v>24</v>
      </c>
      <c r="F490" s="18">
        <v>2024</v>
      </c>
      <c r="G490" s="18" t="s">
        <v>177</v>
      </c>
      <c r="H490" s="19" t="s">
        <v>171</v>
      </c>
      <c r="I490" s="39" t="s">
        <v>340</v>
      </c>
      <c r="J490" s="5" t="s">
        <v>447</v>
      </c>
      <c r="K490" s="3" t="s">
        <v>519</v>
      </c>
      <c r="L490" s="136"/>
      <c r="M490" s="22">
        <v>-1165.21</v>
      </c>
      <c r="N490" s="147">
        <f t="shared" ref="N490:N496" si="21">N489+M490</f>
        <v>-1165.21</v>
      </c>
    </row>
    <row r="491" spans="1:16" x14ac:dyDescent="0.25">
      <c r="A491" s="18">
        <v>489</v>
      </c>
      <c r="B491" s="21" t="s">
        <v>567</v>
      </c>
      <c r="C491" s="35">
        <v>554439000039504</v>
      </c>
      <c r="D491" s="18">
        <v>17</v>
      </c>
      <c r="E491" s="18" t="s">
        <v>24</v>
      </c>
      <c r="F491" s="18">
        <v>2024</v>
      </c>
      <c r="G491" s="18" t="s">
        <v>177</v>
      </c>
      <c r="H491" s="19" t="s">
        <v>171</v>
      </c>
      <c r="I491" s="39" t="s">
        <v>340</v>
      </c>
      <c r="J491" s="5" t="s">
        <v>579</v>
      </c>
      <c r="K491" s="3" t="s">
        <v>571</v>
      </c>
      <c r="L491" s="136"/>
      <c r="M491" s="22">
        <v>-1960.89</v>
      </c>
      <c r="N491" s="147">
        <f t="shared" si="21"/>
        <v>-3126.1000000000004</v>
      </c>
    </row>
    <row r="492" spans="1:16" x14ac:dyDescent="0.25">
      <c r="A492" s="18">
        <v>490</v>
      </c>
      <c r="B492" s="14" t="s">
        <v>545</v>
      </c>
      <c r="C492" s="35">
        <v>554439000039504</v>
      </c>
      <c r="D492" s="18">
        <v>17</v>
      </c>
      <c r="E492" s="18" t="s">
        <v>24</v>
      </c>
      <c r="F492" s="18">
        <v>2024</v>
      </c>
      <c r="G492" s="18" t="s">
        <v>177</v>
      </c>
      <c r="H492" s="19" t="s">
        <v>171</v>
      </c>
      <c r="I492" s="39" t="s">
        <v>340</v>
      </c>
      <c r="J492" s="5" t="s">
        <v>447</v>
      </c>
      <c r="K492" s="3" t="s">
        <v>520</v>
      </c>
      <c r="L492" s="136"/>
      <c r="M492" s="22">
        <v>-2118.73</v>
      </c>
      <c r="N492" s="147">
        <f t="shared" si="21"/>
        <v>-5244.83</v>
      </c>
    </row>
    <row r="493" spans="1:16" x14ac:dyDescent="0.25">
      <c r="A493" s="18">
        <v>491</v>
      </c>
      <c r="B493" s="21" t="s">
        <v>567</v>
      </c>
      <c r="C493" s="35">
        <v>554439000039504</v>
      </c>
      <c r="D493" s="18">
        <v>17</v>
      </c>
      <c r="E493" s="18" t="s">
        <v>24</v>
      </c>
      <c r="F493" s="18">
        <v>2024</v>
      </c>
      <c r="G493" s="18" t="s">
        <v>177</v>
      </c>
      <c r="H493" s="19" t="s">
        <v>171</v>
      </c>
      <c r="I493" s="39" t="s">
        <v>340</v>
      </c>
      <c r="J493" s="5" t="s">
        <v>579</v>
      </c>
      <c r="K493" s="3" t="s">
        <v>573</v>
      </c>
      <c r="L493" s="136"/>
      <c r="M493" s="22">
        <v>-3565.27</v>
      </c>
      <c r="N493" s="147">
        <f t="shared" si="21"/>
        <v>-8810.1</v>
      </c>
    </row>
    <row r="494" spans="1:16" x14ac:dyDescent="0.25">
      <c r="A494" s="18">
        <v>492</v>
      </c>
      <c r="B494" s="14" t="s">
        <v>549</v>
      </c>
      <c r="C494" s="35">
        <v>554439000039504</v>
      </c>
      <c r="D494" s="18">
        <v>17</v>
      </c>
      <c r="E494" s="18" t="s">
        <v>24</v>
      </c>
      <c r="F494" s="18">
        <v>2024</v>
      </c>
      <c r="G494" s="18" t="s">
        <v>177</v>
      </c>
      <c r="H494" s="19" t="s">
        <v>171</v>
      </c>
      <c r="I494" s="39" t="s">
        <v>340</v>
      </c>
      <c r="J494" s="5" t="s">
        <v>447</v>
      </c>
      <c r="K494" s="3" t="s">
        <v>521</v>
      </c>
      <c r="L494" s="136"/>
      <c r="M494" s="22">
        <v>-321.64</v>
      </c>
      <c r="N494" s="147">
        <f t="shared" si="21"/>
        <v>-9131.74</v>
      </c>
      <c r="P494" s="175"/>
    </row>
    <row r="495" spans="1:16" x14ac:dyDescent="0.25">
      <c r="A495" s="18">
        <v>493</v>
      </c>
      <c r="B495" s="21" t="s">
        <v>567</v>
      </c>
      <c r="C495" s="35">
        <v>554439000039504</v>
      </c>
      <c r="D495" s="18">
        <v>17</v>
      </c>
      <c r="E495" s="18" t="s">
        <v>24</v>
      </c>
      <c r="F495" s="18">
        <v>2024</v>
      </c>
      <c r="G495" s="18" t="s">
        <v>177</v>
      </c>
      <c r="H495" s="19" t="s">
        <v>171</v>
      </c>
      <c r="I495" s="39" t="s">
        <v>340</v>
      </c>
      <c r="J495" s="5" t="s">
        <v>579</v>
      </c>
      <c r="K495" s="3" t="s">
        <v>572</v>
      </c>
      <c r="L495" s="136"/>
      <c r="M495" s="22">
        <v>-1194.07</v>
      </c>
      <c r="N495" s="147">
        <f t="shared" si="21"/>
        <v>-10325.81</v>
      </c>
    </row>
    <row r="496" spans="1:16" x14ac:dyDescent="0.25">
      <c r="A496" s="18">
        <v>494</v>
      </c>
      <c r="B496" s="14" t="s">
        <v>542</v>
      </c>
      <c r="C496" s="35">
        <v>554439000039504</v>
      </c>
      <c r="D496" s="18">
        <v>17</v>
      </c>
      <c r="E496" s="18" t="s">
        <v>24</v>
      </c>
      <c r="F496" s="18">
        <v>2024</v>
      </c>
      <c r="G496" s="18" t="s">
        <v>177</v>
      </c>
      <c r="H496" s="19" t="s">
        <v>171</v>
      </c>
      <c r="I496" s="39" t="s">
        <v>340</v>
      </c>
      <c r="J496" s="5" t="s">
        <v>447</v>
      </c>
      <c r="K496" s="3" t="s">
        <v>522</v>
      </c>
      <c r="L496" s="136"/>
      <c r="M496" s="22">
        <v>-1193.22</v>
      </c>
      <c r="N496" s="147">
        <f t="shared" si="21"/>
        <v>-11519.029999999999</v>
      </c>
    </row>
    <row r="497" spans="1:16" x14ac:dyDescent="0.25">
      <c r="A497" s="18">
        <v>495</v>
      </c>
      <c r="B497" s="14" t="s">
        <v>546</v>
      </c>
      <c r="C497" s="35">
        <v>554439000039504</v>
      </c>
      <c r="D497" s="18">
        <v>17</v>
      </c>
      <c r="E497" s="18" t="s">
        <v>24</v>
      </c>
      <c r="F497" s="18">
        <v>2024</v>
      </c>
      <c r="G497" s="18" t="s">
        <v>177</v>
      </c>
      <c r="H497" s="19" t="s">
        <v>171</v>
      </c>
      <c r="I497" s="39" t="s">
        <v>340</v>
      </c>
      <c r="J497" s="5" t="s">
        <v>447</v>
      </c>
      <c r="K497" s="3" t="s">
        <v>287</v>
      </c>
      <c r="L497" s="136"/>
      <c r="M497" s="22">
        <v>-2388.39</v>
      </c>
      <c r="N497" s="147">
        <f t="shared" ref="N497:N501" si="22">N496+M497</f>
        <v>-13907.419999999998</v>
      </c>
      <c r="P497" s="175"/>
    </row>
    <row r="498" spans="1:16" x14ac:dyDescent="0.25">
      <c r="A498" s="18">
        <v>496</v>
      </c>
      <c r="B498" s="14" t="s">
        <v>547</v>
      </c>
      <c r="C498" s="35">
        <v>554439000039504</v>
      </c>
      <c r="D498" s="18">
        <v>17</v>
      </c>
      <c r="E498" s="18" t="s">
        <v>24</v>
      </c>
      <c r="F498" s="18">
        <v>2024</v>
      </c>
      <c r="G498" s="18" t="s">
        <v>177</v>
      </c>
      <c r="H498" s="19" t="s">
        <v>171</v>
      </c>
      <c r="I498" s="39" t="s">
        <v>340</v>
      </c>
      <c r="J498" s="5" t="s">
        <v>447</v>
      </c>
      <c r="K498" s="3" t="s">
        <v>288</v>
      </c>
      <c r="L498" s="136"/>
      <c r="M498" s="22">
        <v>-537.39</v>
      </c>
      <c r="N498" s="147">
        <f t="shared" si="22"/>
        <v>-14444.809999999998</v>
      </c>
    </row>
    <row r="499" spans="1:16" x14ac:dyDescent="0.25">
      <c r="A499" s="18">
        <v>497</v>
      </c>
      <c r="B499" s="21" t="s">
        <v>551</v>
      </c>
      <c r="C499" s="35">
        <v>554439000039504</v>
      </c>
      <c r="D499" s="18">
        <v>17</v>
      </c>
      <c r="E499" s="18" t="s">
        <v>24</v>
      </c>
      <c r="F499" s="18">
        <v>2024</v>
      </c>
      <c r="G499" s="18" t="s">
        <v>177</v>
      </c>
      <c r="H499" s="19" t="s">
        <v>171</v>
      </c>
      <c r="I499" s="39" t="s">
        <v>340</v>
      </c>
      <c r="J499" s="5" t="s">
        <v>447</v>
      </c>
      <c r="K499" s="3" t="s">
        <v>523</v>
      </c>
      <c r="L499" s="136"/>
      <c r="M499" s="22">
        <v>-119.42</v>
      </c>
      <c r="N499" s="147">
        <f t="shared" si="22"/>
        <v>-14564.229999999998</v>
      </c>
    </row>
    <row r="500" spans="1:16" x14ac:dyDescent="0.25">
      <c r="A500" s="18">
        <v>498</v>
      </c>
      <c r="B500" s="14" t="s">
        <v>550</v>
      </c>
      <c r="C500" s="35">
        <v>554439000039504</v>
      </c>
      <c r="D500" s="18">
        <v>17</v>
      </c>
      <c r="E500" s="18" t="s">
        <v>24</v>
      </c>
      <c r="F500" s="18">
        <v>2024</v>
      </c>
      <c r="G500" s="18" t="s">
        <v>177</v>
      </c>
      <c r="H500" s="19" t="s">
        <v>171</v>
      </c>
      <c r="I500" s="39" t="s">
        <v>340</v>
      </c>
      <c r="J500" s="5" t="s">
        <v>447</v>
      </c>
      <c r="K500" s="3" t="s">
        <v>524</v>
      </c>
      <c r="L500" s="136"/>
      <c r="M500" s="22">
        <v>-755.61</v>
      </c>
      <c r="N500" s="147">
        <f t="shared" si="22"/>
        <v>-15319.839999999998</v>
      </c>
    </row>
    <row r="501" spans="1:16" x14ac:dyDescent="0.25">
      <c r="A501" s="18">
        <v>499</v>
      </c>
      <c r="B501" s="14" t="s">
        <v>450</v>
      </c>
      <c r="C501" s="35">
        <v>554439000039504</v>
      </c>
      <c r="D501" s="18">
        <v>17</v>
      </c>
      <c r="E501" s="18" t="s">
        <v>24</v>
      </c>
      <c r="F501" s="18">
        <v>2024</v>
      </c>
      <c r="G501" s="18" t="s">
        <v>290</v>
      </c>
      <c r="H501" s="19" t="s">
        <v>171</v>
      </c>
      <c r="I501" s="101" t="s">
        <v>346</v>
      </c>
      <c r="J501" s="5" t="s">
        <v>447</v>
      </c>
      <c r="K501" s="3" t="s">
        <v>289</v>
      </c>
      <c r="L501" s="136"/>
      <c r="M501" s="22">
        <v>-955.34</v>
      </c>
      <c r="N501" s="147">
        <f t="shared" si="22"/>
        <v>-16275.179999999998</v>
      </c>
    </row>
    <row r="502" spans="1:16" x14ac:dyDescent="0.25">
      <c r="A502" s="18">
        <v>500</v>
      </c>
      <c r="B502" s="21" t="s">
        <v>284</v>
      </c>
      <c r="C502" s="35">
        <v>9903</v>
      </c>
      <c r="D502" s="18">
        <v>17</v>
      </c>
      <c r="E502" s="18" t="s">
        <v>24</v>
      </c>
      <c r="F502" s="18">
        <v>2024</v>
      </c>
      <c r="G502" s="18" t="s">
        <v>38</v>
      </c>
      <c r="H502" s="12" t="s">
        <v>216</v>
      </c>
      <c r="I502" s="9" t="s">
        <v>66</v>
      </c>
      <c r="J502" s="18" t="s">
        <v>67</v>
      </c>
      <c r="K502" s="3"/>
      <c r="L502" s="133">
        <v>16275.18</v>
      </c>
      <c r="M502" s="46"/>
      <c r="N502" s="147">
        <f t="shared" ref="N502:N503" si="23">N501+L502</f>
        <v>0</v>
      </c>
    </row>
    <row r="503" spans="1:16" x14ac:dyDescent="0.25">
      <c r="A503" s="18">
        <v>501</v>
      </c>
      <c r="B503" s="21" t="s">
        <v>43</v>
      </c>
      <c r="C503" s="35">
        <v>353956499</v>
      </c>
      <c r="D503" s="18">
        <v>21</v>
      </c>
      <c r="E503" s="18" t="s">
        <v>24</v>
      </c>
      <c r="F503" s="18">
        <v>2024</v>
      </c>
      <c r="G503" s="18" t="s">
        <v>11</v>
      </c>
      <c r="H503" s="19" t="s">
        <v>71</v>
      </c>
      <c r="I503" s="18" t="s">
        <v>48</v>
      </c>
      <c r="J503" s="18" t="s">
        <v>72</v>
      </c>
      <c r="K503" s="3"/>
      <c r="L503" s="137">
        <v>45600</v>
      </c>
      <c r="M503" s="46"/>
      <c r="N503" s="147">
        <f t="shared" si="23"/>
        <v>45600</v>
      </c>
    </row>
    <row r="504" spans="1:16" x14ac:dyDescent="0.25">
      <c r="A504" s="18">
        <v>502</v>
      </c>
      <c r="B504" s="21" t="s">
        <v>285</v>
      </c>
      <c r="C504" s="35">
        <v>102101</v>
      </c>
      <c r="D504" s="18">
        <v>21</v>
      </c>
      <c r="E504" s="18" t="s">
        <v>24</v>
      </c>
      <c r="F504" s="18">
        <v>2024</v>
      </c>
      <c r="G504" s="18" t="s">
        <v>207</v>
      </c>
      <c r="H504" s="18" t="s">
        <v>218</v>
      </c>
      <c r="I504" s="41" t="s">
        <v>348</v>
      </c>
      <c r="J504" s="5" t="s">
        <v>197</v>
      </c>
      <c r="K504" s="3"/>
      <c r="L504" s="136"/>
      <c r="M504" s="22">
        <v>-106.95</v>
      </c>
      <c r="N504" s="147">
        <f>N503+M504</f>
        <v>45493.05</v>
      </c>
    </row>
    <row r="505" spans="1:16" x14ac:dyDescent="0.25">
      <c r="A505" s="18">
        <v>503</v>
      </c>
      <c r="B505" s="21" t="s">
        <v>286</v>
      </c>
      <c r="C505" s="35">
        <v>9903</v>
      </c>
      <c r="D505" s="18">
        <v>21</v>
      </c>
      <c r="E505" s="18" t="s">
        <v>24</v>
      </c>
      <c r="F505" s="18">
        <v>2024</v>
      </c>
      <c r="G505" s="18" t="s">
        <v>38</v>
      </c>
      <c r="H505" s="18" t="s">
        <v>597</v>
      </c>
      <c r="I505" s="9" t="s">
        <v>65</v>
      </c>
      <c r="J505" s="18" t="s">
        <v>55</v>
      </c>
      <c r="K505" s="3"/>
      <c r="L505" s="136"/>
      <c r="M505" s="22">
        <v>-45493.05</v>
      </c>
      <c r="N505" s="152">
        <f>N504+M505</f>
        <v>0</v>
      </c>
    </row>
    <row r="506" spans="1:16" x14ac:dyDescent="0.25">
      <c r="A506" s="18">
        <v>504</v>
      </c>
      <c r="B506" s="14" t="s">
        <v>195</v>
      </c>
      <c r="C506" s="35">
        <v>551295000702791</v>
      </c>
      <c r="D506" s="18">
        <v>1</v>
      </c>
      <c r="E506" s="18" t="s">
        <v>27</v>
      </c>
      <c r="F506" s="18">
        <v>2024</v>
      </c>
      <c r="G506" s="18" t="s">
        <v>13</v>
      </c>
      <c r="H506" s="18" t="s">
        <v>150</v>
      </c>
      <c r="I506" s="18" t="s">
        <v>326</v>
      </c>
      <c r="J506" s="18" t="s">
        <v>193</v>
      </c>
      <c r="K506" s="3"/>
      <c r="L506" s="136"/>
      <c r="M506" s="22">
        <v>-2100</v>
      </c>
      <c r="N506" s="147">
        <f>N505+M506</f>
        <v>-2100</v>
      </c>
    </row>
    <row r="507" spans="1:16" x14ac:dyDescent="0.25">
      <c r="A507" s="18">
        <v>505</v>
      </c>
      <c r="B507" s="21" t="s">
        <v>165</v>
      </c>
      <c r="C507" s="35">
        <v>553653000047876</v>
      </c>
      <c r="D507" s="18">
        <v>1</v>
      </c>
      <c r="E507" s="18" t="s">
        <v>27</v>
      </c>
      <c r="F507" s="18">
        <v>2024</v>
      </c>
      <c r="G507" s="18" t="s">
        <v>13</v>
      </c>
      <c r="H507" s="18" t="s">
        <v>194</v>
      </c>
      <c r="I507" s="15" t="s">
        <v>457</v>
      </c>
      <c r="J507" s="18" t="s">
        <v>159</v>
      </c>
      <c r="K507" s="3"/>
      <c r="L507" s="136"/>
      <c r="M507" s="22">
        <v>-2116.8000000000002</v>
      </c>
      <c r="N507" s="147">
        <f t="shared" ref="N507:N517" si="24">N506+M507</f>
        <v>-4216.8</v>
      </c>
    </row>
    <row r="508" spans="1:16" x14ac:dyDescent="0.25">
      <c r="A508" s="18">
        <v>506</v>
      </c>
      <c r="B508" s="21" t="s">
        <v>231</v>
      </c>
      <c r="C508" s="35">
        <v>553960510014489</v>
      </c>
      <c r="D508" s="18">
        <v>1</v>
      </c>
      <c r="E508" s="18" t="s">
        <v>27</v>
      </c>
      <c r="F508" s="18">
        <v>2024</v>
      </c>
      <c r="G508" s="18" t="s">
        <v>31</v>
      </c>
      <c r="H508" s="3" t="s">
        <v>232</v>
      </c>
      <c r="I508" s="18" t="s">
        <v>360</v>
      </c>
      <c r="J508" s="18" t="s">
        <v>233</v>
      </c>
      <c r="K508" s="18"/>
      <c r="L508" s="51"/>
      <c r="M508" s="22">
        <v>-2354.0500000000002</v>
      </c>
      <c r="N508" s="147">
        <f t="shared" si="24"/>
        <v>-6570.85</v>
      </c>
    </row>
    <row r="509" spans="1:16" x14ac:dyDescent="0.25">
      <c r="A509" s="18">
        <v>507</v>
      </c>
      <c r="B509" s="21" t="s">
        <v>229</v>
      </c>
      <c r="C509" s="35">
        <v>554439000006509</v>
      </c>
      <c r="D509" s="18">
        <v>1</v>
      </c>
      <c r="E509" s="18" t="s">
        <v>27</v>
      </c>
      <c r="F509" s="18">
        <v>2024</v>
      </c>
      <c r="G509" s="18" t="s">
        <v>13</v>
      </c>
      <c r="H509" s="19" t="s">
        <v>168</v>
      </c>
      <c r="I509" s="18" t="s">
        <v>226</v>
      </c>
      <c r="J509" s="18" t="s">
        <v>197</v>
      </c>
      <c r="K509" s="18"/>
      <c r="L509" s="51"/>
      <c r="M509" s="22">
        <v>-3520</v>
      </c>
      <c r="N509" s="147">
        <f t="shared" si="24"/>
        <v>-10090.85</v>
      </c>
    </row>
    <row r="510" spans="1:16" x14ac:dyDescent="0.25">
      <c r="A510" s="18">
        <v>508</v>
      </c>
      <c r="B510" s="21" t="s">
        <v>231</v>
      </c>
      <c r="C510" s="35">
        <v>554439000028455</v>
      </c>
      <c r="D510" s="18">
        <v>1</v>
      </c>
      <c r="E510" s="18" t="s">
        <v>27</v>
      </c>
      <c r="F510" s="18">
        <v>2024</v>
      </c>
      <c r="G510" s="18" t="s">
        <v>13</v>
      </c>
      <c r="H510" s="19" t="s">
        <v>190</v>
      </c>
      <c r="I510" s="18" t="s">
        <v>361</v>
      </c>
      <c r="J510" s="18" t="s">
        <v>234</v>
      </c>
      <c r="K510" s="18"/>
      <c r="L510" s="51"/>
      <c r="M510" s="22">
        <v>-5292.04</v>
      </c>
      <c r="N510" s="147">
        <f t="shared" si="24"/>
        <v>-15382.89</v>
      </c>
    </row>
    <row r="511" spans="1:16" x14ac:dyDescent="0.25">
      <c r="A511" s="18">
        <v>509</v>
      </c>
      <c r="B511" s="14" t="s">
        <v>319</v>
      </c>
      <c r="C511" s="35">
        <v>554439000028455</v>
      </c>
      <c r="D511" s="18">
        <v>1</v>
      </c>
      <c r="E511" s="18" t="s">
        <v>27</v>
      </c>
      <c r="F511" s="18">
        <v>2024</v>
      </c>
      <c r="G511" s="18" t="s">
        <v>13</v>
      </c>
      <c r="H511" s="19" t="s">
        <v>291</v>
      </c>
      <c r="I511" s="18" t="s">
        <v>292</v>
      </c>
      <c r="J511" s="18" t="s">
        <v>197</v>
      </c>
      <c r="K511" s="18"/>
      <c r="L511" s="51"/>
      <c r="M511" s="22">
        <v>-215.46</v>
      </c>
      <c r="N511" s="147">
        <f t="shared" si="24"/>
        <v>-15598.349999999999</v>
      </c>
    </row>
    <row r="512" spans="1:16" x14ac:dyDescent="0.25">
      <c r="A512" s="18">
        <v>510</v>
      </c>
      <c r="B512" s="14" t="s">
        <v>195</v>
      </c>
      <c r="C512" s="35">
        <v>555101000005631</v>
      </c>
      <c r="D512" s="18">
        <v>1</v>
      </c>
      <c r="E512" s="18" t="s">
        <v>27</v>
      </c>
      <c r="F512" s="18">
        <v>2024</v>
      </c>
      <c r="G512" s="18" t="s">
        <v>13</v>
      </c>
      <c r="H512" s="19" t="s">
        <v>169</v>
      </c>
      <c r="I512" s="18" t="s">
        <v>338</v>
      </c>
      <c r="J512" s="18" t="s">
        <v>193</v>
      </c>
      <c r="K512" s="18"/>
      <c r="L512" s="51"/>
      <c r="M512" s="22">
        <v>-2100</v>
      </c>
      <c r="N512" s="147">
        <f t="shared" si="24"/>
        <v>-17698.349999999999</v>
      </c>
    </row>
    <row r="513" spans="1:14" x14ac:dyDescent="0.25">
      <c r="A513" s="18">
        <v>511</v>
      </c>
      <c r="B513" s="21" t="s">
        <v>231</v>
      </c>
      <c r="C513" s="35">
        <v>110101</v>
      </c>
      <c r="D513" s="18">
        <v>1</v>
      </c>
      <c r="E513" s="18" t="s">
        <v>27</v>
      </c>
      <c r="F513" s="18">
        <v>2024</v>
      </c>
      <c r="G513" s="18" t="s">
        <v>15</v>
      </c>
      <c r="H513" s="3" t="s">
        <v>240</v>
      </c>
      <c r="I513" s="18" t="s">
        <v>358</v>
      </c>
      <c r="J513" s="18" t="s">
        <v>233</v>
      </c>
      <c r="K513" s="18"/>
      <c r="L513" s="51"/>
      <c r="M513" s="22">
        <v>-2331.17</v>
      </c>
      <c r="N513" s="147">
        <f t="shared" si="24"/>
        <v>-20029.519999999997</v>
      </c>
    </row>
    <row r="514" spans="1:14" x14ac:dyDescent="0.25">
      <c r="A514" s="18">
        <v>512</v>
      </c>
      <c r="B514" s="21" t="s">
        <v>165</v>
      </c>
      <c r="C514" s="35">
        <v>110102</v>
      </c>
      <c r="D514" s="18">
        <v>1</v>
      </c>
      <c r="E514" s="18" t="s">
        <v>27</v>
      </c>
      <c r="F514" s="18">
        <v>2024</v>
      </c>
      <c r="G514" s="18" t="s">
        <v>15</v>
      </c>
      <c r="H514" s="18" t="s">
        <v>228</v>
      </c>
      <c r="I514" s="18" t="s">
        <v>344</v>
      </c>
      <c r="J514" s="18" t="s">
        <v>198</v>
      </c>
      <c r="K514" s="18"/>
      <c r="L514" s="51"/>
      <c r="M514" s="22">
        <v>-705.6</v>
      </c>
      <c r="N514" s="147">
        <f t="shared" si="24"/>
        <v>-20735.119999999995</v>
      </c>
    </row>
    <row r="515" spans="1:14" x14ac:dyDescent="0.25">
      <c r="A515" s="18">
        <v>513</v>
      </c>
      <c r="B515" s="21" t="s">
        <v>165</v>
      </c>
      <c r="C515" s="35">
        <v>110103</v>
      </c>
      <c r="D515" s="18">
        <v>1</v>
      </c>
      <c r="E515" s="18" t="s">
        <v>27</v>
      </c>
      <c r="F515" s="18">
        <v>2024</v>
      </c>
      <c r="G515" s="18" t="s">
        <v>15</v>
      </c>
      <c r="H515" s="18" t="s">
        <v>212</v>
      </c>
      <c r="I515" s="18" t="s">
        <v>341</v>
      </c>
      <c r="J515" s="18" t="s">
        <v>159</v>
      </c>
      <c r="K515" s="18"/>
      <c r="L515" s="51"/>
      <c r="M515" s="22">
        <v>-550</v>
      </c>
      <c r="N515" s="147">
        <f t="shared" si="24"/>
        <v>-21285.119999999995</v>
      </c>
    </row>
    <row r="516" spans="1:14" x14ac:dyDescent="0.25">
      <c r="A516" s="18">
        <v>514</v>
      </c>
      <c r="B516" s="21" t="s">
        <v>165</v>
      </c>
      <c r="C516" s="35">
        <v>110104</v>
      </c>
      <c r="D516" s="18">
        <v>1</v>
      </c>
      <c r="E516" s="18" t="s">
        <v>27</v>
      </c>
      <c r="F516" s="18">
        <v>2024</v>
      </c>
      <c r="G516" s="18" t="s">
        <v>15</v>
      </c>
      <c r="H516" s="18" t="s">
        <v>191</v>
      </c>
      <c r="I516" s="18" t="s">
        <v>364</v>
      </c>
      <c r="J516" s="18" t="s">
        <v>159</v>
      </c>
      <c r="K516" s="18"/>
      <c r="L516" s="51"/>
      <c r="M516" s="22">
        <v>-1764</v>
      </c>
      <c r="N516" s="147">
        <f t="shared" si="24"/>
        <v>-23049.119999999995</v>
      </c>
    </row>
    <row r="517" spans="1:14" x14ac:dyDescent="0.25">
      <c r="A517" s="18">
        <v>515</v>
      </c>
      <c r="B517" s="21" t="s">
        <v>142</v>
      </c>
      <c r="C517" s="35">
        <v>843061100064822</v>
      </c>
      <c r="D517" s="18">
        <v>1</v>
      </c>
      <c r="E517" s="18" t="s">
        <v>27</v>
      </c>
      <c r="F517" s="18">
        <v>2024</v>
      </c>
      <c r="G517" s="18" t="s">
        <v>16</v>
      </c>
      <c r="H517" s="18" t="s">
        <v>597</v>
      </c>
      <c r="I517" s="12" t="s">
        <v>65</v>
      </c>
      <c r="J517" s="18" t="s">
        <v>55</v>
      </c>
      <c r="K517" s="18"/>
      <c r="L517" s="51"/>
      <c r="M517" s="22">
        <v>-12.3</v>
      </c>
      <c r="N517" s="147">
        <f t="shared" si="24"/>
        <v>-23061.419999999995</v>
      </c>
    </row>
    <row r="518" spans="1:14" x14ac:dyDescent="0.25">
      <c r="A518" s="18">
        <v>516</v>
      </c>
      <c r="B518" s="21" t="s">
        <v>284</v>
      </c>
      <c r="C518" s="35">
        <v>9903</v>
      </c>
      <c r="D518" s="18">
        <v>1</v>
      </c>
      <c r="E518" s="18" t="s">
        <v>27</v>
      </c>
      <c r="F518" s="18">
        <v>2024</v>
      </c>
      <c r="G518" s="18" t="s">
        <v>38</v>
      </c>
      <c r="H518" s="12" t="s">
        <v>216</v>
      </c>
      <c r="I518" s="9" t="s">
        <v>66</v>
      </c>
      <c r="J518" s="18" t="s">
        <v>67</v>
      </c>
      <c r="K518" s="18"/>
      <c r="L518" s="20">
        <v>23061.42</v>
      </c>
      <c r="M518" s="46"/>
      <c r="N518" s="147">
        <f>N517+L518</f>
        <v>0</v>
      </c>
    </row>
    <row r="519" spans="1:14" x14ac:dyDescent="0.25">
      <c r="A519" s="18">
        <v>517</v>
      </c>
      <c r="B519" s="14" t="s">
        <v>293</v>
      </c>
      <c r="C519" s="35">
        <v>110401</v>
      </c>
      <c r="D519" s="18">
        <v>4</v>
      </c>
      <c r="E519" s="18" t="s">
        <v>27</v>
      </c>
      <c r="F519" s="18">
        <v>2024</v>
      </c>
      <c r="G519" s="18" t="s">
        <v>14</v>
      </c>
      <c r="H519" s="12" t="s">
        <v>325</v>
      </c>
      <c r="I519" s="33" t="s">
        <v>324</v>
      </c>
      <c r="J519" s="18" t="s">
        <v>197</v>
      </c>
      <c r="K519" s="3" t="s">
        <v>323</v>
      </c>
      <c r="L519" s="51"/>
      <c r="M519" s="22">
        <v>-2980</v>
      </c>
      <c r="N519" s="147">
        <f>N518+M519</f>
        <v>-2980</v>
      </c>
    </row>
    <row r="520" spans="1:14" x14ac:dyDescent="0.25">
      <c r="A520" s="18">
        <v>518</v>
      </c>
      <c r="B520" s="21" t="s">
        <v>284</v>
      </c>
      <c r="C520" s="35">
        <v>9903</v>
      </c>
      <c r="D520" s="18">
        <v>4</v>
      </c>
      <c r="E520" s="18" t="s">
        <v>27</v>
      </c>
      <c r="F520" s="18">
        <v>2024</v>
      </c>
      <c r="G520" s="18" t="s">
        <v>38</v>
      </c>
      <c r="H520" s="12" t="s">
        <v>216</v>
      </c>
      <c r="I520" s="9" t="s">
        <v>66</v>
      </c>
      <c r="J520" s="18" t="s">
        <v>67</v>
      </c>
      <c r="K520" s="18"/>
      <c r="L520" s="20">
        <v>2980</v>
      </c>
      <c r="M520" s="46"/>
      <c r="N520" s="147">
        <f>N519+L520</f>
        <v>0</v>
      </c>
    </row>
    <row r="521" spans="1:14" x14ac:dyDescent="0.25">
      <c r="A521" s="18">
        <v>519</v>
      </c>
      <c r="B521" s="21" t="s">
        <v>142</v>
      </c>
      <c r="C521" s="35">
        <v>843101101891675</v>
      </c>
      <c r="D521" s="18">
        <v>5</v>
      </c>
      <c r="E521" s="18" t="s">
        <v>27</v>
      </c>
      <c r="F521" s="18">
        <v>2024</v>
      </c>
      <c r="G521" s="18" t="s">
        <v>18</v>
      </c>
      <c r="H521" s="18" t="s">
        <v>597</v>
      </c>
      <c r="I521" s="12" t="s">
        <v>65</v>
      </c>
      <c r="J521" s="18" t="s">
        <v>55</v>
      </c>
      <c r="K521" s="18"/>
      <c r="L521" s="51"/>
      <c r="M521" s="22">
        <v>-73.8</v>
      </c>
      <c r="N521" s="147">
        <f t="shared" ref="N521:N522" si="25">N520+M521</f>
        <v>-73.8</v>
      </c>
    </row>
    <row r="522" spans="1:14" x14ac:dyDescent="0.25">
      <c r="A522" s="18">
        <v>520</v>
      </c>
      <c r="B522" s="21" t="s">
        <v>142</v>
      </c>
      <c r="C522" s="35">
        <v>843101102221620</v>
      </c>
      <c r="D522" s="18">
        <v>5</v>
      </c>
      <c r="E522" s="18" t="s">
        <v>27</v>
      </c>
      <c r="F522" s="18">
        <v>2024</v>
      </c>
      <c r="G522" s="18" t="s">
        <v>35</v>
      </c>
      <c r="H522" s="18" t="s">
        <v>597</v>
      </c>
      <c r="I522" s="12" t="s">
        <v>65</v>
      </c>
      <c r="J522" s="18" t="s">
        <v>55</v>
      </c>
      <c r="K522" s="18"/>
      <c r="L522" s="51"/>
      <c r="M522" s="22">
        <v>-3</v>
      </c>
      <c r="N522" s="147">
        <f t="shared" si="25"/>
        <v>-76.8</v>
      </c>
    </row>
    <row r="523" spans="1:14" x14ac:dyDescent="0.25">
      <c r="A523" s="18">
        <v>521</v>
      </c>
      <c r="B523" s="21" t="s">
        <v>284</v>
      </c>
      <c r="C523" s="35">
        <v>9903</v>
      </c>
      <c r="D523" s="18">
        <v>5</v>
      </c>
      <c r="E523" s="18" t="s">
        <v>27</v>
      </c>
      <c r="F523" s="18">
        <v>2024</v>
      </c>
      <c r="G523" s="18" t="s">
        <v>38</v>
      </c>
      <c r="H523" s="12" t="s">
        <v>216</v>
      </c>
      <c r="I523" s="9" t="s">
        <v>66</v>
      </c>
      <c r="J523" s="18" t="s">
        <v>67</v>
      </c>
      <c r="K523" s="18"/>
      <c r="L523" s="20">
        <v>76.8</v>
      </c>
      <c r="M523" s="46"/>
      <c r="N523" s="147">
        <f>N522+L523</f>
        <v>0</v>
      </c>
    </row>
    <row r="524" spans="1:14" x14ac:dyDescent="0.25">
      <c r="A524" s="18">
        <v>522</v>
      </c>
      <c r="B524" s="14" t="s">
        <v>224</v>
      </c>
      <c r="C524" s="35">
        <v>554439000039504</v>
      </c>
      <c r="D524" s="18">
        <v>8</v>
      </c>
      <c r="E524" s="18" t="s">
        <v>27</v>
      </c>
      <c r="F524" s="18">
        <v>2024</v>
      </c>
      <c r="G524" s="18" t="s">
        <v>13</v>
      </c>
      <c r="H524" s="12" t="s">
        <v>216</v>
      </c>
      <c r="I524" s="9" t="s">
        <v>66</v>
      </c>
      <c r="J524" s="18" t="s">
        <v>67</v>
      </c>
      <c r="K524" s="18"/>
      <c r="L524" s="48"/>
      <c r="M524" s="22">
        <v>-4332</v>
      </c>
      <c r="N524" s="147">
        <f>N523+M524</f>
        <v>-4332</v>
      </c>
    </row>
    <row r="525" spans="1:14" x14ac:dyDescent="0.25">
      <c r="A525" s="18">
        <v>523</v>
      </c>
      <c r="B525" s="21" t="s">
        <v>284</v>
      </c>
      <c r="C525" s="35">
        <v>9903</v>
      </c>
      <c r="D525" s="18">
        <v>8</v>
      </c>
      <c r="E525" s="18" t="s">
        <v>27</v>
      </c>
      <c r="F525" s="18">
        <v>2024</v>
      </c>
      <c r="G525" s="18" t="s">
        <v>38</v>
      </c>
      <c r="H525" s="12" t="s">
        <v>216</v>
      </c>
      <c r="I525" s="9" t="s">
        <v>66</v>
      </c>
      <c r="J525" s="18" t="s">
        <v>67</v>
      </c>
      <c r="K525" s="18"/>
      <c r="L525" s="20">
        <v>4332</v>
      </c>
      <c r="M525" s="46"/>
      <c r="N525" s="147">
        <f>N524+L525</f>
        <v>0</v>
      </c>
    </row>
    <row r="526" spans="1:14" x14ac:dyDescent="0.25">
      <c r="A526" s="18">
        <v>524</v>
      </c>
      <c r="B526" s="21" t="s">
        <v>474</v>
      </c>
      <c r="C526" s="35">
        <v>111101</v>
      </c>
      <c r="D526" s="18">
        <v>11</v>
      </c>
      <c r="E526" s="18" t="s">
        <v>27</v>
      </c>
      <c r="F526" s="18">
        <v>2024</v>
      </c>
      <c r="G526" s="18" t="s">
        <v>143</v>
      </c>
      <c r="H526" s="18" t="s">
        <v>34</v>
      </c>
      <c r="I526" s="12" t="s">
        <v>144</v>
      </c>
      <c r="J526" s="5" t="s">
        <v>447</v>
      </c>
      <c r="K526" s="19" t="s">
        <v>219</v>
      </c>
      <c r="L526" s="51"/>
      <c r="M526" s="22">
        <v>-2379.7399999999998</v>
      </c>
      <c r="N526" s="147">
        <f>N525+M526</f>
        <v>-2379.7399999999998</v>
      </c>
    </row>
    <row r="527" spans="1:14" x14ac:dyDescent="0.25">
      <c r="A527" s="18">
        <v>525</v>
      </c>
      <c r="B527" s="21" t="s">
        <v>284</v>
      </c>
      <c r="C527" s="35">
        <v>9903</v>
      </c>
      <c r="D527" s="18">
        <v>11</v>
      </c>
      <c r="E527" s="18" t="s">
        <v>27</v>
      </c>
      <c r="F527" s="18">
        <v>2024</v>
      </c>
      <c r="G527" s="18" t="s">
        <v>38</v>
      </c>
      <c r="H527" s="12" t="s">
        <v>216</v>
      </c>
      <c r="I527" s="9" t="s">
        <v>66</v>
      </c>
      <c r="J527" s="18" t="s">
        <v>67</v>
      </c>
      <c r="K527" s="18"/>
      <c r="L527" s="20">
        <v>2379.7399999999998</v>
      </c>
      <c r="M527" s="46"/>
      <c r="N527" s="147">
        <f t="shared" ref="N527:N528" si="26">N526+L527</f>
        <v>0</v>
      </c>
    </row>
    <row r="528" spans="1:14" x14ac:dyDescent="0.25">
      <c r="A528" s="18">
        <v>526</v>
      </c>
      <c r="B528" s="14" t="s">
        <v>294</v>
      </c>
      <c r="C528" s="35">
        <v>131544189259492</v>
      </c>
      <c r="D528" s="18">
        <v>13</v>
      </c>
      <c r="E528" s="18" t="s">
        <v>27</v>
      </c>
      <c r="F528" s="18">
        <v>2024</v>
      </c>
      <c r="G528" s="18" t="s">
        <v>36</v>
      </c>
      <c r="H528" s="12" t="s">
        <v>297</v>
      </c>
      <c r="I528" s="18" t="s">
        <v>356</v>
      </c>
      <c r="J528" s="18" t="s">
        <v>295</v>
      </c>
      <c r="K528" s="18"/>
      <c r="L528" s="31">
        <v>0.01</v>
      </c>
      <c r="M528" s="46"/>
      <c r="N528" s="147">
        <f t="shared" si="26"/>
        <v>0.01</v>
      </c>
    </row>
    <row r="529" spans="1:14" x14ac:dyDescent="0.25">
      <c r="A529" s="18">
        <v>527</v>
      </c>
      <c r="B529" s="21" t="s">
        <v>286</v>
      </c>
      <c r="C529" s="70">
        <v>9903</v>
      </c>
      <c r="D529" s="18">
        <v>13</v>
      </c>
      <c r="E529" s="18" t="s">
        <v>27</v>
      </c>
      <c r="F529" s="18">
        <v>2024</v>
      </c>
      <c r="G529" s="18" t="s">
        <v>38</v>
      </c>
      <c r="H529" s="18" t="s">
        <v>597</v>
      </c>
      <c r="I529" s="9" t="s">
        <v>65</v>
      </c>
      <c r="J529" s="18" t="s">
        <v>55</v>
      </c>
      <c r="K529" s="18"/>
      <c r="L529" s="31"/>
      <c r="M529" s="22">
        <v>-0.01</v>
      </c>
      <c r="N529" s="147">
        <f>N528+M529</f>
        <v>0</v>
      </c>
    </row>
    <row r="530" spans="1:14" x14ac:dyDescent="0.25">
      <c r="A530" s="18">
        <v>528</v>
      </c>
      <c r="B530" s="21" t="s">
        <v>43</v>
      </c>
      <c r="C530" s="35">
        <v>357459975</v>
      </c>
      <c r="D530" s="18">
        <v>14</v>
      </c>
      <c r="E530" s="18" t="s">
        <v>27</v>
      </c>
      <c r="F530" s="18">
        <v>2024</v>
      </c>
      <c r="G530" s="18" t="s">
        <v>11</v>
      </c>
      <c r="H530" s="19" t="s">
        <v>71</v>
      </c>
      <c r="I530" s="18" t="s">
        <v>48</v>
      </c>
      <c r="J530" s="18" t="s">
        <v>72</v>
      </c>
      <c r="K530" s="18"/>
      <c r="L530" s="25">
        <v>49214</v>
      </c>
      <c r="M530" s="46"/>
      <c r="N530" s="147">
        <f>N529+L530</f>
        <v>49214</v>
      </c>
    </row>
    <row r="531" spans="1:14" x14ac:dyDescent="0.25">
      <c r="A531" s="18">
        <v>529</v>
      </c>
      <c r="B531" s="21" t="s">
        <v>165</v>
      </c>
      <c r="C531" s="35">
        <v>553653000020533</v>
      </c>
      <c r="D531" s="18">
        <v>14</v>
      </c>
      <c r="E531" s="18" t="s">
        <v>27</v>
      </c>
      <c r="F531" s="18">
        <v>2024</v>
      </c>
      <c r="G531" s="18" t="s">
        <v>13</v>
      </c>
      <c r="H531" s="19" t="s">
        <v>189</v>
      </c>
      <c r="I531" s="18" t="s">
        <v>349</v>
      </c>
      <c r="J531" s="18" t="s">
        <v>164</v>
      </c>
      <c r="K531" s="18"/>
      <c r="L531" s="51"/>
      <c r="M531" s="22">
        <v>-1932</v>
      </c>
      <c r="N531" s="147">
        <f t="shared" ref="N531:N534" si="27">N530+M531</f>
        <v>47282</v>
      </c>
    </row>
    <row r="532" spans="1:14" x14ac:dyDescent="0.25">
      <c r="A532" s="18">
        <v>530</v>
      </c>
      <c r="B532" s="21" t="s">
        <v>286</v>
      </c>
      <c r="C532" s="35">
        <v>9903</v>
      </c>
      <c r="D532" s="18">
        <v>14</v>
      </c>
      <c r="E532" s="18" t="s">
        <v>27</v>
      </c>
      <c r="F532" s="18">
        <v>2024</v>
      </c>
      <c r="G532" s="18" t="s">
        <v>38</v>
      </c>
      <c r="H532" s="18" t="s">
        <v>597</v>
      </c>
      <c r="I532" s="9" t="s">
        <v>65</v>
      </c>
      <c r="J532" s="18" t="s">
        <v>55</v>
      </c>
      <c r="K532" s="18"/>
      <c r="L532" s="51"/>
      <c r="M532" s="22">
        <v>-47282</v>
      </c>
      <c r="N532" s="147">
        <f t="shared" si="27"/>
        <v>0</v>
      </c>
    </row>
    <row r="533" spans="1:14" x14ac:dyDescent="0.25">
      <c r="A533" s="18">
        <v>531</v>
      </c>
      <c r="B533" s="21" t="s">
        <v>145</v>
      </c>
      <c r="C533" s="35">
        <v>111801</v>
      </c>
      <c r="D533" s="18">
        <v>18</v>
      </c>
      <c r="E533" s="18" t="s">
        <v>27</v>
      </c>
      <c r="F533" s="18">
        <v>2024</v>
      </c>
      <c r="G533" s="18" t="s">
        <v>146</v>
      </c>
      <c r="H533" s="19" t="s">
        <v>147</v>
      </c>
      <c r="I533" s="9" t="s">
        <v>149</v>
      </c>
      <c r="J533" s="18" t="s">
        <v>148</v>
      </c>
      <c r="K533" s="18"/>
      <c r="L533" s="51"/>
      <c r="M533" s="22">
        <v>-7092.76</v>
      </c>
      <c r="N533" s="147">
        <f t="shared" si="27"/>
        <v>-7092.76</v>
      </c>
    </row>
    <row r="534" spans="1:14" x14ac:dyDescent="0.25">
      <c r="A534" s="18">
        <v>532</v>
      </c>
      <c r="B534" s="21" t="s">
        <v>285</v>
      </c>
      <c r="C534" s="35">
        <v>111802</v>
      </c>
      <c r="D534" s="18">
        <v>18</v>
      </c>
      <c r="E534" s="18" t="s">
        <v>27</v>
      </c>
      <c r="F534" s="18">
        <v>2024</v>
      </c>
      <c r="G534" s="18" t="s">
        <v>207</v>
      </c>
      <c r="H534" s="18" t="s">
        <v>218</v>
      </c>
      <c r="I534" s="41" t="s">
        <v>348</v>
      </c>
      <c r="J534" s="19" t="s">
        <v>197</v>
      </c>
      <c r="K534" s="18"/>
      <c r="L534" s="51"/>
      <c r="M534" s="22">
        <v>-106.95</v>
      </c>
      <c r="N534" s="147">
        <f t="shared" si="27"/>
        <v>-7199.71</v>
      </c>
    </row>
    <row r="535" spans="1:14" x14ac:dyDescent="0.25">
      <c r="A535" s="18">
        <v>533</v>
      </c>
      <c r="B535" s="21" t="s">
        <v>284</v>
      </c>
      <c r="C535" s="35">
        <v>9903</v>
      </c>
      <c r="D535" s="18">
        <v>18</v>
      </c>
      <c r="E535" s="18" t="s">
        <v>27</v>
      </c>
      <c r="F535" s="18">
        <v>2024</v>
      </c>
      <c r="G535" s="18" t="s">
        <v>38</v>
      </c>
      <c r="H535" s="12" t="s">
        <v>216</v>
      </c>
      <c r="I535" s="9" t="s">
        <v>66</v>
      </c>
      <c r="J535" s="18" t="s">
        <v>67</v>
      </c>
      <c r="K535" s="18"/>
      <c r="L535" s="20">
        <v>7199.71</v>
      </c>
      <c r="M535" s="46"/>
      <c r="N535" s="147">
        <f>N534+L535</f>
        <v>0</v>
      </c>
    </row>
    <row r="536" spans="1:14" x14ac:dyDescent="0.25">
      <c r="A536" s="18">
        <v>534</v>
      </c>
      <c r="B536" s="14" t="s">
        <v>545</v>
      </c>
      <c r="C536" s="35">
        <v>554439000039504</v>
      </c>
      <c r="D536" s="18">
        <v>19</v>
      </c>
      <c r="E536" s="18" t="s">
        <v>27</v>
      </c>
      <c r="F536" s="18">
        <v>2024</v>
      </c>
      <c r="G536" s="18" t="s">
        <v>177</v>
      </c>
      <c r="H536" s="19" t="s">
        <v>171</v>
      </c>
      <c r="I536" s="39" t="s">
        <v>340</v>
      </c>
      <c r="J536" s="5" t="s">
        <v>447</v>
      </c>
      <c r="K536" s="18" t="s">
        <v>525</v>
      </c>
      <c r="L536" s="51"/>
      <c r="M536" s="22">
        <v>-9518.9500000000007</v>
      </c>
      <c r="N536" s="147">
        <f t="shared" ref="N536:N545" si="28">N535+M536</f>
        <v>-9518.9500000000007</v>
      </c>
    </row>
    <row r="537" spans="1:14" x14ac:dyDescent="0.25">
      <c r="A537" s="18">
        <v>535</v>
      </c>
      <c r="B537" s="14" t="s">
        <v>446</v>
      </c>
      <c r="C537" s="35">
        <v>554439000039504</v>
      </c>
      <c r="D537" s="18">
        <v>19</v>
      </c>
      <c r="E537" s="18" t="s">
        <v>27</v>
      </c>
      <c r="F537" s="18">
        <v>2024</v>
      </c>
      <c r="G537" s="18" t="s">
        <v>177</v>
      </c>
      <c r="H537" s="19" t="s">
        <v>171</v>
      </c>
      <c r="I537" s="39" t="s">
        <v>340</v>
      </c>
      <c r="J537" s="5" t="s">
        <v>447</v>
      </c>
      <c r="K537" s="18" t="s">
        <v>526</v>
      </c>
      <c r="L537" s="51"/>
      <c r="M537" s="22">
        <v>-4031.07</v>
      </c>
      <c r="N537" s="147">
        <f t="shared" si="28"/>
        <v>-13550.02</v>
      </c>
    </row>
    <row r="538" spans="1:14" ht="14.25" customHeight="1" x14ac:dyDescent="0.25">
      <c r="A538" s="18">
        <v>536</v>
      </c>
      <c r="B538" s="14" t="s">
        <v>542</v>
      </c>
      <c r="C538" s="35">
        <v>554439000039504</v>
      </c>
      <c r="D538" s="18">
        <v>19</v>
      </c>
      <c r="E538" s="18" t="s">
        <v>27</v>
      </c>
      <c r="F538" s="18">
        <v>2024</v>
      </c>
      <c r="G538" s="18" t="s">
        <v>177</v>
      </c>
      <c r="H538" s="12" t="s">
        <v>171</v>
      </c>
      <c r="I538" s="39" t="s">
        <v>340</v>
      </c>
      <c r="J538" s="15" t="s">
        <v>447</v>
      </c>
      <c r="K538" s="18" t="s">
        <v>448</v>
      </c>
      <c r="L538" s="51"/>
      <c r="M538" s="6">
        <v>-1193.22</v>
      </c>
      <c r="N538" s="147">
        <f t="shared" si="28"/>
        <v>-14743.24</v>
      </c>
    </row>
    <row r="539" spans="1:14" ht="17.25" customHeight="1" x14ac:dyDescent="0.25">
      <c r="A539" s="18">
        <v>537</v>
      </c>
      <c r="B539" s="14" t="s">
        <v>546</v>
      </c>
      <c r="C539" s="35">
        <v>554439000039504</v>
      </c>
      <c r="D539" s="18">
        <v>19</v>
      </c>
      <c r="E539" s="18" t="s">
        <v>27</v>
      </c>
      <c r="F539" s="18">
        <v>2024</v>
      </c>
      <c r="G539" s="18" t="s">
        <v>177</v>
      </c>
      <c r="H539" s="12" t="s">
        <v>171</v>
      </c>
      <c r="I539" s="39" t="s">
        <v>340</v>
      </c>
      <c r="J539" s="5" t="s">
        <v>447</v>
      </c>
      <c r="K539" s="18" t="s">
        <v>298</v>
      </c>
      <c r="L539" s="51"/>
      <c r="M539" s="6">
        <v>-2388.39</v>
      </c>
      <c r="N539" s="147">
        <f t="shared" si="28"/>
        <v>-17131.63</v>
      </c>
    </row>
    <row r="540" spans="1:14" x14ac:dyDescent="0.25">
      <c r="A540" s="18">
        <v>538</v>
      </c>
      <c r="B540" s="14" t="s">
        <v>450</v>
      </c>
      <c r="C540" s="35">
        <v>554439000039504</v>
      </c>
      <c r="D540" s="18">
        <v>19</v>
      </c>
      <c r="E540" s="18" t="s">
        <v>27</v>
      </c>
      <c r="F540" s="18">
        <v>2024</v>
      </c>
      <c r="G540" s="18" t="s">
        <v>177</v>
      </c>
      <c r="H540" s="12" t="s">
        <v>171</v>
      </c>
      <c r="I540" s="39" t="s">
        <v>340</v>
      </c>
      <c r="J540" s="5" t="s">
        <v>447</v>
      </c>
      <c r="K540" s="18" t="s">
        <v>449</v>
      </c>
      <c r="L540" s="51"/>
      <c r="M540" s="6">
        <v>-955.34</v>
      </c>
      <c r="N540" s="147">
        <f t="shared" si="28"/>
        <v>-18086.97</v>
      </c>
    </row>
    <row r="541" spans="1:14" x14ac:dyDescent="0.25">
      <c r="A541" s="18">
        <v>539</v>
      </c>
      <c r="B541" s="14" t="s">
        <v>552</v>
      </c>
      <c r="C541" s="35">
        <v>554439000039504</v>
      </c>
      <c r="D541" s="18">
        <v>19</v>
      </c>
      <c r="E541" s="18" t="s">
        <v>27</v>
      </c>
      <c r="F541" s="18">
        <v>2024</v>
      </c>
      <c r="G541" s="18" t="s">
        <v>177</v>
      </c>
      <c r="H541" s="12" t="s">
        <v>171</v>
      </c>
      <c r="I541" s="39" t="s">
        <v>340</v>
      </c>
      <c r="J541" s="5" t="s">
        <v>447</v>
      </c>
      <c r="K541" s="18" t="s">
        <v>299</v>
      </c>
      <c r="L541" s="51"/>
      <c r="M541" s="6">
        <v>-119.42</v>
      </c>
      <c r="N541" s="147">
        <f t="shared" si="28"/>
        <v>-18206.39</v>
      </c>
    </row>
    <row r="542" spans="1:14" ht="14.25" customHeight="1" x14ac:dyDescent="0.25">
      <c r="A542" s="18">
        <v>540</v>
      </c>
      <c r="B542" s="14" t="s">
        <v>547</v>
      </c>
      <c r="C542" s="35">
        <v>554439000039504</v>
      </c>
      <c r="D542" s="18">
        <v>19</v>
      </c>
      <c r="E542" s="18" t="s">
        <v>27</v>
      </c>
      <c r="F542" s="18">
        <v>2024</v>
      </c>
      <c r="G542" s="18" t="s">
        <v>177</v>
      </c>
      <c r="H542" s="12" t="s">
        <v>171</v>
      </c>
      <c r="I542" s="39" t="s">
        <v>340</v>
      </c>
      <c r="J542" s="5" t="s">
        <v>447</v>
      </c>
      <c r="K542" s="18" t="s">
        <v>300</v>
      </c>
      <c r="L542" s="51"/>
      <c r="M542" s="6">
        <v>-537.39</v>
      </c>
      <c r="N542" s="147">
        <f t="shared" si="28"/>
        <v>-18743.78</v>
      </c>
    </row>
    <row r="543" spans="1:14" ht="14.25" customHeight="1" x14ac:dyDescent="0.25">
      <c r="A543" s="18">
        <v>541</v>
      </c>
      <c r="B543" s="14" t="s">
        <v>550</v>
      </c>
      <c r="C543" s="35">
        <v>554439000039504</v>
      </c>
      <c r="D543" s="18">
        <v>19</v>
      </c>
      <c r="E543" s="18" t="s">
        <v>27</v>
      </c>
      <c r="F543" s="18">
        <v>2024</v>
      </c>
      <c r="G543" s="18" t="s">
        <v>177</v>
      </c>
      <c r="H543" s="12" t="s">
        <v>171</v>
      </c>
      <c r="I543" s="39" t="s">
        <v>340</v>
      </c>
      <c r="J543" s="5" t="s">
        <v>447</v>
      </c>
      <c r="K543" s="18" t="s">
        <v>527</v>
      </c>
      <c r="L543" s="51"/>
      <c r="M543" s="6">
        <v>-771.47</v>
      </c>
      <c r="N543" s="147">
        <f t="shared" si="28"/>
        <v>-19515.25</v>
      </c>
    </row>
    <row r="544" spans="1:14" x14ac:dyDescent="0.25">
      <c r="A544" s="18">
        <v>542</v>
      </c>
      <c r="B544" s="14" t="s">
        <v>549</v>
      </c>
      <c r="C544" s="35">
        <v>554439000039504</v>
      </c>
      <c r="D544" s="18">
        <v>19</v>
      </c>
      <c r="E544" s="18" t="s">
        <v>27</v>
      </c>
      <c r="F544" s="18">
        <v>2024</v>
      </c>
      <c r="G544" s="18" t="s">
        <v>177</v>
      </c>
      <c r="H544" s="12" t="s">
        <v>171</v>
      </c>
      <c r="I544" s="39" t="s">
        <v>340</v>
      </c>
      <c r="J544" s="5" t="s">
        <v>447</v>
      </c>
      <c r="K544" s="18" t="s">
        <v>528</v>
      </c>
      <c r="L544" s="51"/>
      <c r="M544" s="22">
        <v>-7596.67</v>
      </c>
      <c r="N544" s="147">
        <f t="shared" si="28"/>
        <v>-27111.919999999998</v>
      </c>
    </row>
    <row r="545" spans="1:14" x14ac:dyDescent="0.25">
      <c r="A545" s="18">
        <v>543</v>
      </c>
      <c r="B545" s="21" t="s">
        <v>145</v>
      </c>
      <c r="C545" s="35">
        <v>111901</v>
      </c>
      <c r="D545" s="18">
        <v>19</v>
      </c>
      <c r="E545" s="18" t="s">
        <v>27</v>
      </c>
      <c r="F545" s="18">
        <v>2024</v>
      </c>
      <c r="G545" s="18" t="s">
        <v>146</v>
      </c>
      <c r="H545" s="19" t="s">
        <v>147</v>
      </c>
      <c r="I545" s="9" t="s">
        <v>149</v>
      </c>
      <c r="J545" s="18" t="s">
        <v>148</v>
      </c>
      <c r="K545" s="18"/>
      <c r="L545" s="51"/>
      <c r="M545" s="22">
        <v>-4921.91</v>
      </c>
      <c r="N545" s="147">
        <f t="shared" si="28"/>
        <v>-32033.829999999998</v>
      </c>
    </row>
    <row r="546" spans="1:14" x14ac:dyDescent="0.25">
      <c r="A546" s="18">
        <v>544</v>
      </c>
      <c r="B546" s="21" t="s">
        <v>284</v>
      </c>
      <c r="C546" s="35">
        <v>9903</v>
      </c>
      <c r="D546" s="18">
        <v>19</v>
      </c>
      <c r="E546" s="18" t="s">
        <v>27</v>
      </c>
      <c r="F546" s="18">
        <v>2024</v>
      </c>
      <c r="G546" s="18" t="s">
        <v>38</v>
      </c>
      <c r="H546" s="12" t="s">
        <v>216</v>
      </c>
      <c r="I546" s="9" t="s">
        <v>66</v>
      </c>
      <c r="J546" s="18" t="s">
        <v>67</v>
      </c>
      <c r="K546" s="18"/>
      <c r="L546" s="20">
        <v>32033.83</v>
      </c>
      <c r="M546" s="46"/>
      <c r="N546" s="147">
        <f>N545+L546</f>
        <v>0</v>
      </c>
    </row>
    <row r="547" spans="1:14" x14ac:dyDescent="0.25">
      <c r="A547" s="18">
        <v>545</v>
      </c>
      <c r="B547" s="14" t="s">
        <v>231</v>
      </c>
      <c r="C547" s="35">
        <v>553960510014489</v>
      </c>
      <c r="D547" s="18">
        <v>21</v>
      </c>
      <c r="E547" s="18" t="s">
        <v>27</v>
      </c>
      <c r="F547" s="18">
        <v>2024</v>
      </c>
      <c r="G547" s="18" t="s">
        <v>31</v>
      </c>
      <c r="H547" s="3" t="s">
        <v>232</v>
      </c>
      <c r="I547" s="18" t="s">
        <v>360</v>
      </c>
      <c r="J547" s="18" t="s">
        <v>233</v>
      </c>
      <c r="K547" s="18" t="s">
        <v>301</v>
      </c>
      <c r="L547" s="51"/>
      <c r="M547" s="22">
        <v>-1281.8</v>
      </c>
      <c r="N547" s="147">
        <f t="shared" ref="N547:N550" si="29">N546+M547</f>
        <v>-1281.8</v>
      </c>
    </row>
    <row r="548" spans="1:14" x14ac:dyDescent="0.25">
      <c r="A548" s="18">
        <v>546</v>
      </c>
      <c r="B548" s="14" t="s">
        <v>231</v>
      </c>
      <c r="C548" s="35">
        <v>554439000028455</v>
      </c>
      <c r="D548" s="18">
        <v>21</v>
      </c>
      <c r="E548" s="18" t="s">
        <v>27</v>
      </c>
      <c r="F548" s="18">
        <v>2024</v>
      </c>
      <c r="G548" s="18" t="s">
        <v>13</v>
      </c>
      <c r="H548" s="12" t="s">
        <v>190</v>
      </c>
      <c r="I548" s="18" t="s">
        <v>361</v>
      </c>
      <c r="J548" s="18" t="s">
        <v>234</v>
      </c>
      <c r="K548" s="18" t="s">
        <v>301</v>
      </c>
      <c r="L548" s="51"/>
      <c r="M548" s="22">
        <v>-3419.96</v>
      </c>
      <c r="N548" s="147">
        <f t="shared" si="29"/>
        <v>-4701.76</v>
      </c>
    </row>
    <row r="549" spans="1:14" x14ac:dyDescent="0.25">
      <c r="A549" s="18">
        <v>547</v>
      </c>
      <c r="B549" s="14" t="s">
        <v>231</v>
      </c>
      <c r="C549" s="35">
        <v>112101</v>
      </c>
      <c r="D549" s="18">
        <v>21</v>
      </c>
      <c r="E549" s="18" t="s">
        <v>27</v>
      </c>
      <c r="F549" s="18">
        <v>2024</v>
      </c>
      <c r="G549" s="18" t="s">
        <v>15</v>
      </c>
      <c r="H549" s="3" t="s">
        <v>240</v>
      </c>
      <c r="I549" s="18" t="s">
        <v>358</v>
      </c>
      <c r="J549" s="18" t="s">
        <v>233</v>
      </c>
      <c r="K549" s="18" t="s">
        <v>301</v>
      </c>
      <c r="L549" s="51"/>
      <c r="M549" s="22">
        <v>-1269.23</v>
      </c>
      <c r="N549" s="147">
        <f t="shared" si="29"/>
        <v>-5970.99</v>
      </c>
    </row>
    <row r="550" spans="1:14" x14ac:dyDescent="0.25">
      <c r="A550" s="18">
        <v>548</v>
      </c>
      <c r="B550" s="21" t="s">
        <v>142</v>
      </c>
      <c r="C550" s="35">
        <v>833261100215474</v>
      </c>
      <c r="D550" s="18">
        <v>21</v>
      </c>
      <c r="E550" s="18" t="s">
        <v>27</v>
      </c>
      <c r="F550" s="18">
        <v>2024</v>
      </c>
      <c r="G550" s="18" t="s">
        <v>16</v>
      </c>
      <c r="H550" s="18" t="s">
        <v>597</v>
      </c>
      <c r="I550" s="12" t="s">
        <v>65</v>
      </c>
      <c r="J550" s="18" t="s">
        <v>55</v>
      </c>
      <c r="K550" s="18"/>
      <c r="L550" s="51"/>
      <c r="M550" s="22">
        <v>-12.3</v>
      </c>
      <c r="N550" s="147">
        <f t="shared" si="29"/>
        <v>-5983.29</v>
      </c>
    </row>
    <row r="551" spans="1:14" x14ac:dyDescent="0.25">
      <c r="A551" s="18">
        <v>549</v>
      </c>
      <c r="B551" s="21" t="s">
        <v>284</v>
      </c>
      <c r="C551" s="35">
        <v>9903</v>
      </c>
      <c r="D551" s="18">
        <v>21</v>
      </c>
      <c r="E551" s="18" t="s">
        <v>27</v>
      </c>
      <c r="F551" s="18">
        <v>2024</v>
      </c>
      <c r="G551" s="18" t="s">
        <v>38</v>
      </c>
      <c r="H551" s="12" t="s">
        <v>216</v>
      </c>
      <c r="I551" s="9" t="s">
        <v>66</v>
      </c>
      <c r="J551" s="18" t="s">
        <v>67</v>
      </c>
      <c r="K551" s="18"/>
      <c r="L551" s="20">
        <v>5983.29</v>
      </c>
      <c r="M551" s="46"/>
      <c r="N551" s="152">
        <f>N550+L551</f>
        <v>0</v>
      </c>
    </row>
    <row r="552" spans="1:14" x14ac:dyDescent="0.25">
      <c r="A552" s="18">
        <v>550</v>
      </c>
      <c r="B552" s="14" t="s">
        <v>231</v>
      </c>
      <c r="C552" s="35">
        <v>553960510014489</v>
      </c>
      <c r="D552" s="18">
        <v>2</v>
      </c>
      <c r="E552" s="18" t="s">
        <v>28</v>
      </c>
      <c r="F552" s="18">
        <v>2024</v>
      </c>
      <c r="G552" s="18" t="s">
        <v>31</v>
      </c>
      <c r="H552" s="3" t="s">
        <v>232</v>
      </c>
      <c r="I552" s="18" t="s">
        <v>360</v>
      </c>
      <c r="J552" s="18" t="s">
        <v>233</v>
      </c>
      <c r="K552" s="18"/>
      <c r="L552" s="51"/>
      <c r="M552" s="22">
        <v>-2354.0500000000002</v>
      </c>
      <c r="N552" s="147">
        <f>N551+M552</f>
        <v>-2354.0500000000002</v>
      </c>
    </row>
    <row r="553" spans="1:14" x14ac:dyDescent="0.25">
      <c r="A553" s="18">
        <v>551</v>
      </c>
      <c r="B553" s="14" t="s">
        <v>231</v>
      </c>
      <c r="C553" s="35">
        <v>554439000028455</v>
      </c>
      <c r="D553" s="18">
        <v>2</v>
      </c>
      <c r="E553" s="18" t="s">
        <v>28</v>
      </c>
      <c r="F553" s="18">
        <v>2024</v>
      </c>
      <c r="G553" s="18" t="s">
        <v>13</v>
      </c>
      <c r="H553" s="19" t="s">
        <v>190</v>
      </c>
      <c r="I553" s="18" t="s">
        <v>361</v>
      </c>
      <c r="J553" s="18" t="s">
        <v>234</v>
      </c>
      <c r="K553" s="18"/>
      <c r="L553" s="51"/>
      <c r="M553" s="22">
        <v>-5292.04</v>
      </c>
      <c r="N553" s="147">
        <f>N552+M553</f>
        <v>-7646.09</v>
      </c>
    </row>
    <row r="554" spans="1:14" x14ac:dyDescent="0.25">
      <c r="A554" s="18">
        <v>552</v>
      </c>
      <c r="B554" s="14" t="s">
        <v>231</v>
      </c>
      <c r="C554" s="35">
        <v>120201</v>
      </c>
      <c r="D554" s="18">
        <v>2</v>
      </c>
      <c r="E554" s="18" t="s">
        <v>28</v>
      </c>
      <c r="F554" s="18">
        <v>2024</v>
      </c>
      <c r="G554" s="18" t="s">
        <v>15</v>
      </c>
      <c r="H554" s="3" t="s">
        <v>240</v>
      </c>
      <c r="I554" s="18" t="s">
        <v>358</v>
      </c>
      <c r="J554" s="19" t="s">
        <v>233</v>
      </c>
      <c r="K554" s="19"/>
      <c r="L554" s="52"/>
      <c r="M554" s="23">
        <v>-2331.17</v>
      </c>
      <c r="N554" s="147">
        <f>N553+M554</f>
        <v>-9977.26</v>
      </c>
    </row>
    <row r="555" spans="1:14" x14ac:dyDescent="0.25">
      <c r="A555" s="18">
        <v>553</v>
      </c>
      <c r="B555" s="21" t="s">
        <v>284</v>
      </c>
      <c r="C555" s="35">
        <v>9903</v>
      </c>
      <c r="D555" s="18">
        <v>2</v>
      </c>
      <c r="E555" s="18" t="s">
        <v>28</v>
      </c>
      <c r="F555" s="18">
        <v>2024</v>
      </c>
      <c r="G555" s="18" t="s">
        <v>38</v>
      </c>
      <c r="H555" s="12" t="s">
        <v>216</v>
      </c>
      <c r="I555" s="9" t="s">
        <v>66</v>
      </c>
      <c r="J555" s="18" t="s">
        <v>67</v>
      </c>
      <c r="K555" s="18"/>
      <c r="L555" s="31">
        <v>9977.26</v>
      </c>
      <c r="M555" s="47"/>
      <c r="N555" s="147">
        <f>N554+L555</f>
        <v>0</v>
      </c>
    </row>
    <row r="556" spans="1:14" x14ac:dyDescent="0.25">
      <c r="A556" s="18">
        <v>554</v>
      </c>
      <c r="B556" s="21" t="s">
        <v>215</v>
      </c>
      <c r="C556" s="35">
        <v>554439000028455</v>
      </c>
      <c r="D556" s="18">
        <v>2</v>
      </c>
      <c r="E556" s="18" t="s">
        <v>28</v>
      </c>
      <c r="F556" s="18">
        <v>2024</v>
      </c>
      <c r="G556" s="18" t="s">
        <v>13</v>
      </c>
      <c r="H556" s="18" t="s">
        <v>158</v>
      </c>
      <c r="I556" s="18" t="s">
        <v>327</v>
      </c>
      <c r="J556" s="18" t="s">
        <v>214</v>
      </c>
      <c r="K556" s="18"/>
      <c r="L556" s="51"/>
      <c r="M556" s="22">
        <v>-2506.8000000000002</v>
      </c>
      <c r="N556" s="147">
        <f t="shared" ref="N556:N568" si="30">N555+M556</f>
        <v>-2506.8000000000002</v>
      </c>
    </row>
    <row r="557" spans="1:14" x14ac:dyDescent="0.25">
      <c r="A557" s="18">
        <v>555</v>
      </c>
      <c r="B557" s="21" t="s">
        <v>215</v>
      </c>
      <c r="C557" s="35">
        <v>120201</v>
      </c>
      <c r="D557" s="18">
        <v>2</v>
      </c>
      <c r="E557" s="18" t="s">
        <v>28</v>
      </c>
      <c r="F557" s="18">
        <v>2024</v>
      </c>
      <c r="G557" s="18" t="s">
        <v>15</v>
      </c>
      <c r="H557" s="18" t="s">
        <v>158</v>
      </c>
      <c r="I557" s="18" t="s">
        <v>327</v>
      </c>
      <c r="J557" s="18" t="s">
        <v>214</v>
      </c>
      <c r="K557" s="18"/>
      <c r="L557" s="51"/>
      <c r="M557" s="22">
        <v>-1960.7</v>
      </c>
      <c r="N557" s="147">
        <f t="shared" si="30"/>
        <v>-4467.5</v>
      </c>
    </row>
    <row r="558" spans="1:14" x14ac:dyDescent="0.25">
      <c r="A558" s="18">
        <v>556</v>
      </c>
      <c r="B558" s="21" t="s">
        <v>165</v>
      </c>
      <c r="C558" s="35">
        <v>550094000070740</v>
      </c>
      <c r="D558" s="18">
        <v>3</v>
      </c>
      <c r="E558" s="18" t="s">
        <v>28</v>
      </c>
      <c r="F558" s="18">
        <v>2024</v>
      </c>
      <c r="G558" s="18" t="s">
        <v>13</v>
      </c>
      <c r="H558" s="18" t="s">
        <v>189</v>
      </c>
      <c r="I558" s="18" t="s">
        <v>349</v>
      </c>
      <c r="J558" s="18" t="s">
        <v>164</v>
      </c>
      <c r="K558" s="18"/>
      <c r="L558" s="51"/>
      <c r="M558" s="22">
        <v>-1932</v>
      </c>
      <c r="N558" s="147">
        <f t="shared" si="30"/>
        <v>-6399.5</v>
      </c>
    </row>
    <row r="559" spans="1:14" x14ac:dyDescent="0.25">
      <c r="A559" s="18">
        <v>557</v>
      </c>
      <c r="B559" s="21" t="s">
        <v>229</v>
      </c>
      <c r="C559" s="35">
        <v>550094000070740</v>
      </c>
      <c r="D559" s="18">
        <v>3</v>
      </c>
      <c r="E559" s="18" t="s">
        <v>28</v>
      </c>
      <c r="F559" s="18">
        <v>2024</v>
      </c>
      <c r="G559" s="18" t="s">
        <v>13</v>
      </c>
      <c r="H559" s="18" t="s">
        <v>168</v>
      </c>
      <c r="I559" s="18" t="s">
        <v>226</v>
      </c>
      <c r="J559" s="18" t="s">
        <v>197</v>
      </c>
      <c r="K559" s="18"/>
      <c r="L559" s="51"/>
      <c r="M559" s="22">
        <v>-3520</v>
      </c>
      <c r="N559" s="147">
        <f t="shared" si="30"/>
        <v>-9919.5</v>
      </c>
    </row>
    <row r="560" spans="1:14" x14ac:dyDescent="0.25">
      <c r="A560" s="18">
        <v>558</v>
      </c>
      <c r="B560" s="21" t="s">
        <v>215</v>
      </c>
      <c r="C560" s="35">
        <v>553653000020533</v>
      </c>
      <c r="D560" s="18">
        <v>3</v>
      </c>
      <c r="E560" s="18" t="s">
        <v>28</v>
      </c>
      <c r="F560" s="18">
        <v>2024</v>
      </c>
      <c r="G560" s="18" t="s">
        <v>13</v>
      </c>
      <c r="H560" s="18" t="s">
        <v>168</v>
      </c>
      <c r="I560" s="18" t="s">
        <v>337</v>
      </c>
      <c r="J560" s="18" t="s">
        <v>214</v>
      </c>
      <c r="K560" s="18"/>
      <c r="L560" s="51"/>
      <c r="M560" s="22">
        <v>-2506.8000000000002</v>
      </c>
      <c r="N560" s="147">
        <f t="shared" si="30"/>
        <v>-12426.3</v>
      </c>
    </row>
    <row r="561" spans="1:14" x14ac:dyDescent="0.25">
      <c r="A561" s="18">
        <v>559</v>
      </c>
      <c r="B561" s="21" t="s">
        <v>165</v>
      </c>
      <c r="C561" s="35">
        <v>554439000006509</v>
      </c>
      <c r="D561" s="18">
        <v>3</v>
      </c>
      <c r="E561" s="18" t="s">
        <v>28</v>
      </c>
      <c r="F561" s="18">
        <v>2024</v>
      </c>
      <c r="G561" s="18" t="s">
        <v>13</v>
      </c>
      <c r="H561" s="18" t="s">
        <v>191</v>
      </c>
      <c r="I561" s="18" t="s">
        <v>364</v>
      </c>
      <c r="J561" s="18" t="s">
        <v>159</v>
      </c>
      <c r="K561" s="18"/>
      <c r="L561" s="51"/>
      <c r="M561" s="22">
        <v>-3364.16</v>
      </c>
      <c r="N561" s="147">
        <f t="shared" si="30"/>
        <v>-15790.46</v>
      </c>
    </row>
    <row r="562" spans="1:14" x14ac:dyDescent="0.25">
      <c r="A562" s="18">
        <v>560</v>
      </c>
      <c r="B562" s="21" t="s">
        <v>165</v>
      </c>
      <c r="C562" s="35">
        <v>554439000006509</v>
      </c>
      <c r="D562" s="18">
        <v>3</v>
      </c>
      <c r="E562" s="18" t="s">
        <v>28</v>
      </c>
      <c r="F562" s="18">
        <v>2024</v>
      </c>
      <c r="G562" s="18" t="s">
        <v>13</v>
      </c>
      <c r="H562" s="18" t="s">
        <v>212</v>
      </c>
      <c r="I562" s="18" t="s">
        <v>341</v>
      </c>
      <c r="J562" s="18" t="s">
        <v>198</v>
      </c>
      <c r="K562" s="18"/>
      <c r="L562" s="51"/>
      <c r="M562" s="22">
        <v>-1100</v>
      </c>
      <c r="N562" s="147">
        <f t="shared" si="30"/>
        <v>-16890.46</v>
      </c>
    </row>
    <row r="563" spans="1:14" x14ac:dyDescent="0.25">
      <c r="A563" s="18">
        <v>561</v>
      </c>
      <c r="B563" s="21" t="s">
        <v>165</v>
      </c>
      <c r="C563" s="35">
        <v>120301</v>
      </c>
      <c r="D563" s="18">
        <v>3</v>
      </c>
      <c r="E563" s="18" t="s">
        <v>28</v>
      </c>
      <c r="F563" s="18">
        <v>2024</v>
      </c>
      <c r="G563" s="18" t="s">
        <v>15</v>
      </c>
      <c r="H563" s="18" t="s">
        <v>228</v>
      </c>
      <c r="I563" s="18" t="s">
        <v>344</v>
      </c>
      <c r="J563" s="18" t="s">
        <v>198</v>
      </c>
      <c r="K563" s="18"/>
      <c r="L563" s="51"/>
      <c r="M563" s="22">
        <v>-705.6</v>
      </c>
      <c r="N563" s="147">
        <f t="shared" si="30"/>
        <v>-17596.059999999998</v>
      </c>
    </row>
    <row r="564" spans="1:14" x14ac:dyDescent="0.25">
      <c r="A564" s="18">
        <v>562</v>
      </c>
      <c r="B564" s="21" t="s">
        <v>215</v>
      </c>
      <c r="C564" s="35">
        <v>120302</v>
      </c>
      <c r="D564" s="18">
        <v>3</v>
      </c>
      <c r="E564" s="18" t="s">
        <v>28</v>
      </c>
      <c r="F564" s="18">
        <v>2024</v>
      </c>
      <c r="G564" s="18" t="s">
        <v>15</v>
      </c>
      <c r="H564" s="18" t="s">
        <v>157</v>
      </c>
      <c r="I564" s="18" t="s">
        <v>332</v>
      </c>
      <c r="J564" s="18" t="s">
        <v>214</v>
      </c>
      <c r="K564" s="18"/>
      <c r="L564" s="51"/>
      <c r="M564" s="22">
        <v>-2506.8000000000002</v>
      </c>
      <c r="N564" s="147">
        <f t="shared" si="30"/>
        <v>-20102.859999999997</v>
      </c>
    </row>
    <row r="565" spans="1:14" x14ac:dyDescent="0.25">
      <c r="A565" s="18">
        <v>563</v>
      </c>
      <c r="B565" s="14" t="s">
        <v>320</v>
      </c>
      <c r="C565" s="35">
        <v>120303</v>
      </c>
      <c r="D565" s="18">
        <v>3</v>
      </c>
      <c r="E565" s="18" t="s">
        <v>28</v>
      </c>
      <c r="F565" s="18">
        <v>2024</v>
      </c>
      <c r="G565" s="18" t="s">
        <v>15</v>
      </c>
      <c r="H565" s="3" t="s">
        <v>302</v>
      </c>
      <c r="I565" s="18" t="s">
        <v>303</v>
      </c>
      <c r="J565" s="18" t="s">
        <v>197</v>
      </c>
      <c r="K565" s="18"/>
      <c r="L565" s="51"/>
      <c r="M565" s="22">
        <v>-863.22</v>
      </c>
      <c r="N565" s="147">
        <f t="shared" si="30"/>
        <v>-20966.079999999998</v>
      </c>
    </row>
    <row r="566" spans="1:14" x14ac:dyDescent="0.25">
      <c r="A566" s="18">
        <v>564</v>
      </c>
      <c r="B566" s="21" t="s">
        <v>142</v>
      </c>
      <c r="C566" s="35">
        <v>893381200009706</v>
      </c>
      <c r="D566" s="18">
        <v>3</v>
      </c>
      <c r="E566" s="18" t="s">
        <v>28</v>
      </c>
      <c r="F566" s="18">
        <v>2024</v>
      </c>
      <c r="G566" s="18" t="s">
        <v>15</v>
      </c>
      <c r="H566" s="18" t="s">
        <v>597</v>
      </c>
      <c r="I566" s="12" t="s">
        <v>65</v>
      </c>
      <c r="J566" s="18" t="s">
        <v>55</v>
      </c>
      <c r="K566" s="18"/>
      <c r="L566" s="51"/>
      <c r="M566" s="22">
        <v>-12.3</v>
      </c>
      <c r="N566" s="147">
        <f t="shared" si="30"/>
        <v>-20978.379999999997</v>
      </c>
    </row>
    <row r="567" spans="1:14" x14ac:dyDescent="0.25">
      <c r="A567" s="18">
        <v>565</v>
      </c>
      <c r="B567" s="21" t="s">
        <v>142</v>
      </c>
      <c r="C567" s="35">
        <v>893381200009707</v>
      </c>
      <c r="D567" s="18">
        <v>3</v>
      </c>
      <c r="E567" s="18" t="s">
        <v>28</v>
      </c>
      <c r="F567" s="18">
        <v>2024</v>
      </c>
      <c r="G567" s="18" t="s">
        <v>15</v>
      </c>
      <c r="H567" s="18" t="s">
        <v>597</v>
      </c>
      <c r="I567" s="12" t="s">
        <v>65</v>
      </c>
      <c r="J567" s="18" t="s">
        <v>55</v>
      </c>
      <c r="K567" s="18"/>
      <c r="L567" s="51"/>
      <c r="M567" s="22">
        <v>-12.3</v>
      </c>
      <c r="N567" s="147">
        <f t="shared" si="30"/>
        <v>-20990.679999999997</v>
      </c>
    </row>
    <row r="568" spans="1:14" x14ac:dyDescent="0.25">
      <c r="A568" s="18">
        <v>566</v>
      </c>
      <c r="B568" s="21" t="s">
        <v>142</v>
      </c>
      <c r="C568" s="35">
        <v>893381200009708</v>
      </c>
      <c r="D568" s="18">
        <v>3</v>
      </c>
      <c r="E568" s="18" t="s">
        <v>28</v>
      </c>
      <c r="F568" s="18">
        <v>2024</v>
      </c>
      <c r="G568" s="18" t="s">
        <v>16</v>
      </c>
      <c r="H568" s="18" t="s">
        <v>597</v>
      </c>
      <c r="I568" s="12" t="s">
        <v>65</v>
      </c>
      <c r="J568" s="18" t="s">
        <v>55</v>
      </c>
      <c r="K568" s="18"/>
      <c r="L568" s="51"/>
      <c r="M568" s="22">
        <v>-12.3</v>
      </c>
      <c r="N568" s="147">
        <f t="shared" si="30"/>
        <v>-21002.979999999996</v>
      </c>
    </row>
    <row r="569" spans="1:14" x14ac:dyDescent="0.25">
      <c r="A569" s="18">
        <v>567</v>
      </c>
      <c r="B569" s="21" t="s">
        <v>284</v>
      </c>
      <c r="C569" s="35">
        <v>9903</v>
      </c>
      <c r="D569" s="18">
        <v>3</v>
      </c>
      <c r="E569" s="18" t="s">
        <v>28</v>
      </c>
      <c r="F569" s="18">
        <v>2024</v>
      </c>
      <c r="G569" s="18" t="s">
        <v>38</v>
      </c>
      <c r="H569" s="12" t="s">
        <v>216</v>
      </c>
      <c r="I569" s="9" t="s">
        <v>66</v>
      </c>
      <c r="J569" s="18" t="s">
        <v>67</v>
      </c>
      <c r="K569" s="18"/>
      <c r="L569" s="20">
        <v>21002.98</v>
      </c>
      <c r="M569" s="47"/>
      <c r="N569" s="147">
        <f>N568+L569</f>
        <v>0</v>
      </c>
    </row>
    <row r="570" spans="1:14" x14ac:dyDescent="0.25">
      <c r="A570" s="18">
        <v>568</v>
      </c>
      <c r="B570" s="14" t="s">
        <v>195</v>
      </c>
      <c r="C570" s="35">
        <v>551295000702791</v>
      </c>
      <c r="D570" s="18">
        <v>4</v>
      </c>
      <c r="E570" s="18" t="s">
        <v>28</v>
      </c>
      <c r="F570" s="18">
        <v>2024</v>
      </c>
      <c r="G570" s="18" t="s">
        <v>13</v>
      </c>
      <c r="H570" s="18" t="s">
        <v>150</v>
      </c>
      <c r="I570" s="18" t="s">
        <v>326</v>
      </c>
      <c r="J570" s="18" t="s">
        <v>193</v>
      </c>
      <c r="K570" s="18"/>
      <c r="L570" s="51"/>
      <c r="M570" s="22">
        <v>-2100</v>
      </c>
      <c r="N570" s="147">
        <f t="shared" ref="N570:N572" si="31">N569+M570</f>
        <v>-2100</v>
      </c>
    </row>
    <row r="571" spans="1:14" x14ac:dyDescent="0.25">
      <c r="A571" s="18">
        <v>569</v>
      </c>
      <c r="B571" s="14" t="s">
        <v>195</v>
      </c>
      <c r="C571" s="35">
        <v>555101000005631</v>
      </c>
      <c r="D571" s="18">
        <v>4</v>
      </c>
      <c r="E571" s="18" t="s">
        <v>28</v>
      </c>
      <c r="F571" s="18">
        <v>2024</v>
      </c>
      <c r="G571" s="18" t="s">
        <v>13</v>
      </c>
      <c r="H571" s="18" t="s">
        <v>169</v>
      </c>
      <c r="I571" s="18" t="s">
        <v>338</v>
      </c>
      <c r="J571" s="18" t="s">
        <v>193</v>
      </c>
      <c r="K571" s="18"/>
      <c r="L571" s="51"/>
      <c r="M571" s="22">
        <v>-2100</v>
      </c>
      <c r="N571" s="147">
        <f t="shared" si="31"/>
        <v>-4200</v>
      </c>
    </row>
    <row r="572" spans="1:14" x14ac:dyDescent="0.25">
      <c r="A572" s="18">
        <v>570</v>
      </c>
      <c r="B572" s="14" t="s">
        <v>275</v>
      </c>
      <c r="C572" s="35">
        <v>120401</v>
      </c>
      <c r="D572" s="18">
        <v>4</v>
      </c>
      <c r="E572" s="18" t="s">
        <v>28</v>
      </c>
      <c r="F572" s="18">
        <v>2024</v>
      </c>
      <c r="G572" s="18" t="s">
        <v>37</v>
      </c>
      <c r="H572" s="174" t="s">
        <v>343</v>
      </c>
      <c r="I572" s="42" t="s">
        <v>342</v>
      </c>
      <c r="J572" s="18" t="s">
        <v>197</v>
      </c>
      <c r="K572" s="18"/>
      <c r="L572" s="51"/>
      <c r="M572" s="22">
        <v>-341.16</v>
      </c>
      <c r="N572" s="147">
        <f t="shared" si="31"/>
        <v>-4541.16</v>
      </c>
    </row>
    <row r="573" spans="1:14" x14ac:dyDescent="0.25">
      <c r="A573" s="18">
        <v>571</v>
      </c>
      <c r="B573" s="21" t="s">
        <v>284</v>
      </c>
      <c r="C573" s="35">
        <v>9903</v>
      </c>
      <c r="D573" s="18">
        <v>4</v>
      </c>
      <c r="E573" s="18" t="s">
        <v>28</v>
      </c>
      <c r="F573" s="18">
        <v>2024</v>
      </c>
      <c r="G573" s="18" t="s">
        <v>38</v>
      </c>
      <c r="H573" s="12" t="s">
        <v>216</v>
      </c>
      <c r="I573" s="9" t="s">
        <v>66</v>
      </c>
      <c r="J573" s="18" t="s">
        <v>67</v>
      </c>
      <c r="K573" s="18"/>
      <c r="L573" s="20">
        <v>4541.16</v>
      </c>
      <c r="M573" s="46"/>
      <c r="N573" s="147">
        <f>N572+L573</f>
        <v>0</v>
      </c>
    </row>
    <row r="574" spans="1:14" x14ac:dyDescent="0.25">
      <c r="A574" s="18">
        <v>572</v>
      </c>
      <c r="B574" s="21" t="s">
        <v>215</v>
      </c>
      <c r="C574" s="35">
        <v>550094000070740</v>
      </c>
      <c r="D574" s="18">
        <v>5</v>
      </c>
      <c r="E574" s="18" t="s">
        <v>28</v>
      </c>
      <c r="F574" s="18">
        <v>2024</v>
      </c>
      <c r="G574" s="18" t="s">
        <v>13</v>
      </c>
      <c r="H574" s="18" t="s">
        <v>158</v>
      </c>
      <c r="I574" s="18" t="s">
        <v>327</v>
      </c>
      <c r="J574" s="18" t="s">
        <v>214</v>
      </c>
      <c r="K574" s="18"/>
      <c r="L574" s="51"/>
      <c r="M574" s="22">
        <v>-1882.57</v>
      </c>
      <c r="N574" s="147">
        <f t="shared" ref="N574:N576" si="32">N573+M574</f>
        <v>-1882.57</v>
      </c>
    </row>
    <row r="575" spans="1:14" x14ac:dyDescent="0.25">
      <c r="A575" s="18">
        <v>573</v>
      </c>
      <c r="B575" s="21" t="s">
        <v>215</v>
      </c>
      <c r="C575" s="35">
        <v>550094000070740</v>
      </c>
      <c r="D575" s="18">
        <v>5</v>
      </c>
      <c r="E575" s="18" t="s">
        <v>28</v>
      </c>
      <c r="F575" s="18">
        <v>2024</v>
      </c>
      <c r="G575" s="18" t="s">
        <v>13</v>
      </c>
      <c r="H575" s="18" t="s">
        <v>158</v>
      </c>
      <c r="I575" s="18" t="s">
        <v>327</v>
      </c>
      <c r="J575" s="18" t="s">
        <v>214</v>
      </c>
      <c r="K575" s="18"/>
      <c r="L575" s="51"/>
      <c r="M575" s="22">
        <v>-2025</v>
      </c>
      <c r="N575" s="147">
        <f t="shared" si="32"/>
        <v>-3907.5699999999997</v>
      </c>
    </row>
    <row r="576" spans="1:14" x14ac:dyDescent="0.25">
      <c r="A576" s="18">
        <v>574</v>
      </c>
      <c r="B576" s="21" t="s">
        <v>142</v>
      </c>
      <c r="C576" s="35">
        <v>883401200616439</v>
      </c>
      <c r="D576" s="18">
        <v>5</v>
      </c>
      <c r="E576" s="18" t="s">
        <v>28</v>
      </c>
      <c r="F576" s="18">
        <v>2024</v>
      </c>
      <c r="G576" s="18" t="s">
        <v>18</v>
      </c>
      <c r="H576" s="18" t="s">
        <v>597</v>
      </c>
      <c r="I576" s="12" t="s">
        <v>65</v>
      </c>
      <c r="J576" s="18" t="s">
        <v>55</v>
      </c>
      <c r="K576" s="18"/>
      <c r="L576" s="51"/>
      <c r="M576" s="22">
        <v>-73.8</v>
      </c>
      <c r="N576" s="147">
        <f t="shared" si="32"/>
        <v>-3981.37</v>
      </c>
    </row>
    <row r="577" spans="1:14" x14ac:dyDescent="0.25">
      <c r="A577" s="18">
        <v>575</v>
      </c>
      <c r="B577" s="21" t="s">
        <v>284</v>
      </c>
      <c r="C577" s="35">
        <v>9903</v>
      </c>
      <c r="D577" s="18">
        <v>5</v>
      </c>
      <c r="E577" s="18" t="s">
        <v>28</v>
      </c>
      <c r="F577" s="18">
        <v>2024</v>
      </c>
      <c r="G577" s="18" t="s">
        <v>38</v>
      </c>
      <c r="H577" s="12" t="s">
        <v>216</v>
      </c>
      <c r="I577" s="9" t="s">
        <v>66</v>
      </c>
      <c r="J577" s="18" t="s">
        <v>67</v>
      </c>
      <c r="K577" s="18"/>
      <c r="L577" s="20">
        <v>3981.37</v>
      </c>
      <c r="M577" s="46"/>
      <c r="N577" s="147">
        <f>N576+L577</f>
        <v>0</v>
      </c>
    </row>
    <row r="578" spans="1:14" x14ac:dyDescent="0.25">
      <c r="A578" s="18">
        <v>576</v>
      </c>
      <c r="B578" s="14" t="s">
        <v>231</v>
      </c>
      <c r="C578" s="35">
        <v>553960510014489</v>
      </c>
      <c r="D578" s="18">
        <v>10</v>
      </c>
      <c r="E578" s="18" t="s">
        <v>28</v>
      </c>
      <c r="F578" s="18">
        <v>2024</v>
      </c>
      <c r="G578" s="18" t="s">
        <v>31</v>
      </c>
      <c r="H578" s="3" t="s">
        <v>232</v>
      </c>
      <c r="I578" s="18" t="s">
        <v>360</v>
      </c>
      <c r="J578" s="18" t="s">
        <v>233</v>
      </c>
      <c r="K578" s="18" t="s">
        <v>304</v>
      </c>
      <c r="L578" s="51"/>
      <c r="M578" s="22">
        <v>-1072.25</v>
      </c>
      <c r="N578" s="147">
        <f t="shared" ref="N578:N582" si="33">N577+M578</f>
        <v>-1072.25</v>
      </c>
    </row>
    <row r="579" spans="1:14" x14ac:dyDescent="0.25">
      <c r="A579" s="18">
        <v>577</v>
      </c>
      <c r="B579" s="14" t="s">
        <v>231</v>
      </c>
      <c r="C579" s="35">
        <v>554439000028455</v>
      </c>
      <c r="D579" s="18">
        <v>10</v>
      </c>
      <c r="E579" s="18" t="s">
        <v>28</v>
      </c>
      <c r="F579" s="18">
        <v>2024</v>
      </c>
      <c r="G579" s="18" t="s">
        <v>13</v>
      </c>
      <c r="H579" s="18" t="s">
        <v>190</v>
      </c>
      <c r="I579" s="18" t="s">
        <v>361</v>
      </c>
      <c r="J579" s="18" t="s">
        <v>234</v>
      </c>
      <c r="K579" s="18" t="s">
        <v>304</v>
      </c>
      <c r="L579" s="51"/>
      <c r="M579" s="22">
        <v>-1872.08</v>
      </c>
      <c r="N579" s="147">
        <f t="shared" si="33"/>
        <v>-2944.33</v>
      </c>
    </row>
    <row r="580" spans="1:14" x14ac:dyDescent="0.25">
      <c r="A580" s="18">
        <v>578</v>
      </c>
      <c r="B580" s="21" t="s">
        <v>474</v>
      </c>
      <c r="C580" s="35">
        <v>121001</v>
      </c>
      <c r="D580" s="18">
        <v>10</v>
      </c>
      <c r="E580" s="18" t="s">
        <v>28</v>
      </c>
      <c r="F580" s="18">
        <v>2024</v>
      </c>
      <c r="G580" s="18" t="s">
        <v>143</v>
      </c>
      <c r="H580" s="18" t="s">
        <v>34</v>
      </c>
      <c r="I580" s="12" t="s">
        <v>144</v>
      </c>
      <c r="J580" s="5" t="s">
        <v>447</v>
      </c>
      <c r="K580" s="18" t="s">
        <v>543</v>
      </c>
      <c r="L580" s="51"/>
      <c r="M580" s="22">
        <v>-670.74</v>
      </c>
      <c r="N580" s="147">
        <f t="shared" si="33"/>
        <v>-3615.0699999999997</v>
      </c>
    </row>
    <row r="581" spans="1:14" x14ac:dyDescent="0.25">
      <c r="A581" s="18">
        <v>579</v>
      </c>
      <c r="B581" s="14" t="s">
        <v>231</v>
      </c>
      <c r="C581" s="35">
        <v>121002</v>
      </c>
      <c r="D581" s="18">
        <v>10</v>
      </c>
      <c r="E581" s="18" t="s">
        <v>28</v>
      </c>
      <c r="F581" s="18">
        <v>2024</v>
      </c>
      <c r="G581" s="18" t="s">
        <v>15</v>
      </c>
      <c r="H581" s="3" t="s">
        <v>240</v>
      </c>
      <c r="I581" s="18" t="s">
        <v>358</v>
      </c>
      <c r="J581" s="18" t="s">
        <v>233</v>
      </c>
      <c r="K581" s="18" t="s">
        <v>304</v>
      </c>
      <c r="L581" s="51"/>
      <c r="M581" s="22">
        <v>-1061.94</v>
      </c>
      <c r="N581" s="147">
        <f t="shared" si="33"/>
        <v>-4677.01</v>
      </c>
    </row>
    <row r="582" spans="1:14" x14ac:dyDescent="0.25">
      <c r="A582" s="18">
        <v>580</v>
      </c>
      <c r="B582" s="21" t="s">
        <v>142</v>
      </c>
      <c r="C582" s="35">
        <v>873451200018076</v>
      </c>
      <c r="D582" s="18">
        <v>10</v>
      </c>
      <c r="E582" s="18" t="s">
        <v>28</v>
      </c>
      <c r="F582" s="18">
        <v>2024</v>
      </c>
      <c r="G582" s="18" t="s">
        <v>16</v>
      </c>
      <c r="H582" s="18" t="s">
        <v>597</v>
      </c>
      <c r="I582" s="12" t="s">
        <v>65</v>
      </c>
      <c r="J582" s="18" t="s">
        <v>55</v>
      </c>
      <c r="K582" s="18"/>
      <c r="L582" s="51"/>
      <c r="M582" s="22">
        <v>-12.3</v>
      </c>
      <c r="N582" s="147">
        <f t="shared" si="33"/>
        <v>-4689.3100000000004</v>
      </c>
    </row>
    <row r="583" spans="1:14" x14ac:dyDescent="0.25">
      <c r="A583" s="18">
        <v>581</v>
      </c>
      <c r="B583" s="21" t="s">
        <v>284</v>
      </c>
      <c r="C583" s="35">
        <v>9903</v>
      </c>
      <c r="D583" s="18">
        <v>10</v>
      </c>
      <c r="E583" s="18" t="s">
        <v>28</v>
      </c>
      <c r="F583" s="18">
        <v>2024</v>
      </c>
      <c r="G583" s="18" t="s">
        <v>38</v>
      </c>
      <c r="H583" s="12" t="s">
        <v>216</v>
      </c>
      <c r="I583" s="9" t="s">
        <v>66</v>
      </c>
      <c r="J583" s="18" t="s">
        <v>67</v>
      </c>
      <c r="K583" s="18"/>
      <c r="L583" s="20">
        <v>4689.3100000000004</v>
      </c>
      <c r="M583" s="46"/>
      <c r="N583" s="147">
        <f>N582+L583</f>
        <v>0</v>
      </c>
    </row>
    <row r="584" spans="1:14" x14ac:dyDescent="0.25">
      <c r="A584" s="18">
        <v>582</v>
      </c>
      <c r="B584" s="14" t="s">
        <v>224</v>
      </c>
      <c r="C584" s="35">
        <v>554439000039504</v>
      </c>
      <c r="D584" s="18">
        <v>11</v>
      </c>
      <c r="E584" s="18" t="s">
        <v>28</v>
      </c>
      <c r="F584" s="18">
        <v>2024</v>
      </c>
      <c r="G584" s="18" t="s">
        <v>13</v>
      </c>
      <c r="H584" s="12" t="s">
        <v>216</v>
      </c>
      <c r="I584" s="9" t="s">
        <v>66</v>
      </c>
      <c r="J584" s="18" t="s">
        <v>67</v>
      </c>
      <c r="K584" s="18"/>
      <c r="L584" s="48"/>
      <c r="M584" s="22">
        <v>-4675.33</v>
      </c>
      <c r="N584" s="147">
        <f t="shared" ref="N584:N585" si="34">N583+M584</f>
        <v>-4675.33</v>
      </c>
    </row>
    <row r="585" spans="1:14" x14ac:dyDescent="0.25">
      <c r="A585" s="18">
        <v>583</v>
      </c>
      <c r="B585" s="21" t="s">
        <v>145</v>
      </c>
      <c r="C585" s="35">
        <v>121101</v>
      </c>
      <c r="D585" s="18">
        <v>11</v>
      </c>
      <c r="E585" s="18" t="s">
        <v>28</v>
      </c>
      <c r="F585" s="18">
        <v>2024</v>
      </c>
      <c r="G585" s="18" t="s">
        <v>146</v>
      </c>
      <c r="H585" s="18" t="s">
        <v>147</v>
      </c>
      <c r="I585" s="9" t="s">
        <v>149</v>
      </c>
      <c r="J585" s="18" t="s">
        <v>148</v>
      </c>
      <c r="K585" s="18"/>
      <c r="L585" s="51"/>
      <c r="M585" s="22">
        <v>-4598.04</v>
      </c>
      <c r="N585" s="147">
        <f t="shared" si="34"/>
        <v>-9273.369999999999</v>
      </c>
    </row>
    <row r="586" spans="1:14" x14ac:dyDescent="0.25">
      <c r="A586" s="18">
        <v>584</v>
      </c>
      <c r="B586" s="21" t="s">
        <v>284</v>
      </c>
      <c r="C586" s="35">
        <v>9903</v>
      </c>
      <c r="D586" s="18">
        <v>11</v>
      </c>
      <c r="E586" s="18" t="s">
        <v>28</v>
      </c>
      <c r="F586" s="18">
        <v>2024</v>
      </c>
      <c r="G586" s="18" t="s">
        <v>38</v>
      </c>
      <c r="H586" s="12" t="s">
        <v>216</v>
      </c>
      <c r="I586" s="9" t="s">
        <v>66</v>
      </c>
      <c r="J586" s="18" t="s">
        <v>67</v>
      </c>
      <c r="K586" s="18"/>
      <c r="L586" s="20">
        <v>9273.3700000000008</v>
      </c>
      <c r="M586" s="46"/>
      <c r="N586" s="147">
        <f t="shared" ref="N586:N587" si="35">N585+L586</f>
        <v>0</v>
      </c>
    </row>
    <row r="587" spans="1:14" x14ac:dyDescent="0.25">
      <c r="A587" s="18">
        <v>585</v>
      </c>
      <c r="B587" s="21" t="s">
        <v>43</v>
      </c>
      <c r="C587" s="35">
        <v>121801106245042</v>
      </c>
      <c r="D587" s="18">
        <v>12</v>
      </c>
      <c r="E587" s="18" t="s">
        <v>28</v>
      </c>
      <c r="F587" s="18">
        <v>2024</v>
      </c>
      <c r="G587" s="18" t="s">
        <v>36</v>
      </c>
      <c r="H587" s="18" t="s">
        <v>71</v>
      </c>
      <c r="I587" s="18" t="s">
        <v>48</v>
      </c>
      <c r="J587" s="18" t="s">
        <v>72</v>
      </c>
      <c r="K587" s="18"/>
      <c r="L587" s="25">
        <v>52600</v>
      </c>
      <c r="M587" s="46"/>
      <c r="N587" s="147">
        <f t="shared" si="35"/>
        <v>52600</v>
      </c>
    </row>
    <row r="588" spans="1:14" x14ac:dyDescent="0.25">
      <c r="A588" s="18">
        <v>586</v>
      </c>
      <c r="B588" s="21" t="s">
        <v>286</v>
      </c>
      <c r="C588" s="35">
        <v>9903</v>
      </c>
      <c r="D588" s="18">
        <v>12</v>
      </c>
      <c r="E588" s="18" t="s">
        <v>28</v>
      </c>
      <c r="F588" s="18">
        <v>2024</v>
      </c>
      <c r="G588" s="18" t="s">
        <v>38</v>
      </c>
      <c r="H588" s="18" t="s">
        <v>597</v>
      </c>
      <c r="I588" s="9" t="s">
        <v>65</v>
      </c>
      <c r="J588" s="18" t="s">
        <v>55</v>
      </c>
      <c r="K588" s="18"/>
      <c r="L588" s="51"/>
      <c r="M588" s="22">
        <v>-52600</v>
      </c>
      <c r="N588" s="147">
        <f t="shared" ref="N588:N596" si="36">N587+M588</f>
        <v>0</v>
      </c>
    </row>
    <row r="589" spans="1:14" x14ac:dyDescent="0.25">
      <c r="A589" s="18">
        <v>587</v>
      </c>
      <c r="B589" s="21" t="s">
        <v>215</v>
      </c>
      <c r="C589" s="35">
        <v>550094000070740</v>
      </c>
      <c r="D589" s="18">
        <v>16</v>
      </c>
      <c r="E589" s="18" t="s">
        <v>28</v>
      </c>
      <c r="F589" s="18">
        <v>2024</v>
      </c>
      <c r="G589" s="18" t="s">
        <v>13</v>
      </c>
      <c r="H589" s="18" t="s">
        <v>158</v>
      </c>
      <c r="I589" s="18" t="s">
        <v>327</v>
      </c>
      <c r="J589" s="18" t="s">
        <v>214</v>
      </c>
      <c r="K589" s="18"/>
      <c r="L589" s="51"/>
      <c r="M589" s="22">
        <v>-2025</v>
      </c>
      <c r="N589" s="147">
        <f t="shared" si="36"/>
        <v>-2025</v>
      </c>
    </row>
    <row r="590" spans="1:14" x14ac:dyDescent="0.25">
      <c r="A590" s="18">
        <v>588</v>
      </c>
      <c r="B590" s="21" t="s">
        <v>215</v>
      </c>
      <c r="C590" s="35">
        <v>550094000070740</v>
      </c>
      <c r="D590" s="18">
        <v>16</v>
      </c>
      <c r="E590" s="18" t="s">
        <v>28</v>
      </c>
      <c r="F590" s="18">
        <v>2024</v>
      </c>
      <c r="G590" s="18" t="s">
        <v>13</v>
      </c>
      <c r="H590" s="18" t="s">
        <v>158</v>
      </c>
      <c r="I590" s="18" t="s">
        <v>327</v>
      </c>
      <c r="J590" s="18" t="s">
        <v>214</v>
      </c>
      <c r="K590" s="18"/>
      <c r="L590" s="51"/>
      <c r="M590" s="22">
        <v>-2025</v>
      </c>
      <c r="N590" s="147">
        <f t="shared" si="36"/>
        <v>-4050</v>
      </c>
    </row>
    <row r="591" spans="1:14" x14ac:dyDescent="0.25">
      <c r="A591" s="18">
        <v>589</v>
      </c>
      <c r="B591" s="21" t="s">
        <v>215</v>
      </c>
      <c r="C591" s="35">
        <v>550094000070740</v>
      </c>
      <c r="D591" s="18">
        <v>16</v>
      </c>
      <c r="E591" s="18" t="s">
        <v>28</v>
      </c>
      <c r="F591" s="18">
        <v>2024</v>
      </c>
      <c r="G591" s="18" t="s">
        <v>13</v>
      </c>
      <c r="H591" s="18" t="s">
        <v>158</v>
      </c>
      <c r="I591" s="18" t="s">
        <v>327</v>
      </c>
      <c r="J591" s="18" t="s">
        <v>214</v>
      </c>
      <c r="K591" s="18"/>
      <c r="L591" s="51"/>
      <c r="M591" s="22">
        <v>-2025</v>
      </c>
      <c r="N591" s="147">
        <f t="shared" si="36"/>
        <v>-6075</v>
      </c>
    </row>
    <row r="592" spans="1:14" x14ac:dyDescent="0.25">
      <c r="A592" s="18">
        <v>590</v>
      </c>
      <c r="B592" s="21" t="s">
        <v>215</v>
      </c>
      <c r="C592" s="35">
        <v>553653000137496</v>
      </c>
      <c r="D592" s="18">
        <v>16</v>
      </c>
      <c r="E592" s="18" t="s">
        <v>28</v>
      </c>
      <c r="F592" s="18">
        <v>2024</v>
      </c>
      <c r="G592" s="18" t="s">
        <v>13</v>
      </c>
      <c r="H592" s="18" t="s">
        <v>352</v>
      </c>
      <c r="I592" s="18" t="s">
        <v>353</v>
      </c>
      <c r="J592" s="18" t="s">
        <v>214</v>
      </c>
      <c r="K592" s="18"/>
      <c r="L592" s="51"/>
      <c r="M592" s="22">
        <v>-2506.8000000000002</v>
      </c>
      <c r="N592" s="147">
        <f t="shared" si="36"/>
        <v>-8581.7999999999993</v>
      </c>
    </row>
    <row r="593" spans="1:14" x14ac:dyDescent="0.25">
      <c r="A593" s="18">
        <v>591</v>
      </c>
      <c r="B593" s="21" t="s">
        <v>215</v>
      </c>
      <c r="C593" s="35">
        <v>554053000006701</v>
      </c>
      <c r="D593" s="18">
        <v>16</v>
      </c>
      <c r="E593" s="18" t="s">
        <v>28</v>
      </c>
      <c r="F593" s="18">
        <v>2024</v>
      </c>
      <c r="G593" s="18" t="s">
        <v>13</v>
      </c>
      <c r="H593" s="18" t="s">
        <v>296</v>
      </c>
      <c r="I593" s="18" t="s">
        <v>347</v>
      </c>
      <c r="J593" s="18" t="s">
        <v>214</v>
      </c>
      <c r="K593" s="18"/>
      <c r="L593" s="51"/>
      <c r="M593" s="22">
        <v>-2506.8000000000002</v>
      </c>
      <c r="N593" s="147">
        <f t="shared" si="36"/>
        <v>-11088.599999999999</v>
      </c>
    </row>
    <row r="594" spans="1:14" x14ac:dyDescent="0.25">
      <c r="A594" s="18">
        <v>592</v>
      </c>
      <c r="B594" s="21" t="s">
        <v>215</v>
      </c>
      <c r="C594" s="35">
        <v>554053000006701</v>
      </c>
      <c r="D594" s="18">
        <v>16</v>
      </c>
      <c r="E594" s="18" t="s">
        <v>28</v>
      </c>
      <c r="F594" s="18">
        <v>2024</v>
      </c>
      <c r="G594" s="18" t="s">
        <v>13</v>
      </c>
      <c r="H594" s="18" t="s">
        <v>296</v>
      </c>
      <c r="I594" s="18" t="s">
        <v>347</v>
      </c>
      <c r="J594" s="18" t="s">
        <v>214</v>
      </c>
      <c r="K594" s="18"/>
      <c r="L594" s="51"/>
      <c r="M594" s="22">
        <v>-1960.7</v>
      </c>
      <c r="N594" s="147">
        <f t="shared" si="36"/>
        <v>-13049.3</v>
      </c>
    </row>
    <row r="595" spans="1:14" x14ac:dyDescent="0.25">
      <c r="A595" s="18">
        <v>593</v>
      </c>
      <c r="B595" s="21" t="s">
        <v>215</v>
      </c>
      <c r="C595" s="35">
        <v>554053000006701</v>
      </c>
      <c r="D595" s="18">
        <v>16</v>
      </c>
      <c r="E595" s="18" t="s">
        <v>28</v>
      </c>
      <c r="F595" s="18">
        <v>2024</v>
      </c>
      <c r="G595" s="18" t="s">
        <v>13</v>
      </c>
      <c r="H595" s="18" t="s">
        <v>296</v>
      </c>
      <c r="I595" s="18" t="s">
        <v>347</v>
      </c>
      <c r="J595" s="18" t="s">
        <v>214</v>
      </c>
      <c r="K595" s="18"/>
      <c r="L595" s="51"/>
      <c r="M595" s="22">
        <v>-2025</v>
      </c>
      <c r="N595" s="147">
        <f t="shared" si="36"/>
        <v>-15074.3</v>
      </c>
    </row>
    <row r="596" spans="1:14" x14ac:dyDescent="0.25">
      <c r="A596" s="18">
        <v>594</v>
      </c>
      <c r="B596" s="21" t="s">
        <v>215</v>
      </c>
      <c r="C596" s="35">
        <v>554053000006701</v>
      </c>
      <c r="D596" s="18">
        <v>16</v>
      </c>
      <c r="E596" s="18" t="s">
        <v>28</v>
      </c>
      <c r="F596" s="18">
        <v>2024</v>
      </c>
      <c r="G596" s="18" t="s">
        <v>13</v>
      </c>
      <c r="H596" s="18" t="s">
        <v>296</v>
      </c>
      <c r="I596" s="18" t="s">
        <v>347</v>
      </c>
      <c r="J596" s="18" t="s">
        <v>214</v>
      </c>
      <c r="K596" s="18"/>
      <c r="L596" s="51"/>
      <c r="M596" s="22">
        <v>-1882.57</v>
      </c>
      <c r="N596" s="147">
        <f t="shared" si="36"/>
        <v>-16956.87</v>
      </c>
    </row>
    <row r="597" spans="1:14" x14ac:dyDescent="0.25">
      <c r="A597" s="18">
        <v>595</v>
      </c>
      <c r="B597" s="21" t="s">
        <v>284</v>
      </c>
      <c r="C597" s="35">
        <v>9903</v>
      </c>
      <c r="D597" s="18">
        <v>16</v>
      </c>
      <c r="E597" s="18" t="s">
        <v>28</v>
      </c>
      <c r="F597" s="18">
        <v>2024</v>
      </c>
      <c r="G597" s="18" t="s">
        <v>38</v>
      </c>
      <c r="H597" s="12" t="s">
        <v>216</v>
      </c>
      <c r="I597" s="9" t="s">
        <v>66</v>
      </c>
      <c r="J597" s="18" t="s">
        <v>67</v>
      </c>
      <c r="K597" s="18"/>
      <c r="L597" s="20">
        <v>16956.87</v>
      </c>
      <c r="M597" s="46"/>
      <c r="N597" s="147">
        <f>N596+L597</f>
        <v>0</v>
      </c>
    </row>
    <row r="598" spans="1:14" x14ac:dyDescent="0.25">
      <c r="A598" s="18">
        <v>596</v>
      </c>
      <c r="B598" s="21" t="s">
        <v>215</v>
      </c>
      <c r="C598" s="35">
        <v>850012</v>
      </c>
      <c r="D598" s="18">
        <v>17</v>
      </c>
      <c r="E598" s="18" t="s">
        <v>28</v>
      </c>
      <c r="F598" s="18">
        <v>2024</v>
      </c>
      <c r="G598" s="18" t="s">
        <v>25</v>
      </c>
      <c r="H598" s="3" t="s">
        <v>188</v>
      </c>
      <c r="I598" s="18" t="s">
        <v>339</v>
      </c>
      <c r="J598" s="18" t="s">
        <v>214</v>
      </c>
      <c r="K598" s="18"/>
      <c r="L598" s="51"/>
      <c r="M598" s="22">
        <v>-1814.44</v>
      </c>
      <c r="N598" s="147">
        <f t="shared" ref="N598:N600" si="37">N597+M598</f>
        <v>-1814.44</v>
      </c>
    </row>
    <row r="599" spans="1:14" x14ac:dyDescent="0.25">
      <c r="A599" s="18">
        <v>597</v>
      </c>
      <c r="B599" s="14" t="s">
        <v>545</v>
      </c>
      <c r="C599" s="35">
        <v>554439000039504</v>
      </c>
      <c r="D599" s="18">
        <v>17</v>
      </c>
      <c r="E599" s="18" t="s">
        <v>28</v>
      </c>
      <c r="F599" s="18">
        <v>2024</v>
      </c>
      <c r="G599" s="18" t="s">
        <v>177</v>
      </c>
      <c r="H599" s="19" t="s">
        <v>171</v>
      </c>
      <c r="I599" s="39" t="s">
        <v>340</v>
      </c>
      <c r="J599" s="5" t="s">
        <v>447</v>
      </c>
      <c r="K599" s="18" t="s">
        <v>525</v>
      </c>
      <c r="L599" s="51"/>
      <c r="M599" s="22">
        <v>-2682.95</v>
      </c>
      <c r="N599" s="147">
        <f t="shared" si="37"/>
        <v>-4497.3899999999994</v>
      </c>
    </row>
    <row r="600" spans="1:14" x14ac:dyDescent="0.25">
      <c r="A600" s="18">
        <v>598</v>
      </c>
      <c r="B600" s="14" t="s">
        <v>446</v>
      </c>
      <c r="C600" s="35">
        <v>554439000039504</v>
      </c>
      <c r="D600" s="18">
        <v>17</v>
      </c>
      <c r="E600" s="18" t="s">
        <v>28</v>
      </c>
      <c r="F600" s="18">
        <v>2024</v>
      </c>
      <c r="G600" s="18" t="s">
        <v>177</v>
      </c>
      <c r="H600" s="19" t="s">
        <v>171</v>
      </c>
      <c r="I600" s="39" t="s">
        <v>340</v>
      </c>
      <c r="J600" s="5" t="s">
        <v>447</v>
      </c>
      <c r="K600" s="18" t="s">
        <v>529</v>
      </c>
      <c r="L600" s="51"/>
      <c r="M600" s="22">
        <v>-1475.62</v>
      </c>
      <c r="N600" s="147">
        <f t="shared" si="37"/>
        <v>-5973.0099999999993</v>
      </c>
    </row>
    <row r="601" spans="1:14" x14ac:dyDescent="0.25">
      <c r="A601" s="18">
        <v>599</v>
      </c>
      <c r="B601" s="21" t="s">
        <v>284</v>
      </c>
      <c r="C601" s="35">
        <v>9903</v>
      </c>
      <c r="D601" s="18">
        <v>17</v>
      </c>
      <c r="E601" s="18" t="s">
        <v>28</v>
      </c>
      <c r="F601" s="18">
        <v>2024</v>
      </c>
      <c r="G601" s="18" t="s">
        <v>38</v>
      </c>
      <c r="H601" s="12" t="s">
        <v>216</v>
      </c>
      <c r="I601" s="9" t="s">
        <v>66</v>
      </c>
      <c r="J601" s="18" t="s">
        <v>67</v>
      </c>
      <c r="K601" s="18"/>
      <c r="L601" s="20">
        <v>5973.01</v>
      </c>
      <c r="M601" s="46"/>
      <c r="N601" s="147">
        <f>N600+L601</f>
        <v>0</v>
      </c>
    </row>
    <row r="602" spans="1:14" x14ac:dyDescent="0.25">
      <c r="A602" s="18">
        <v>600</v>
      </c>
      <c r="B602" s="14" t="s">
        <v>195</v>
      </c>
      <c r="C602" s="35">
        <v>850013</v>
      </c>
      <c r="D602" s="18">
        <v>19</v>
      </c>
      <c r="E602" s="18" t="s">
        <v>28</v>
      </c>
      <c r="F602" s="18">
        <v>2024</v>
      </c>
      <c r="G602" s="18" t="s">
        <v>25</v>
      </c>
      <c r="H602" s="18" t="s">
        <v>188</v>
      </c>
      <c r="I602" s="18" t="s">
        <v>339</v>
      </c>
      <c r="J602" s="18" t="s">
        <v>193</v>
      </c>
      <c r="K602" s="18"/>
      <c r="L602" s="51"/>
      <c r="M602" s="22">
        <v>-2037.65</v>
      </c>
      <c r="N602" s="147">
        <f>N601+M602</f>
        <v>-2037.65</v>
      </c>
    </row>
    <row r="603" spans="1:14" x14ac:dyDescent="0.25">
      <c r="A603" s="18">
        <v>601</v>
      </c>
      <c r="B603" s="21" t="s">
        <v>284</v>
      </c>
      <c r="C603" s="35">
        <v>9903</v>
      </c>
      <c r="D603" s="18">
        <v>19</v>
      </c>
      <c r="E603" s="18" t="s">
        <v>28</v>
      </c>
      <c r="F603" s="18">
        <v>2024</v>
      </c>
      <c r="G603" s="18" t="s">
        <v>38</v>
      </c>
      <c r="H603" s="12" t="s">
        <v>216</v>
      </c>
      <c r="I603" s="9" t="s">
        <v>66</v>
      </c>
      <c r="J603" s="18" t="s">
        <v>67</v>
      </c>
      <c r="K603" s="18"/>
      <c r="L603" s="20">
        <v>2037.65</v>
      </c>
      <c r="M603" s="46"/>
      <c r="N603" s="152">
        <f>N602+L603</f>
        <v>0</v>
      </c>
    </row>
    <row r="604" spans="1:14" x14ac:dyDescent="0.25">
      <c r="A604" s="18">
        <v>602</v>
      </c>
      <c r="B604" s="21" t="s">
        <v>231</v>
      </c>
      <c r="C604" s="35">
        <v>553960510014489</v>
      </c>
      <c r="D604" s="18">
        <v>7</v>
      </c>
      <c r="E604" s="18" t="s">
        <v>29</v>
      </c>
      <c r="F604" s="18">
        <v>2025</v>
      </c>
      <c r="G604" s="18" t="s">
        <v>31</v>
      </c>
      <c r="H604" s="3" t="s">
        <v>232</v>
      </c>
      <c r="I604" s="18" t="s">
        <v>360</v>
      </c>
      <c r="J604" s="18" t="s">
        <v>233</v>
      </c>
      <c r="K604" s="18"/>
      <c r="L604" s="51"/>
      <c r="M604" s="22">
        <v>-2354.0500000000002</v>
      </c>
      <c r="N604" s="147">
        <f t="shared" ref="N604:N616" si="38">N603+M604</f>
        <v>-2354.0500000000002</v>
      </c>
    </row>
    <row r="605" spans="1:14" x14ac:dyDescent="0.25">
      <c r="A605" s="18">
        <v>603</v>
      </c>
      <c r="B605" s="21" t="s">
        <v>229</v>
      </c>
      <c r="C605" s="35">
        <v>554439000006509</v>
      </c>
      <c r="D605" s="18">
        <v>7</v>
      </c>
      <c r="E605" s="18" t="s">
        <v>29</v>
      </c>
      <c r="F605" s="18">
        <v>2025</v>
      </c>
      <c r="G605" s="18" t="s">
        <v>13</v>
      </c>
      <c r="H605" s="18" t="s">
        <v>168</v>
      </c>
      <c r="I605" s="18" t="s">
        <v>226</v>
      </c>
      <c r="J605" s="18" t="s">
        <v>197</v>
      </c>
      <c r="K605" s="18"/>
      <c r="L605" s="51"/>
      <c r="M605" s="22">
        <v>-3520</v>
      </c>
      <c r="N605" s="147">
        <f t="shared" si="38"/>
        <v>-5874.05</v>
      </c>
    </row>
    <row r="606" spans="1:14" x14ac:dyDescent="0.25">
      <c r="A606" s="18">
        <v>604</v>
      </c>
      <c r="B606" s="21" t="s">
        <v>231</v>
      </c>
      <c r="C606" s="35">
        <v>554439000028455</v>
      </c>
      <c r="D606" s="18">
        <v>7</v>
      </c>
      <c r="E606" s="18" t="s">
        <v>29</v>
      </c>
      <c r="F606" s="18">
        <v>2025</v>
      </c>
      <c r="G606" s="18" t="s">
        <v>13</v>
      </c>
      <c r="H606" s="18" t="s">
        <v>190</v>
      </c>
      <c r="I606" s="18" t="s">
        <v>361</v>
      </c>
      <c r="J606" s="18" t="s">
        <v>234</v>
      </c>
      <c r="K606" s="18"/>
      <c r="L606" s="51"/>
      <c r="M606" s="22">
        <v>-5292.04</v>
      </c>
      <c r="N606" s="147">
        <f t="shared" si="38"/>
        <v>-11166.09</v>
      </c>
    </row>
    <row r="607" spans="1:14" x14ac:dyDescent="0.25">
      <c r="A607" s="18">
        <v>605</v>
      </c>
      <c r="B607" s="21" t="s">
        <v>211</v>
      </c>
      <c r="C607" s="35">
        <v>554732000131396</v>
      </c>
      <c r="D607" s="18">
        <v>7</v>
      </c>
      <c r="E607" s="18" t="s">
        <v>29</v>
      </c>
      <c r="F607" s="18">
        <v>2025</v>
      </c>
      <c r="G607" s="18" t="s">
        <v>13</v>
      </c>
      <c r="H607" s="18" t="s">
        <v>154</v>
      </c>
      <c r="I607" s="18" t="s">
        <v>331</v>
      </c>
      <c r="J607" s="18" t="s">
        <v>196</v>
      </c>
      <c r="K607" s="18"/>
      <c r="L607" s="51"/>
      <c r="M607" s="22">
        <v>-4820.25</v>
      </c>
      <c r="N607" s="147">
        <f t="shared" si="38"/>
        <v>-15986.34</v>
      </c>
    </row>
    <row r="608" spans="1:14" x14ac:dyDescent="0.25">
      <c r="A608" s="18">
        <v>606</v>
      </c>
      <c r="B608" s="14" t="s">
        <v>574</v>
      </c>
      <c r="C608" s="35">
        <v>10701</v>
      </c>
      <c r="D608" s="18">
        <v>7</v>
      </c>
      <c r="E608" s="18" t="s">
        <v>29</v>
      </c>
      <c r="F608" s="18">
        <v>2025</v>
      </c>
      <c r="G608" s="18" t="s">
        <v>14</v>
      </c>
      <c r="H608" s="18" t="s">
        <v>269</v>
      </c>
      <c r="I608" s="18" t="s">
        <v>270</v>
      </c>
      <c r="J608" s="18" t="s">
        <v>197</v>
      </c>
      <c r="K608" s="18"/>
      <c r="L608" s="51"/>
      <c r="M608" s="22">
        <v>-50.2</v>
      </c>
      <c r="N608" s="147">
        <f t="shared" si="38"/>
        <v>-16036.54</v>
      </c>
    </row>
    <row r="609" spans="1:16" x14ac:dyDescent="0.25">
      <c r="A609" s="18">
        <v>607</v>
      </c>
      <c r="B609" s="14" t="s">
        <v>248</v>
      </c>
      <c r="C609" s="35">
        <v>10701</v>
      </c>
      <c r="D609" s="18">
        <v>7</v>
      </c>
      <c r="E609" s="18" t="s">
        <v>29</v>
      </c>
      <c r="F609" s="18">
        <v>2025</v>
      </c>
      <c r="G609" s="18" t="s">
        <v>14</v>
      </c>
      <c r="H609" s="18" t="s">
        <v>306</v>
      </c>
      <c r="I609" s="18" t="s">
        <v>307</v>
      </c>
      <c r="J609" s="18" t="s">
        <v>197</v>
      </c>
      <c r="K609" s="18"/>
      <c r="L609" s="51"/>
      <c r="M609" s="22">
        <v>-2676.64</v>
      </c>
      <c r="N609" s="147">
        <f t="shared" si="38"/>
        <v>-18713.18</v>
      </c>
    </row>
    <row r="610" spans="1:16" x14ac:dyDescent="0.25">
      <c r="A610" s="18">
        <v>608</v>
      </c>
      <c r="B610" s="14" t="s">
        <v>320</v>
      </c>
      <c r="C610" s="35">
        <v>10701</v>
      </c>
      <c r="D610" s="18">
        <v>7</v>
      </c>
      <c r="E610" s="18" t="s">
        <v>29</v>
      </c>
      <c r="F610" s="18">
        <v>2025</v>
      </c>
      <c r="G610" s="18" t="s">
        <v>14</v>
      </c>
      <c r="H610" s="18" t="s">
        <v>267</v>
      </c>
      <c r="I610" s="18" t="s">
        <v>268</v>
      </c>
      <c r="J610" s="18" t="s">
        <v>197</v>
      </c>
      <c r="K610" s="18"/>
      <c r="L610" s="51"/>
      <c r="M610" s="22">
        <v>-140</v>
      </c>
      <c r="N610" s="147">
        <f t="shared" si="38"/>
        <v>-18853.18</v>
      </c>
    </row>
    <row r="611" spans="1:16" x14ac:dyDescent="0.25">
      <c r="A611" s="18">
        <v>609</v>
      </c>
      <c r="B611" s="14" t="s">
        <v>319</v>
      </c>
      <c r="C611" s="35">
        <v>10701</v>
      </c>
      <c r="D611" s="18">
        <v>7</v>
      </c>
      <c r="E611" s="18" t="s">
        <v>29</v>
      </c>
      <c r="F611" s="18">
        <v>2025</v>
      </c>
      <c r="G611" s="18" t="s">
        <v>14</v>
      </c>
      <c r="H611" s="18" t="s">
        <v>308</v>
      </c>
      <c r="I611" s="197" t="s">
        <v>309</v>
      </c>
      <c r="J611" s="18" t="s">
        <v>197</v>
      </c>
      <c r="K611" s="18"/>
      <c r="L611" s="51"/>
      <c r="M611" s="22">
        <v>-253.25</v>
      </c>
      <c r="N611" s="147">
        <f t="shared" si="38"/>
        <v>-19106.43</v>
      </c>
    </row>
    <row r="612" spans="1:16" x14ac:dyDescent="0.25">
      <c r="A612" s="18">
        <v>610</v>
      </c>
      <c r="B612" s="14" t="s">
        <v>243</v>
      </c>
      <c r="C612" s="35">
        <v>10701</v>
      </c>
      <c r="D612" s="18">
        <v>7</v>
      </c>
      <c r="E612" s="18" t="s">
        <v>29</v>
      </c>
      <c r="F612" s="18">
        <v>2025</v>
      </c>
      <c r="G612" s="18" t="s">
        <v>14</v>
      </c>
      <c r="H612" s="18" t="s">
        <v>310</v>
      </c>
      <c r="I612" s="18" t="s">
        <v>311</v>
      </c>
      <c r="J612" s="18" t="s">
        <v>197</v>
      </c>
      <c r="K612" s="18"/>
      <c r="L612" s="51"/>
      <c r="M612" s="22">
        <v>-270</v>
      </c>
      <c r="N612" s="147">
        <f t="shared" si="38"/>
        <v>-19376.43</v>
      </c>
    </row>
    <row r="613" spans="1:16" x14ac:dyDescent="0.25">
      <c r="A613" s="18">
        <v>611</v>
      </c>
      <c r="B613" s="14" t="s">
        <v>319</v>
      </c>
      <c r="C613" s="35">
        <v>10701</v>
      </c>
      <c r="D613" s="18">
        <v>7</v>
      </c>
      <c r="E613" s="18" t="s">
        <v>29</v>
      </c>
      <c r="F613" s="18">
        <v>2025</v>
      </c>
      <c r="G613" s="18" t="s">
        <v>14</v>
      </c>
      <c r="H613" s="18" t="s">
        <v>312</v>
      </c>
      <c r="I613" s="18" t="s">
        <v>313</v>
      </c>
      <c r="J613" s="18" t="s">
        <v>197</v>
      </c>
      <c r="K613" s="18"/>
      <c r="L613" s="51"/>
      <c r="M613" s="22">
        <v>-197.75</v>
      </c>
      <c r="N613" s="147">
        <f t="shared" si="38"/>
        <v>-19574.18</v>
      </c>
    </row>
    <row r="614" spans="1:16" x14ac:dyDescent="0.25">
      <c r="A614" s="18">
        <v>612</v>
      </c>
      <c r="B614" s="14" t="s">
        <v>231</v>
      </c>
      <c r="C614" s="35">
        <v>10702</v>
      </c>
      <c r="D614" s="18">
        <v>7</v>
      </c>
      <c r="E614" s="18" t="s">
        <v>29</v>
      </c>
      <c r="F614" s="18">
        <v>2025</v>
      </c>
      <c r="G614" s="18" t="s">
        <v>14</v>
      </c>
      <c r="H614" s="3" t="s">
        <v>240</v>
      </c>
      <c r="I614" s="18" t="s">
        <v>358</v>
      </c>
      <c r="J614" s="18" t="s">
        <v>233</v>
      </c>
      <c r="K614" s="18"/>
      <c r="L614" s="51"/>
      <c r="M614" s="22">
        <v>-2331.17</v>
      </c>
      <c r="N614" s="147">
        <f t="shared" si="38"/>
        <v>-21905.35</v>
      </c>
    </row>
    <row r="615" spans="1:16" x14ac:dyDescent="0.25">
      <c r="A615" s="18">
        <v>613</v>
      </c>
      <c r="B615" s="21" t="s">
        <v>165</v>
      </c>
      <c r="C615" s="35">
        <v>10703</v>
      </c>
      <c r="D615" s="18">
        <v>7</v>
      </c>
      <c r="E615" s="18" t="s">
        <v>29</v>
      </c>
      <c r="F615" s="18">
        <v>2025</v>
      </c>
      <c r="G615" s="18" t="s">
        <v>14</v>
      </c>
      <c r="H615" s="18" t="s">
        <v>191</v>
      </c>
      <c r="I615" s="18" t="s">
        <v>364</v>
      </c>
      <c r="J615" s="18" t="s">
        <v>198</v>
      </c>
      <c r="K615" s="18"/>
      <c r="L615" s="51"/>
      <c r="M615" s="22">
        <v>-1764</v>
      </c>
      <c r="N615" s="147">
        <f t="shared" si="38"/>
        <v>-23669.35</v>
      </c>
    </row>
    <row r="616" spans="1:16" x14ac:dyDescent="0.25">
      <c r="A616" s="18">
        <v>614</v>
      </c>
      <c r="B616" s="21" t="s">
        <v>142</v>
      </c>
      <c r="C616" s="35">
        <v>890071200707103</v>
      </c>
      <c r="D616" s="18">
        <v>7</v>
      </c>
      <c r="E616" s="18" t="s">
        <v>29</v>
      </c>
      <c r="F616" s="18">
        <v>2025</v>
      </c>
      <c r="G616" s="18" t="s">
        <v>18</v>
      </c>
      <c r="H616" s="18" t="s">
        <v>597</v>
      </c>
      <c r="I616" s="12" t="s">
        <v>65</v>
      </c>
      <c r="J616" s="18" t="s">
        <v>55</v>
      </c>
      <c r="K616" s="18"/>
      <c r="L616" s="51"/>
      <c r="M616" s="22">
        <v>-73.8</v>
      </c>
      <c r="N616" s="147">
        <f t="shared" si="38"/>
        <v>-23743.149999999998</v>
      </c>
    </row>
    <row r="617" spans="1:16" x14ac:dyDescent="0.25">
      <c r="A617" s="18">
        <v>615</v>
      </c>
      <c r="B617" s="21" t="s">
        <v>284</v>
      </c>
      <c r="C617" s="35">
        <v>9903</v>
      </c>
      <c r="D617" s="18">
        <v>7</v>
      </c>
      <c r="E617" s="18" t="s">
        <v>29</v>
      </c>
      <c r="F617" s="18">
        <v>2025</v>
      </c>
      <c r="G617" s="18" t="s">
        <v>38</v>
      </c>
      <c r="H617" s="12" t="s">
        <v>216</v>
      </c>
      <c r="I617" s="9" t="s">
        <v>66</v>
      </c>
      <c r="J617" s="18" t="s">
        <v>67</v>
      </c>
      <c r="K617" s="18"/>
      <c r="L617" s="20">
        <v>23743.15</v>
      </c>
      <c r="M617" s="46"/>
      <c r="N617" s="147">
        <f>N616+L617</f>
        <v>0</v>
      </c>
    </row>
    <row r="618" spans="1:16" x14ac:dyDescent="0.25">
      <c r="A618" s="18">
        <v>616</v>
      </c>
      <c r="B618" s="14" t="s">
        <v>195</v>
      </c>
      <c r="C618" s="35">
        <v>850014</v>
      </c>
      <c r="D618" s="18">
        <v>8</v>
      </c>
      <c r="E618" s="18" t="s">
        <v>29</v>
      </c>
      <c r="F618" s="18">
        <v>2025</v>
      </c>
      <c r="G618" s="18" t="s">
        <v>25</v>
      </c>
      <c r="H618" s="3" t="s">
        <v>188</v>
      </c>
      <c r="I618" s="18" t="s">
        <v>339</v>
      </c>
      <c r="J618" s="18" t="s">
        <v>193</v>
      </c>
      <c r="K618" s="18"/>
      <c r="L618" s="51"/>
      <c r="M618" s="22">
        <v>-3387.46</v>
      </c>
      <c r="N618" s="147">
        <f>N617+M618</f>
        <v>-3387.46</v>
      </c>
    </row>
    <row r="619" spans="1:16" x14ac:dyDescent="0.25">
      <c r="A619" s="18">
        <v>617</v>
      </c>
      <c r="B619" s="21" t="s">
        <v>165</v>
      </c>
      <c r="C619" s="35">
        <v>553653000047876</v>
      </c>
      <c r="D619" s="18">
        <v>8</v>
      </c>
      <c r="E619" s="18" t="s">
        <v>29</v>
      </c>
      <c r="F619" s="18">
        <v>2025</v>
      </c>
      <c r="G619" s="18" t="s">
        <v>13</v>
      </c>
      <c r="H619" s="18" t="s">
        <v>194</v>
      </c>
      <c r="I619" s="5" t="s">
        <v>457</v>
      </c>
      <c r="J619" s="18" t="s">
        <v>159</v>
      </c>
      <c r="K619" s="18"/>
      <c r="L619" s="51"/>
      <c r="M619" s="22">
        <v>-1353.08</v>
      </c>
      <c r="N619" s="147">
        <f>N618+M619</f>
        <v>-4740.54</v>
      </c>
    </row>
    <row r="620" spans="1:16" x14ac:dyDescent="0.25">
      <c r="A620" s="18">
        <v>618</v>
      </c>
      <c r="B620" s="21" t="s">
        <v>165</v>
      </c>
      <c r="C620" s="35">
        <v>10801</v>
      </c>
      <c r="D620" s="18">
        <v>8</v>
      </c>
      <c r="E620" s="18" t="s">
        <v>29</v>
      </c>
      <c r="F620" s="18">
        <v>2025</v>
      </c>
      <c r="G620" s="18" t="s">
        <v>15</v>
      </c>
      <c r="H620" s="18" t="s">
        <v>212</v>
      </c>
      <c r="I620" s="18" t="s">
        <v>341</v>
      </c>
      <c r="J620" s="18" t="s">
        <v>159</v>
      </c>
      <c r="K620" s="18"/>
      <c r="L620" s="51"/>
      <c r="M620" s="22">
        <v>-550</v>
      </c>
      <c r="N620" s="147">
        <f>N619+M620</f>
        <v>-5290.54</v>
      </c>
    </row>
    <row r="621" spans="1:16" x14ac:dyDescent="0.25">
      <c r="A621" s="18">
        <v>619</v>
      </c>
      <c r="B621" s="21" t="s">
        <v>142</v>
      </c>
      <c r="C621" s="35">
        <v>880081200080650</v>
      </c>
      <c r="D621" s="18">
        <v>8</v>
      </c>
      <c r="E621" s="18" t="s">
        <v>29</v>
      </c>
      <c r="F621" s="18">
        <v>2025</v>
      </c>
      <c r="G621" s="18" t="s">
        <v>16</v>
      </c>
      <c r="H621" s="18" t="s">
        <v>597</v>
      </c>
      <c r="I621" s="12" t="s">
        <v>65</v>
      </c>
      <c r="J621" s="18" t="s">
        <v>55</v>
      </c>
      <c r="K621" s="18"/>
      <c r="L621" s="51"/>
      <c r="M621" s="22">
        <v>-12.3</v>
      </c>
      <c r="N621" s="147">
        <f>N620+M621</f>
        <v>-5302.84</v>
      </c>
      <c r="P621" s="175"/>
    </row>
    <row r="622" spans="1:16" customFormat="1" ht="15" x14ac:dyDescent="0.25">
      <c r="A622" s="18">
        <v>620</v>
      </c>
      <c r="B622" s="21" t="s">
        <v>284</v>
      </c>
      <c r="C622" s="35">
        <v>9903</v>
      </c>
      <c r="D622" s="18">
        <v>8</v>
      </c>
      <c r="E622" s="18" t="s">
        <v>29</v>
      </c>
      <c r="F622" s="18">
        <v>2025</v>
      </c>
      <c r="G622" s="18" t="s">
        <v>38</v>
      </c>
      <c r="H622" s="12" t="s">
        <v>216</v>
      </c>
      <c r="I622" s="9" t="s">
        <v>66</v>
      </c>
      <c r="J622" s="18" t="s">
        <v>67</v>
      </c>
      <c r="K622" s="18"/>
      <c r="L622" s="20">
        <v>5302.84</v>
      </c>
      <c r="M622" s="46"/>
      <c r="N622" s="147">
        <f>N621+L622</f>
        <v>0</v>
      </c>
    </row>
    <row r="623" spans="1:16" x14ac:dyDescent="0.25">
      <c r="A623" s="18">
        <v>621</v>
      </c>
      <c r="B623" s="21" t="s">
        <v>474</v>
      </c>
      <c r="C623" s="35">
        <v>11001</v>
      </c>
      <c r="D623" s="18">
        <v>10</v>
      </c>
      <c r="E623" s="18" t="s">
        <v>29</v>
      </c>
      <c r="F623" s="18">
        <v>2025</v>
      </c>
      <c r="G623" s="18" t="s">
        <v>143</v>
      </c>
      <c r="H623" s="18" t="s">
        <v>34</v>
      </c>
      <c r="I623" s="12" t="s">
        <v>144</v>
      </c>
      <c r="J623" s="5" t="s">
        <v>447</v>
      </c>
      <c r="K623" s="18" t="s">
        <v>305</v>
      </c>
      <c r="L623" s="51"/>
      <c r="M623" s="22">
        <v>-2951.23</v>
      </c>
      <c r="N623" s="147">
        <f>N622+M623</f>
        <v>-2951.23</v>
      </c>
    </row>
    <row r="624" spans="1:16" ht="13.5" customHeight="1" x14ac:dyDescent="0.25">
      <c r="A624" s="18">
        <v>622</v>
      </c>
      <c r="B624" s="21" t="s">
        <v>284</v>
      </c>
      <c r="C624" s="35">
        <v>9903</v>
      </c>
      <c r="D624" s="18">
        <v>10</v>
      </c>
      <c r="E624" s="18" t="s">
        <v>29</v>
      </c>
      <c r="F624" s="18">
        <v>2025</v>
      </c>
      <c r="G624" s="18" t="s">
        <v>38</v>
      </c>
      <c r="H624" s="12" t="s">
        <v>216</v>
      </c>
      <c r="I624" s="9" t="s">
        <v>66</v>
      </c>
      <c r="J624" s="18" t="s">
        <v>67</v>
      </c>
      <c r="K624" s="18"/>
      <c r="L624" s="20">
        <v>2951.23</v>
      </c>
      <c r="M624" s="46"/>
      <c r="N624" s="147">
        <f>N623+L624</f>
        <v>0</v>
      </c>
    </row>
    <row r="625" spans="1:14" x14ac:dyDescent="0.25">
      <c r="A625" s="18">
        <v>623</v>
      </c>
      <c r="B625" s="21" t="s">
        <v>43</v>
      </c>
      <c r="C625" s="35">
        <v>151547356186372</v>
      </c>
      <c r="D625" s="18">
        <v>15</v>
      </c>
      <c r="E625" s="18" t="s">
        <v>29</v>
      </c>
      <c r="F625" s="18">
        <v>2025</v>
      </c>
      <c r="G625" s="18" t="s">
        <v>36</v>
      </c>
      <c r="H625" s="19" t="s">
        <v>71</v>
      </c>
      <c r="I625" s="18" t="s">
        <v>48</v>
      </c>
      <c r="J625" s="18" t="s">
        <v>72</v>
      </c>
      <c r="K625" s="18"/>
      <c r="L625" s="25">
        <v>43200</v>
      </c>
      <c r="M625" s="46"/>
      <c r="N625" s="147">
        <f>N659+L625</f>
        <v>43200</v>
      </c>
    </row>
    <row r="626" spans="1:14" x14ac:dyDescent="0.25">
      <c r="A626" s="18">
        <v>624</v>
      </c>
      <c r="B626" s="14" t="s">
        <v>224</v>
      </c>
      <c r="C626" s="35">
        <v>554439000039504</v>
      </c>
      <c r="D626" s="18">
        <v>15</v>
      </c>
      <c r="E626" s="18" t="s">
        <v>29</v>
      </c>
      <c r="F626" s="18">
        <v>2025</v>
      </c>
      <c r="G626" s="18" t="s">
        <v>13</v>
      </c>
      <c r="H626" s="12" t="s">
        <v>216</v>
      </c>
      <c r="I626" s="9" t="s">
        <v>66</v>
      </c>
      <c r="J626" s="18" t="s">
        <v>67</v>
      </c>
      <c r="K626" s="18"/>
      <c r="L626" s="48"/>
      <c r="M626" s="22">
        <v>-4997</v>
      </c>
      <c r="N626" s="147">
        <f>N625+M626</f>
        <v>38203</v>
      </c>
    </row>
    <row r="627" spans="1:14" x14ac:dyDescent="0.25">
      <c r="A627" s="18">
        <v>625</v>
      </c>
      <c r="B627" s="21" t="s">
        <v>286</v>
      </c>
      <c r="C627" s="35">
        <v>9903</v>
      </c>
      <c r="D627" s="18">
        <v>15</v>
      </c>
      <c r="E627" s="18" t="s">
        <v>29</v>
      </c>
      <c r="F627" s="18">
        <v>2025</v>
      </c>
      <c r="G627" s="18" t="s">
        <v>38</v>
      </c>
      <c r="H627" s="18" t="s">
        <v>597</v>
      </c>
      <c r="I627" s="9" t="s">
        <v>65</v>
      </c>
      <c r="J627" s="18" t="s">
        <v>55</v>
      </c>
      <c r="K627" s="18"/>
      <c r="L627" s="51"/>
      <c r="M627" s="22">
        <v>-38203</v>
      </c>
      <c r="N627" s="147">
        <f>N626+M627</f>
        <v>0</v>
      </c>
    </row>
    <row r="628" spans="1:14" x14ac:dyDescent="0.25">
      <c r="A628" s="18">
        <v>626</v>
      </c>
      <c r="B628" s="21" t="s">
        <v>145</v>
      </c>
      <c r="C628" s="35">
        <v>11601</v>
      </c>
      <c r="D628" s="18">
        <v>16</v>
      </c>
      <c r="E628" s="18" t="s">
        <v>29</v>
      </c>
      <c r="F628" s="18">
        <v>2025</v>
      </c>
      <c r="G628" s="18" t="s">
        <v>146</v>
      </c>
      <c r="H628" s="18" t="s">
        <v>147</v>
      </c>
      <c r="I628" s="9" t="s">
        <v>149</v>
      </c>
      <c r="J628" s="18" t="s">
        <v>148</v>
      </c>
      <c r="K628" s="18"/>
      <c r="L628" s="51"/>
      <c r="M628" s="22">
        <v>-5045.78</v>
      </c>
      <c r="N628" s="147">
        <f>N627+M628</f>
        <v>-5045.78</v>
      </c>
    </row>
    <row r="629" spans="1:14" x14ac:dyDescent="0.25">
      <c r="A629" s="18">
        <v>627</v>
      </c>
      <c r="B629" s="21" t="s">
        <v>284</v>
      </c>
      <c r="C629" s="35">
        <v>9903</v>
      </c>
      <c r="D629" s="18">
        <v>16</v>
      </c>
      <c r="E629" s="18" t="s">
        <v>29</v>
      </c>
      <c r="F629" s="18">
        <v>2025</v>
      </c>
      <c r="G629" s="18" t="s">
        <v>38</v>
      </c>
      <c r="H629" s="12" t="s">
        <v>216</v>
      </c>
      <c r="I629" s="9" t="s">
        <v>66</v>
      </c>
      <c r="J629" s="18" t="s">
        <v>67</v>
      </c>
      <c r="K629" s="18"/>
      <c r="L629" s="20">
        <v>5045.78</v>
      </c>
      <c r="M629" s="46"/>
      <c r="N629" s="147">
        <f>N628+L629</f>
        <v>0</v>
      </c>
    </row>
    <row r="630" spans="1:14" x14ac:dyDescent="0.25">
      <c r="A630" s="18">
        <v>628</v>
      </c>
      <c r="B630" s="14" t="s">
        <v>545</v>
      </c>
      <c r="C630" s="35">
        <v>554439000039504</v>
      </c>
      <c r="D630" s="18">
        <v>20</v>
      </c>
      <c r="E630" s="18" t="s">
        <v>29</v>
      </c>
      <c r="F630" s="18">
        <v>2025</v>
      </c>
      <c r="G630" s="18" t="s">
        <v>177</v>
      </c>
      <c r="H630" s="19" t="s">
        <v>171</v>
      </c>
      <c r="I630" s="39" t="s">
        <v>340</v>
      </c>
      <c r="J630" s="5" t="s">
        <v>447</v>
      </c>
      <c r="K630" s="18" t="s">
        <v>530</v>
      </c>
      <c r="L630" s="51"/>
      <c r="M630" s="22">
        <v>-11804.9</v>
      </c>
      <c r="N630" s="147">
        <f t="shared" ref="N630:N639" si="39">N629+M630</f>
        <v>-11804.9</v>
      </c>
    </row>
    <row r="631" spans="1:14" x14ac:dyDescent="0.25">
      <c r="A631" s="18">
        <v>629</v>
      </c>
      <c r="B631" s="14" t="s">
        <v>446</v>
      </c>
      <c r="C631" s="35">
        <v>554439000039504</v>
      </c>
      <c r="D631" s="18">
        <v>20</v>
      </c>
      <c r="E631" s="18" t="s">
        <v>29</v>
      </c>
      <c r="F631" s="18">
        <v>2025</v>
      </c>
      <c r="G631" s="18" t="s">
        <v>177</v>
      </c>
      <c r="H631" s="19" t="s">
        <v>171</v>
      </c>
      <c r="I631" s="39" t="s">
        <v>340</v>
      </c>
      <c r="J631" s="5" t="s">
        <v>447</v>
      </c>
      <c r="K631" s="18" t="s">
        <v>533</v>
      </c>
      <c r="L631" s="51"/>
      <c r="M631" s="22">
        <v>-4595.1000000000004</v>
      </c>
      <c r="N631" s="147">
        <f t="shared" si="39"/>
        <v>-16400</v>
      </c>
    </row>
    <row r="632" spans="1:14" x14ac:dyDescent="0.25">
      <c r="A632" s="18">
        <v>630</v>
      </c>
      <c r="B632" s="14" t="s">
        <v>549</v>
      </c>
      <c r="C632" s="35">
        <v>554439000039504</v>
      </c>
      <c r="D632" s="18">
        <v>20</v>
      </c>
      <c r="E632" s="18" t="s">
        <v>29</v>
      </c>
      <c r="F632" s="18">
        <v>2025</v>
      </c>
      <c r="G632" s="18" t="s">
        <v>177</v>
      </c>
      <c r="H632" s="19" t="s">
        <v>171</v>
      </c>
      <c r="I632" s="39" t="s">
        <v>340</v>
      </c>
      <c r="J632" s="5" t="s">
        <v>447</v>
      </c>
      <c r="K632" s="18" t="s">
        <v>532</v>
      </c>
      <c r="L632" s="51"/>
      <c r="M632" s="22">
        <v>-7807.29</v>
      </c>
      <c r="N632" s="147">
        <f t="shared" si="39"/>
        <v>-24207.29</v>
      </c>
    </row>
    <row r="633" spans="1:14" x14ac:dyDescent="0.25">
      <c r="A633" s="18">
        <v>631</v>
      </c>
      <c r="B633" s="14" t="s">
        <v>542</v>
      </c>
      <c r="C633" s="35">
        <v>554439000039504</v>
      </c>
      <c r="D633" s="18">
        <v>20</v>
      </c>
      <c r="E633" s="18" t="s">
        <v>29</v>
      </c>
      <c r="F633" s="18">
        <v>2025</v>
      </c>
      <c r="G633" s="18" t="s">
        <v>177</v>
      </c>
      <c r="H633" s="19" t="s">
        <v>171</v>
      </c>
      <c r="I633" s="39" t="s">
        <v>340</v>
      </c>
      <c r="J633" s="5" t="s">
        <v>447</v>
      </c>
      <c r="K633" s="18" t="s">
        <v>531</v>
      </c>
      <c r="L633" s="51"/>
      <c r="M633" s="6">
        <v>-1193.22</v>
      </c>
      <c r="N633" s="147">
        <f t="shared" si="39"/>
        <v>-25400.510000000002</v>
      </c>
    </row>
    <row r="634" spans="1:14" x14ac:dyDescent="0.25">
      <c r="A634" s="18">
        <v>632</v>
      </c>
      <c r="B634" s="14" t="s">
        <v>546</v>
      </c>
      <c r="C634" s="35">
        <v>554439000039504</v>
      </c>
      <c r="D634" s="18">
        <v>20</v>
      </c>
      <c r="E634" s="18" t="s">
        <v>29</v>
      </c>
      <c r="F634" s="18">
        <v>2025</v>
      </c>
      <c r="G634" s="18" t="s">
        <v>177</v>
      </c>
      <c r="H634" s="19" t="s">
        <v>171</v>
      </c>
      <c r="I634" s="39" t="s">
        <v>340</v>
      </c>
      <c r="J634" s="5" t="s">
        <v>447</v>
      </c>
      <c r="K634" s="18" t="s">
        <v>451</v>
      </c>
      <c r="L634" s="51"/>
      <c r="M634" s="6">
        <v>-2388.39</v>
      </c>
      <c r="N634" s="147">
        <f t="shared" si="39"/>
        <v>-27788.9</v>
      </c>
    </row>
    <row r="635" spans="1:14" x14ac:dyDescent="0.25">
      <c r="A635" s="18">
        <v>633</v>
      </c>
      <c r="B635" s="14" t="s">
        <v>450</v>
      </c>
      <c r="C635" s="35">
        <v>554439000039504</v>
      </c>
      <c r="D635" s="18">
        <v>20</v>
      </c>
      <c r="E635" s="18" t="s">
        <v>29</v>
      </c>
      <c r="F635" s="18">
        <v>2025</v>
      </c>
      <c r="G635" s="18" t="s">
        <v>177</v>
      </c>
      <c r="H635" s="19" t="s">
        <v>171</v>
      </c>
      <c r="I635" s="39" t="s">
        <v>340</v>
      </c>
      <c r="J635" s="5" t="s">
        <v>447</v>
      </c>
      <c r="K635" s="18" t="s">
        <v>453</v>
      </c>
      <c r="L635" s="51"/>
      <c r="M635" s="6">
        <v>-955.34</v>
      </c>
      <c r="N635" s="147">
        <f t="shared" si="39"/>
        <v>-28744.240000000002</v>
      </c>
    </row>
    <row r="636" spans="1:14" x14ac:dyDescent="0.25">
      <c r="A636" s="18">
        <v>634</v>
      </c>
      <c r="B636" s="14" t="s">
        <v>450</v>
      </c>
      <c r="C636" s="35">
        <v>554439000039504</v>
      </c>
      <c r="D636" s="18">
        <v>20</v>
      </c>
      <c r="E636" s="18" t="s">
        <v>29</v>
      </c>
      <c r="F636" s="18">
        <v>2025</v>
      </c>
      <c r="G636" s="18" t="s">
        <v>177</v>
      </c>
      <c r="H636" s="19" t="s">
        <v>171</v>
      </c>
      <c r="I636" s="39" t="s">
        <v>340</v>
      </c>
      <c r="J636" s="96" t="s">
        <v>447</v>
      </c>
      <c r="K636" s="18" t="s">
        <v>454</v>
      </c>
      <c r="L636" s="51"/>
      <c r="M636" s="6">
        <v>-477.66</v>
      </c>
      <c r="N636" s="147">
        <f t="shared" si="39"/>
        <v>-29221.9</v>
      </c>
    </row>
    <row r="637" spans="1:14" x14ac:dyDescent="0.25">
      <c r="A637" s="18">
        <v>635</v>
      </c>
      <c r="B637" s="14" t="s">
        <v>552</v>
      </c>
      <c r="C637" s="35">
        <v>554439000039504</v>
      </c>
      <c r="D637" s="18">
        <v>20</v>
      </c>
      <c r="E637" s="18" t="s">
        <v>29</v>
      </c>
      <c r="F637" s="18">
        <v>2025</v>
      </c>
      <c r="G637" s="18" t="s">
        <v>177</v>
      </c>
      <c r="H637" s="19" t="s">
        <v>171</v>
      </c>
      <c r="I637" s="39" t="s">
        <v>340</v>
      </c>
      <c r="J637" s="5" t="s">
        <v>447</v>
      </c>
      <c r="K637" s="18" t="s">
        <v>299</v>
      </c>
      <c r="L637" s="51"/>
      <c r="M637" s="6">
        <v>-119.42</v>
      </c>
      <c r="N637" s="147">
        <f t="shared" si="39"/>
        <v>-29341.32</v>
      </c>
    </row>
    <row r="638" spans="1:14" x14ac:dyDescent="0.25">
      <c r="A638" s="18">
        <v>636</v>
      </c>
      <c r="B638" s="14" t="s">
        <v>547</v>
      </c>
      <c r="C638" s="35">
        <v>554439000039504</v>
      </c>
      <c r="D638" s="18">
        <v>20</v>
      </c>
      <c r="E638" s="18" t="s">
        <v>29</v>
      </c>
      <c r="F638" s="18">
        <v>2025</v>
      </c>
      <c r="G638" s="18" t="s">
        <v>177</v>
      </c>
      <c r="H638" s="19" t="s">
        <v>171</v>
      </c>
      <c r="I638" s="39" t="s">
        <v>340</v>
      </c>
      <c r="J638" s="5" t="s">
        <v>447</v>
      </c>
      <c r="K638" s="18" t="s">
        <v>452</v>
      </c>
      <c r="L638" s="51"/>
      <c r="M638" s="6">
        <v>-537.39</v>
      </c>
      <c r="N638" s="147">
        <f t="shared" si="39"/>
        <v>-29878.71</v>
      </c>
    </row>
    <row r="639" spans="1:14" x14ac:dyDescent="0.25">
      <c r="A639" s="18">
        <v>637</v>
      </c>
      <c r="B639" s="14" t="s">
        <v>550</v>
      </c>
      <c r="C639" s="35">
        <v>554439000039504</v>
      </c>
      <c r="D639" s="18">
        <v>20</v>
      </c>
      <c r="E639" s="18" t="s">
        <v>29</v>
      </c>
      <c r="F639" s="18">
        <v>2025</v>
      </c>
      <c r="G639" s="18" t="s">
        <v>177</v>
      </c>
      <c r="H639" s="19" t="s">
        <v>171</v>
      </c>
      <c r="I639" s="39" t="s">
        <v>340</v>
      </c>
      <c r="J639" s="5" t="s">
        <v>447</v>
      </c>
      <c r="K639" s="18" t="s">
        <v>534</v>
      </c>
      <c r="L639" s="51"/>
      <c r="M639" s="6">
        <v>-1542.94</v>
      </c>
      <c r="N639" s="147">
        <f t="shared" si="39"/>
        <v>-31421.649999999998</v>
      </c>
    </row>
    <row r="640" spans="1:14" x14ac:dyDescent="0.25">
      <c r="A640" s="18">
        <v>639</v>
      </c>
      <c r="B640" s="21" t="s">
        <v>284</v>
      </c>
      <c r="C640" s="35">
        <v>9903</v>
      </c>
      <c r="D640" s="18">
        <v>20</v>
      </c>
      <c r="E640" s="18" t="s">
        <v>29</v>
      </c>
      <c r="F640" s="18">
        <v>2025</v>
      </c>
      <c r="G640" s="18" t="s">
        <v>38</v>
      </c>
      <c r="H640" s="12" t="s">
        <v>216</v>
      </c>
      <c r="I640" s="9" t="s">
        <v>66</v>
      </c>
      <c r="J640" s="18" t="s">
        <v>67</v>
      </c>
      <c r="K640" s="18"/>
      <c r="L640" s="20">
        <v>31421.65</v>
      </c>
      <c r="M640" s="46"/>
      <c r="N640" s="147">
        <f>N639+L640</f>
        <v>0</v>
      </c>
    </row>
    <row r="641" spans="1:14" x14ac:dyDescent="0.25">
      <c r="A641" s="18">
        <v>640</v>
      </c>
      <c r="B641" s="14" t="s">
        <v>195</v>
      </c>
      <c r="C641" s="35">
        <v>850015</v>
      </c>
      <c r="D641" s="18">
        <v>23</v>
      </c>
      <c r="E641" s="18" t="s">
        <v>29</v>
      </c>
      <c r="F641" s="18">
        <v>2025</v>
      </c>
      <c r="G641" s="18" t="s">
        <v>25</v>
      </c>
      <c r="H641" s="3" t="s">
        <v>188</v>
      </c>
      <c r="I641" s="18" t="s">
        <v>339</v>
      </c>
      <c r="J641" s="18" t="s">
        <v>193</v>
      </c>
      <c r="K641" s="18" t="s">
        <v>314</v>
      </c>
      <c r="L641" s="51"/>
      <c r="M641" s="22">
        <v>-196.43</v>
      </c>
      <c r="N641" s="147">
        <f>N640+M641</f>
        <v>-196.43</v>
      </c>
    </row>
    <row r="642" spans="1:14" x14ac:dyDescent="0.25">
      <c r="A642" s="18">
        <v>641</v>
      </c>
      <c r="B642" s="21" t="s">
        <v>284</v>
      </c>
      <c r="C642" s="35">
        <v>9903</v>
      </c>
      <c r="D642" s="18">
        <v>23</v>
      </c>
      <c r="E642" s="18" t="s">
        <v>29</v>
      </c>
      <c r="F642" s="18">
        <v>2025</v>
      </c>
      <c r="G642" s="18" t="s">
        <v>38</v>
      </c>
      <c r="H642" s="12" t="s">
        <v>216</v>
      </c>
      <c r="I642" s="9" t="s">
        <v>66</v>
      </c>
      <c r="J642" s="18" t="s">
        <v>67</v>
      </c>
      <c r="K642" s="18"/>
      <c r="L642" s="28">
        <v>196.43</v>
      </c>
      <c r="M642" s="141"/>
      <c r="N642" s="153">
        <f>N641+L642</f>
        <v>0</v>
      </c>
    </row>
    <row r="643" spans="1:14" x14ac:dyDescent="0.25">
      <c r="A643" s="18">
        <v>642</v>
      </c>
      <c r="B643" s="21" t="s">
        <v>596</v>
      </c>
      <c r="C643" s="35">
        <v>551369000033102</v>
      </c>
      <c r="D643" s="18">
        <v>3</v>
      </c>
      <c r="E643" s="18" t="s">
        <v>30</v>
      </c>
      <c r="F643" s="18">
        <v>2025</v>
      </c>
      <c r="G643" s="18" t="s">
        <v>33</v>
      </c>
      <c r="H643" s="12" t="s">
        <v>601</v>
      </c>
      <c r="I643" s="9" t="s">
        <v>66</v>
      </c>
      <c r="J643" s="18" t="s">
        <v>295</v>
      </c>
      <c r="K643" s="18" t="s">
        <v>598</v>
      </c>
      <c r="L643" s="28">
        <v>10654.38</v>
      </c>
      <c r="M643" s="46"/>
      <c r="N643" s="147">
        <f>L643+N603</f>
        <v>10654.38</v>
      </c>
    </row>
    <row r="644" spans="1:14" x14ac:dyDescent="0.25">
      <c r="A644" s="18">
        <v>643</v>
      </c>
      <c r="B644" s="21" t="s">
        <v>231</v>
      </c>
      <c r="C644" s="35">
        <v>553960510014489</v>
      </c>
      <c r="D644" s="18">
        <v>3</v>
      </c>
      <c r="E644" s="18" t="s">
        <v>30</v>
      </c>
      <c r="F644" s="18">
        <v>2025</v>
      </c>
      <c r="G644" s="18" t="s">
        <v>31</v>
      </c>
      <c r="H644" s="3" t="s">
        <v>232</v>
      </c>
      <c r="I644" s="18" t="s">
        <v>360</v>
      </c>
      <c r="J644" s="18" t="s">
        <v>233</v>
      </c>
      <c r="K644" s="18"/>
      <c r="L644" s="51"/>
      <c r="M644" s="22">
        <v>-2355.64</v>
      </c>
      <c r="N644" s="147">
        <f>N643+M644</f>
        <v>8298.74</v>
      </c>
    </row>
    <row r="645" spans="1:14" x14ac:dyDescent="0.25">
      <c r="A645" s="18">
        <v>644</v>
      </c>
      <c r="B645" s="21" t="s">
        <v>231</v>
      </c>
      <c r="C645" s="35">
        <v>554439000028455</v>
      </c>
      <c r="D645" s="18">
        <v>3</v>
      </c>
      <c r="E645" s="18" t="s">
        <v>30</v>
      </c>
      <c r="F645" s="18">
        <v>2025</v>
      </c>
      <c r="G645" s="18" t="s">
        <v>13</v>
      </c>
      <c r="H645" s="18" t="s">
        <v>190</v>
      </c>
      <c r="I645" s="18" t="s">
        <v>361</v>
      </c>
      <c r="J645" s="18" t="s">
        <v>234</v>
      </c>
      <c r="K645" s="18"/>
      <c r="L645" s="51"/>
      <c r="M645" s="22">
        <v>-5298.74</v>
      </c>
      <c r="N645" s="147">
        <f>N644+M645</f>
        <v>3000</v>
      </c>
    </row>
    <row r="646" spans="1:14" x14ac:dyDescent="0.25">
      <c r="A646" s="18">
        <v>645</v>
      </c>
      <c r="B646" s="21" t="s">
        <v>231</v>
      </c>
      <c r="C646" s="35">
        <v>20301</v>
      </c>
      <c r="D646" s="18">
        <v>3</v>
      </c>
      <c r="E646" s="18" t="s">
        <v>30</v>
      </c>
      <c r="F646" s="18">
        <v>2025</v>
      </c>
      <c r="G646" s="18" t="s">
        <v>15</v>
      </c>
      <c r="H646" s="3" t="s">
        <v>240</v>
      </c>
      <c r="I646" s="18" t="s">
        <v>358</v>
      </c>
      <c r="J646" s="18" t="s">
        <v>233</v>
      </c>
      <c r="K646" s="18"/>
      <c r="L646" s="51"/>
      <c r="M646" s="22">
        <v>-3000</v>
      </c>
      <c r="N646" s="147">
        <f>N645+M646</f>
        <v>0</v>
      </c>
    </row>
    <row r="647" spans="1:14" x14ac:dyDescent="0.25">
      <c r="A647" s="18">
        <v>646</v>
      </c>
      <c r="B647" s="21" t="s">
        <v>142</v>
      </c>
      <c r="C647" s="35">
        <v>890361200492582</v>
      </c>
      <c r="D647" s="18">
        <v>5</v>
      </c>
      <c r="E647" s="18" t="s">
        <v>30</v>
      </c>
      <c r="F647" s="18">
        <v>2025</v>
      </c>
      <c r="G647" s="18" t="s">
        <v>18</v>
      </c>
      <c r="H647" s="18" t="s">
        <v>597</v>
      </c>
      <c r="I647" s="12" t="s">
        <v>65</v>
      </c>
      <c r="J647" s="18" t="s">
        <v>55</v>
      </c>
      <c r="K647" s="18"/>
      <c r="L647" s="51"/>
      <c r="M647" s="22">
        <v>-73.8</v>
      </c>
      <c r="N647" s="147">
        <f>N646+M647</f>
        <v>-73.8</v>
      </c>
    </row>
    <row r="648" spans="1:14" x14ac:dyDescent="0.25">
      <c r="A648" s="18">
        <v>647</v>
      </c>
      <c r="B648" s="21" t="s">
        <v>284</v>
      </c>
      <c r="C648" s="35">
        <v>9903</v>
      </c>
      <c r="D648" s="18">
        <v>5</v>
      </c>
      <c r="E648" s="18" t="s">
        <v>30</v>
      </c>
      <c r="F648" s="18">
        <v>2025</v>
      </c>
      <c r="G648" s="18" t="s">
        <v>38</v>
      </c>
      <c r="H648" s="12" t="s">
        <v>216</v>
      </c>
      <c r="I648" s="9" t="s">
        <v>66</v>
      </c>
      <c r="J648" s="18" t="s">
        <v>67</v>
      </c>
      <c r="K648" s="18"/>
      <c r="L648" s="20">
        <v>73.8</v>
      </c>
      <c r="M648" s="46"/>
      <c r="N648" s="147">
        <f>N647+L648</f>
        <v>0</v>
      </c>
    </row>
    <row r="649" spans="1:14" x14ac:dyDescent="0.25">
      <c r="A649" s="18">
        <v>648</v>
      </c>
      <c r="B649" s="21" t="s">
        <v>596</v>
      </c>
      <c r="C649" s="35">
        <v>551369000033102</v>
      </c>
      <c r="D649" s="18">
        <v>7</v>
      </c>
      <c r="E649" s="18" t="s">
        <v>30</v>
      </c>
      <c r="F649" s="18">
        <v>2025</v>
      </c>
      <c r="G649" s="18" t="s">
        <v>33</v>
      </c>
      <c r="H649" s="12" t="s">
        <v>601</v>
      </c>
      <c r="I649" s="9" t="s">
        <v>66</v>
      </c>
      <c r="J649" s="18" t="s">
        <v>295</v>
      </c>
      <c r="K649" s="18" t="s">
        <v>598</v>
      </c>
      <c r="L649" s="28">
        <v>5080.5200000000004</v>
      </c>
      <c r="M649" s="46"/>
      <c r="N649" s="147">
        <f>N617+L649</f>
        <v>5080.5200000000004</v>
      </c>
    </row>
    <row r="650" spans="1:14" x14ac:dyDescent="0.25">
      <c r="A650" s="18">
        <v>649</v>
      </c>
      <c r="B650" s="14" t="s">
        <v>195</v>
      </c>
      <c r="C650" s="35">
        <v>850016</v>
      </c>
      <c r="D650" s="18">
        <v>7</v>
      </c>
      <c r="E650" s="18" t="s">
        <v>30</v>
      </c>
      <c r="F650" s="18">
        <v>2025</v>
      </c>
      <c r="G650" s="18" t="s">
        <v>25</v>
      </c>
      <c r="H650" s="3" t="s">
        <v>188</v>
      </c>
      <c r="I650" s="18" t="s">
        <v>339</v>
      </c>
      <c r="J650" s="18" t="s">
        <v>193</v>
      </c>
      <c r="K650" s="18"/>
      <c r="L650" s="51"/>
      <c r="M650" s="22">
        <v>-3387.46</v>
      </c>
      <c r="N650" s="147">
        <f>N649+M650</f>
        <v>1693.0600000000004</v>
      </c>
    </row>
    <row r="651" spans="1:14" x14ac:dyDescent="0.25">
      <c r="A651" s="18">
        <v>650</v>
      </c>
      <c r="B651" s="21" t="s">
        <v>286</v>
      </c>
      <c r="C651" s="35">
        <v>9903</v>
      </c>
      <c r="D651" s="18">
        <v>7</v>
      </c>
      <c r="E651" s="18" t="s">
        <v>30</v>
      </c>
      <c r="F651" s="18">
        <v>2025</v>
      </c>
      <c r="G651" s="18" t="s">
        <v>38</v>
      </c>
      <c r="H651" s="18" t="s">
        <v>597</v>
      </c>
      <c r="I651" s="9" t="s">
        <v>65</v>
      </c>
      <c r="J651" s="18" t="s">
        <v>55</v>
      </c>
      <c r="K651" s="18"/>
      <c r="L651" s="51"/>
      <c r="M651" s="22">
        <v>-1693.06</v>
      </c>
      <c r="N651" s="147">
        <f>N650+M651</f>
        <v>0</v>
      </c>
    </row>
    <row r="652" spans="1:14" x14ac:dyDescent="0.25">
      <c r="A652" s="18">
        <v>651</v>
      </c>
      <c r="B652" s="21" t="s">
        <v>474</v>
      </c>
      <c r="C652" s="35">
        <v>21001</v>
      </c>
      <c r="D652" s="18">
        <v>10</v>
      </c>
      <c r="E652" s="18" t="s">
        <v>30</v>
      </c>
      <c r="F652" s="18">
        <v>2025</v>
      </c>
      <c r="G652" s="18" t="s">
        <v>143</v>
      </c>
      <c r="H652" s="18" t="s">
        <v>34</v>
      </c>
      <c r="I652" s="12" t="s">
        <v>144</v>
      </c>
      <c r="J652" s="5" t="s">
        <v>447</v>
      </c>
      <c r="K652" s="18" t="s">
        <v>200</v>
      </c>
      <c r="L652" s="51"/>
      <c r="M652" s="22">
        <v>-759.6</v>
      </c>
      <c r="N652" s="147">
        <f>N624+M652</f>
        <v>-759.6</v>
      </c>
    </row>
    <row r="653" spans="1:14" x14ac:dyDescent="0.25">
      <c r="A653" s="18">
        <v>652</v>
      </c>
      <c r="B653" s="21" t="s">
        <v>284</v>
      </c>
      <c r="C653" s="35">
        <v>9903</v>
      </c>
      <c r="D653" s="18">
        <v>10</v>
      </c>
      <c r="E653" s="18" t="s">
        <v>30</v>
      </c>
      <c r="F653" s="18">
        <v>2025</v>
      </c>
      <c r="G653" s="18" t="s">
        <v>38</v>
      </c>
      <c r="H653" s="12" t="s">
        <v>216</v>
      </c>
      <c r="I653" s="9" t="s">
        <v>66</v>
      </c>
      <c r="J653" s="18" t="s">
        <v>67</v>
      </c>
      <c r="K653" s="18"/>
      <c r="L653" s="20">
        <v>759.6</v>
      </c>
      <c r="M653" s="46"/>
      <c r="N653" s="147">
        <f>N652+L653</f>
        <v>0</v>
      </c>
    </row>
    <row r="654" spans="1:14" x14ac:dyDescent="0.25">
      <c r="A654" s="18">
        <v>653</v>
      </c>
      <c r="B654" s="21" t="s">
        <v>43</v>
      </c>
      <c r="C654" s="35">
        <v>121519403059972</v>
      </c>
      <c r="D654" s="18">
        <v>12</v>
      </c>
      <c r="E654" s="18" t="s">
        <v>30</v>
      </c>
      <c r="F654" s="18">
        <v>2025</v>
      </c>
      <c r="G654" s="18" t="s">
        <v>36</v>
      </c>
      <c r="H654" s="19" t="s">
        <v>71</v>
      </c>
      <c r="I654" s="18" t="s">
        <v>48</v>
      </c>
      <c r="J654" s="18" t="s">
        <v>72</v>
      </c>
      <c r="K654" s="18"/>
      <c r="L654" s="25">
        <v>40800</v>
      </c>
      <c r="M654" s="46"/>
      <c r="N654" s="147">
        <f>N681+L654</f>
        <v>40800</v>
      </c>
    </row>
    <row r="655" spans="1:14" x14ac:dyDescent="0.25">
      <c r="A655" s="18">
        <v>654</v>
      </c>
      <c r="B655" s="21" t="s">
        <v>286</v>
      </c>
      <c r="C655" s="35">
        <v>9903</v>
      </c>
      <c r="D655" s="18">
        <v>12</v>
      </c>
      <c r="E655" s="18" t="s">
        <v>30</v>
      </c>
      <c r="F655" s="18">
        <v>2025</v>
      </c>
      <c r="G655" s="18" t="s">
        <v>38</v>
      </c>
      <c r="H655" s="18" t="s">
        <v>597</v>
      </c>
      <c r="I655" s="9" t="s">
        <v>65</v>
      </c>
      <c r="J655" s="18" t="s">
        <v>55</v>
      </c>
      <c r="K655" s="18"/>
      <c r="L655" s="51"/>
      <c r="M655" s="22">
        <v>-40800</v>
      </c>
      <c r="N655" s="147">
        <f>N654+M655</f>
        <v>0</v>
      </c>
    </row>
    <row r="656" spans="1:14" x14ac:dyDescent="0.25">
      <c r="A656" s="18">
        <v>655</v>
      </c>
      <c r="B656" s="14" t="s">
        <v>224</v>
      </c>
      <c r="C656" s="35">
        <v>554439000039504</v>
      </c>
      <c r="D656" s="18">
        <v>13</v>
      </c>
      <c r="E656" s="18" t="s">
        <v>30</v>
      </c>
      <c r="F656" s="18">
        <v>2025</v>
      </c>
      <c r="G656" s="18" t="s">
        <v>13</v>
      </c>
      <c r="H656" s="12" t="s">
        <v>216</v>
      </c>
      <c r="I656" s="9" t="s">
        <v>66</v>
      </c>
      <c r="J656" s="18" t="s">
        <v>67</v>
      </c>
      <c r="K656" s="18"/>
      <c r="L656" s="48"/>
      <c r="M656" s="22">
        <v>-4104</v>
      </c>
      <c r="N656" s="147">
        <f>N655+M656</f>
        <v>-4104</v>
      </c>
    </row>
    <row r="657" spans="1:14" x14ac:dyDescent="0.25">
      <c r="A657" s="18">
        <v>656</v>
      </c>
      <c r="B657" s="21" t="s">
        <v>284</v>
      </c>
      <c r="C657" s="35">
        <v>9903</v>
      </c>
      <c r="D657" s="18">
        <v>13</v>
      </c>
      <c r="E657" s="18" t="s">
        <v>30</v>
      </c>
      <c r="F657" s="18">
        <v>2025</v>
      </c>
      <c r="G657" s="18" t="s">
        <v>38</v>
      </c>
      <c r="H657" s="12" t="s">
        <v>216</v>
      </c>
      <c r="I657" s="9" t="s">
        <v>66</v>
      </c>
      <c r="J657" s="18" t="s">
        <v>67</v>
      </c>
      <c r="K657" s="18"/>
      <c r="L657" s="20">
        <v>4104</v>
      </c>
      <c r="M657" s="46"/>
      <c r="N657" s="147">
        <f>N656+L657</f>
        <v>0</v>
      </c>
    </row>
    <row r="658" spans="1:14" x14ac:dyDescent="0.25">
      <c r="A658" s="18">
        <v>657</v>
      </c>
      <c r="B658" s="21" t="s">
        <v>145</v>
      </c>
      <c r="C658" s="35">
        <v>21401</v>
      </c>
      <c r="D658" s="18">
        <v>14</v>
      </c>
      <c r="E658" s="18" t="s">
        <v>30</v>
      </c>
      <c r="F658" s="18">
        <v>2025</v>
      </c>
      <c r="G658" s="18" t="s">
        <v>146</v>
      </c>
      <c r="H658" s="19" t="s">
        <v>147</v>
      </c>
      <c r="I658" s="9" t="s">
        <v>149</v>
      </c>
      <c r="J658" s="18" t="s">
        <v>148</v>
      </c>
      <c r="K658" s="18"/>
      <c r="L658" s="51"/>
      <c r="M658" s="22">
        <v>-4230</v>
      </c>
      <c r="N658" s="147">
        <f>N684+M658</f>
        <v>-4230</v>
      </c>
    </row>
    <row r="659" spans="1:14" x14ac:dyDescent="0.25">
      <c r="A659" s="18">
        <v>658</v>
      </c>
      <c r="B659" s="21" t="s">
        <v>284</v>
      </c>
      <c r="C659" s="35">
        <v>9903</v>
      </c>
      <c r="D659" s="18">
        <v>14</v>
      </c>
      <c r="E659" s="18" t="s">
        <v>30</v>
      </c>
      <c r="F659" s="18">
        <v>2025</v>
      </c>
      <c r="G659" s="18" t="s">
        <v>38</v>
      </c>
      <c r="H659" s="12" t="s">
        <v>216</v>
      </c>
      <c r="I659" s="9" t="s">
        <v>66</v>
      </c>
      <c r="J659" s="18" t="s">
        <v>67</v>
      </c>
      <c r="K659" s="18"/>
      <c r="L659" s="20">
        <v>4230</v>
      </c>
      <c r="M659" s="46"/>
      <c r="N659" s="147">
        <f>N658+L659</f>
        <v>0</v>
      </c>
    </row>
    <row r="660" spans="1:14" x14ac:dyDescent="0.25">
      <c r="A660" s="18">
        <v>659</v>
      </c>
      <c r="B660" s="14" t="s">
        <v>195</v>
      </c>
      <c r="C660" s="35">
        <v>551295000702791</v>
      </c>
      <c r="D660" s="18">
        <v>18</v>
      </c>
      <c r="E660" s="18" t="s">
        <v>30</v>
      </c>
      <c r="F660" s="18">
        <v>2025</v>
      </c>
      <c r="G660" s="18" t="s">
        <v>13</v>
      </c>
      <c r="H660" s="18" t="s">
        <v>150</v>
      </c>
      <c r="I660" s="18" t="s">
        <v>326</v>
      </c>
      <c r="J660" s="18" t="s">
        <v>193</v>
      </c>
      <c r="K660" s="18"/>
      <c r="L660" s="51"/>
      <c r="M660" s="22">
        <v>-1764.85</v>
      </c>
      <c r="N660" s="147">
        <f t="shared" ref="N660:N665" si="40">N659+M660</f>
        <v>-1764.85</v>
      </c>
    </row>
    <row r="661" spans="1:14" x14ac:dyDescent="0.25">
      <c r="A661" s="18">
        <v>660</v>
      </c>
      <c r="B661" s="21" t="s">
        <v>215</v>
      </c>
      <c r="C661" s="35">
        <v>553653000015845</v>
      </c>
      <c r="D661" s="18">
        <v>18</v>
      </c>
      <c r="E661" s="18" t="s">
        <v>30</v>
      </c>
      <c r="F661" s="18">
        <v>2025</v>
      </c>
      <c r="G661" s="18" t="s">
        <v>13</v>
      </c>
      <c r="H661" s="18" t="s">
        <v>362</v>
      </c>
      <c r="I661" s="18" t="s">
        <v>363</v>
      </c>
      <c r="J661" s="18" t="s">
        <v>214</v>
      </c>
      <c r="K661" s="18"/>
      <c r="L661" s="51"/>
      <c r="M661" s="22">
        <v>-2506.8000000000002</v>
      </c>
      <c r="N661" s="147">
        <f t="shared" si="40"/>
        <v>-4271.6499999999996</v>
      </c>
    </row>
    <row r="662" spans="1:14" x14ac:dyDescent="0.25">
      <c r="A662" s="18">
        <v>661</v>
      </c>
      <c r="B662" s="21" t="s">
        <v>229</v>
      </c>
      <c r="C662" s="35">
        <v>554439000006509</v>
      </c>
      <c r="D662" s="18">
        <v>18</v>
      </c>
      <c r="E662" s="18" t="s">
        <v>30</v>
      </c>
      <c r="F662" s="18">
        <v>2025</v>
      </c>
      <c r="G662" s="18" t="s">
        <v>13</v>
      </c>
      <c r="H662" s="18" t="s">
        <v>168</v>
      </c>
      <c r="I662" s="18" t="s">
        <v>226</v>
      </c>
      <c r="J662" s="18" t="s">
        <v>197</v>
      </c>
      <c r="K662" s="18"/>
      <c r="L662" s="51"/>
      <c r="M662" s="22">
        <v>-2100</v>
      </c>
      <c r="N662" s="147">
        <f t="shared" si="40"/>
        <v>-6371.65</v>
      </c>
    </row>
    <row r="663" spans="1:14" x14ac:dyDescent="0.25">
      <c r="A663" s="18">
        <v>662</v>
      </c>
      <c r="B663" s="21" t="s">
        <v>165</v>
      </c>
      <c r="C663" s="35">
        <v>554732000131396</v>
      </c>
      <c r="D663" s="18">
        <v>18</v>
      </c>
      <c r="E663" s="18" t="s">
        <v>30</v>
      </c>
      <c r="F663" s="18">
        <v>2025</v>
      </c>
      <c r="G663" s="18" t="s">
        <v>13</v>
      </c>
      <c r="H663" s="18" t="s">
        <v>154</v>
      </c>
      <c r="I663" s="18" t="s">
        <v>331</v>
      </c>
      <c r="J663" s="18" t="s">
        <v>163</v>
      </c>
      <c r="K663" s="18"/>
      <c r="L663" s="51"/>
      <c r="M663" s="22">
        <v>-1562.71</v>
      </c>
      <c r="N663" s="147">
        <f t="shared" si="40"/>
        <v>-7934.36</v>
      </c>
    </row>
    <row r="664" spans="1:14" x14ac:dyDescent="0.25">
      <c r="A664" s="18">
        <v>663</v>
      </c>
      <c r="B664" s="21" t="s">
        <v>165</v>
      </c>
      <c r="C664" s="35">
        <v>555101000005631</v>
      </c>
      <c r="D664" s="18">
        <v>18</v>
      </c>
      <c r="E664" s="18" t="s">
        <v>30</v>
      </c>
      <c r="F664" s="18">
        <v>2025</v>
      </c>
      <c r="G664" s="18" t="s">
        <v>13</v>
      </c>
      <c r="H664" s="18" t="s">
        <v>169</v>
      </c>
      <c r="I664" s="18" t="s">
        <v>338</v>
      </c>
      <c r="J664" s="18" t="s">
        <v>163</v>
      </c>
      <c r="K664" s="18"/>
      <c r="L664" s="51"/>
      <c r="M664" s="22">
        <v>-1764.85</v>
      </c>
      <c r="N664" s="147">
        <f t="shared" si="40"/>
        <v>-9699.2099999999991</v>
      </c>
    </row>
    <row r="665" spans="1:14" x14ac:dyDescent="0.25">
      <c r="A665" s="18">
        <v>664</v>
      </c>
      <c r="B665" s="21" t="s">
        <v>165</v>
      </c>
      <c r="C665" s="35">
        <v>21801</v>
      </c>
      <c r="D665" s="18">
        <v>18</v>
      </c>
      <c r="E665" s="18" t="s">
        <v>30</v>
      </c>
      <c r="F665" s="18">
        <v>2025</v>
      </c>
      <c r="G665" s="18" t="s">
        <v>14</v>
      </c>
      <c r="H665" s="18" t="s">
        <v>191</v>
      </c>
      <c r="I665" s="18" t="s">
        <v>364</v>
      </c>
      <c r="J665" s="18" t="s">
        <v>159</v>
      </c>
      <c r="K665" s="18"/>
      <c r="L665" s="51"/>
      <c r="M665" s="22">
        <v>-1854.85</v>
      </c>
      <c r="N665" s="147">
        <f t="shared" si="40"/>
        <v>-11554.06</v>
      </c>
    </row>
    <row r="666" spans="1:14" x14ac:dyDescent="0.25">
      <c r="A666" s="18">
        <v>665</v>
      </c>
      <c r="B666" s="21" t="s">
        <v>284</v>
      </c>
      <c r="C666" s="35">
        <v>9903</v>
      </c>
      <c r="D666" s="18">
        <v>18</v>
      </c>
      <c r="E666" s="18" t="s">
        <v>30</v>
      </c>
      <c r="F666" s="18">
        <v>2025</v>
      </c>
      <c r="G666" s="18" t="s">
        <v>38</v>
      </c>
      <c r="H666" s="12" t="s">
        <v>216</v>
      </c>
      <c r="I666" s="9" t="s">
        <v>66</v>
      </c>
      <c r="J666" s="18" t="s">
        <v>67</v>
      </c>
      <c r="K666" s="18"/>
      <c r="L666" s="20">
        <v>11554.06</v>
      </c>
      <c r="M666" s="46"/>
      <c r="N666" s="147">
        <f>N665+L666</f>
        <v>0</v>
      </c>
    </row>
    <row r="667" spans="1:14" x14ac:dyDescent="0.25">
      <c r="A667" s="18">
        <v>666</v>
      </c>
      <c r="B667" s="14" t="s">
        <v>549</v>
      </c>
      <c r="C667" s="35">
        <v>554439000039504</v>
      </c>
      <c r="D667" s="18">
        <v>20</v>
      </c>
      <c r="E667" s="18" t="s">
        <v>30</v>
      </c>
      <c r="F667" s="18">
        <v>2025</v>
      </c>
      <c r="G667" s="18" t="s">
        <v>177</v>
      </c>
      <c r="H667" s="19" t="s">
        <v>171</v>
      </c>
      <c r="I667" s="39" t="s">
        <v>340</v>
      </c>
      <c r="J667" s="5" t="s">
        <v>447</v>
      </c>
      <c r="K667" s="18" t="s">
        <v>548</v>
      </c>
      <c r="L667" s="51"/>
      <c r="M667" s="22">
        <v>-886.44</v>
      </c>
      <c r="N667" s="147">
        <f>N640+M667</f>
        <v>-886.44</v>
      </c>
    </row>
    <row r="668" spans="1:14" x14ac:dyDescent="0.25">
      <c r="A668" s="18">
        <v>667</v>
      </c>
      <c r="B668" s="14" t="s">
        <v>545</v>
      </c>
      <c r="C668" s="194">
        <v>554439000039504</v>
      </c>
      <c r="D668" s="18">
        <v>20</v>
      </c>
      <c r="E668" s="18" t="s">
        <v>30</v>
      </c>
      <c r="F668" s="18">
        <v>2025</v>
      </c>
      <c r="G668" s="18" t="s">
        <v>177</v>
      </c>
      <c r="H668" s="19" t="s">
        <v>171</v>
      </c>
      <c r="I668" s="39" t="s">
        <v>340</v>
      </c>
      <c r="J668" s="5" t="s">
        <v>447</v>
      </c>
      <c r="K668" s="18" t="s">
        <v>535</v>
      </c>
      <c r="L668" s="51"/>
      <c r="M668" s="22">
        <v>-3038.38</v>
      </c>
      <c r="N668" s="147">
        <f t="shared" ref="N668:N674" si="41">N667+M668</f>
        <v>-3924.82</v>
      </c>
    </row>
    <row r="669" spans="1:14" x14ac:dyDescent="0.25">
      <c r="A669" s="18">
        <v>668</v>
      </c>
      <c r="B669" s="14" t="s">
        <v>446</v>
      </c>
      <c r="C669" s="35">
        <v>554439000039504</v>
      </c>
      <c r="D669" s="18">
        <v>20</v>
      </c>
      <c r="E669" s="18" t="s">
        <v>30</v>
      </c>
      <c r="F669" s="18">
        <v>2025</v>
      </c>
      <c r="G669" s="18" t="s">
        <v>177</v>
      </c>
      <c r="H669" s="19" t="s">
        <v>171</v>
      </c>
      <c r="I669" s="39" t="s">
        <v>340</v>
      </c>
      <c r="J669" s="5" t="s">
        <v>447</v>
      </c>
      <c r="K669" s="18" t="s">
        <v>536</v>
      </c>
      <c r="L669" s="51"/>
      <c r="M669" s="22">
        <v>-1671.09</v>
      </c>
      <c r="N669" s="147">
        <f t="shared" si="41"/>
        <v>-5595.91</v>
      </c>
    </row>
    <row r="670" spans="1:14" x14ac:dyDescent="0.25">
      <c r="A670" s="18">
        <v>669</v>
      </c>
      <c r="B670" s="14" t="s">
        <v>542</v>
      </c>
      <c r="C670" s="35">
        <v>554439000039504</v>
      </c>
      <c r="D670" s="18">
        <v>20</v>
      </c>
      <c r="E670" s="18" t="s">
        <v>30</v>
      </c>
      <c r="F670" s="18">
        <v>2025</v>
      </c>
      <c r="G670" s="18" t="s">
        <v>177</v>
      </c>
      <c r="H670" s="12" t="s">
        <v>171</v>
      </c>
      <c r="I670" s="39" t="s">
        <v>340</v>
      </c>
      <c r="J670" s="5" t="s">
        <v>447</v>
      </c>
      <c r="K670" s="18" t="s">
        <v>448</v>
      </c>
      <c r="L670" s="51"/>
      <c r="M670" s="6">
        <v>-1268.26</v>
      </c>
      <c r="N670" s="147">
        <f t="shared" si="41"/>
        <v>-6864.17</v>
      </c>
    </row>
    <row r="671" spans="1:14" x14ac:dyDescent="0.25">
      <c r="A671" s="18">
        <v>670</v>
      </c>
      <c r="B671" s="14" t="s">
        <v>546</v>
      </c>
      <c r="C671" s="35">
        <v>554439000039504</v>
      </c>
      <c r="D671" s="18">
        <v>20</v>
      </c>
      <c r="E671" s="18" t="s">
        <v>30</v>
      </c>
      <c r="F671" s="18">
        <v>2025</v>
      </c>
      <c r="G671" s="18" t="s">
        <v>177</v>
      </c>
      <c r="H671" s="19" t="s">
        <v>171</v>
      </c>
      <c r="I671" s="39" t="s">
        <v>340</v>
      </c>
      <c r="J671" s="5" t="s">
        <v>447</v>
      </c>
      <c r="K671" s="18" t="s">
        <v>298</v>
      </c>
      <c r="L671" s="51"/>
      <c r="M671" s="6">
        <v>-2546.94</v>
      </c>
      <c r="N671" s="147">
        <f t="shared" si="41"/>
        <v>-9411.11</v>
      </c>
    </row>
    <row r="672" spans="1:14" x14ac:dyDescent="0.25">
      <c r="A672" s="18">
        <v>671</v>
      </c>
      <c r="B672" s="21" t="s">
        <v>551</v>
      </c>
      <c r="C672" s="35">
        <v>554439000039504</v>
      </c>
      <c r="D672" s="18">
        <v>20</v>
      </c>
      <c r="E672" s="18" t="s">
        <v>30</v>
      </c>
      <c r="F672" s="18">
        <v>2025</v>
      </c>
      <c r="G672" s="18" t="s">
        <v>177</v>
      </c>
      <c r="H672" s="19" t="s">
        <v>171</v>
      </c>
      <c r="I672" s="39" t="s">
        <v>340</v>
      </c>
      <c r="J672" s="5" t="s">
        <v>447</v>
      </c>
      <c r="K672" s="18" t="s">
        <v>537</v>
      </c>
      <c r="L672" s="51"/>
      <c r="M672" s="6">
        <v>-127.35</v>
      </c>
      <c r="N672" s="147">
        <f t="shared" si="41"/>
        <v>-9538.4600000000009</v>
      </c>
    </row>
    <row r="673" spans="1:14" x14ac:dyDescent="0.25">
      <c r="A673" s="18">
        <v>672</v>
      </c>
      <c r="B673" s="14" t="s">
        <v>547</v>
      </c>
      <c r="C673" s="35">
        <v>554439000039504</v>
      </c>
      <c r="D673" s="18">
        <v>20</v>
      </c>
      <c r="E673" s="18" t="s">
        <v>30</v>
      </c>
      <c r="F673" s="18">
        <v>2025</v>
      </c>
      <c r="G673" s="18" t="s">
        <v>177</v>
      </c>
      <c r="H673" s="19" t="s">
        <v>171</v>
      </c>
      <c r="I673" s="39" t="s">
        <v>340</v>
      </c>
      <c r="J673" s="5" t="s">
        <v>447</v>
      </c>
      <c r="K673" s="18" t="s">
        <v>300</v>
      </c>
      <c r="L673" s="51"/>
      <c r="M673" s="6">
        <v>-573.05999999999995</v>
      </c>
      <c r="N673" s="147">
        <f t="shared" si="41"/>
        <v>-10111.52</v>
      </c>
    </row>
    <row r="674" spans="1:14" x14ac:dyDescent="0.25">
      <c r="A674" s="18">
        <v>673</v>
      </c>
      <c r="B674" s="14" t="s">
        <v>550</v>
      </c>
      <c r="C674" s="35">
        <v>554439000039504</v>
      </c>
      <c r="D674" s="18">
        <v>20</v>
      </c>
      <c r="E674" s="18" t="s">
        <v>30</v>
      </c>
      <c r="F674" s="18">
        <v>2025</v>
      </c>
      <c r="G674" s="18" t="s">
        <v>177</v>
      </c>
      <c r="H674" s="19" t="s">
        <v>171</v>
      </c>
      <c r="I674" s="39" t="s">
        <v>340</v>
      </c>
      <c r="J674" s="5" t="s">
        <v>447</v>
      </c>
      <c r="K674" s="18" t="s">
        <v>527</v>
      </c>
      <c r="L674" s="51"/>
      <c r="M674" s="6">
        <v>-771.47</v>
      </c>
      <c r="N674" s="147">
        <f t="shared" si="41"/>
        <v>-10882.99</v>
      </c>
    </row>
    <row r="675" spans="1:14" x14ac:dyDescent="0.25">
      <c r="A675" s="18">
        <v>674</v>
      </c>
      <c r="B675" s="21" t="s">
        <v>284</v>
      </c>
      <c r="C675" s="35">
        <v>9903</v>
      </c>
      <c r="D675" s="18">
        <v>20</v>
      </c>
      <c r="E675" s="18" t="s">
        <v>30</v>
      </c>
      <c r="F675" s="18">
        <v>2025</v>
      </c>
      <c r="G675" s="18" t="s">
        <v>38</v>
      </c>
      <c r="H675" s="12" t="s">
        <v>216</v>
      </c>
      <c r="I675" s="9" t="s">
        <v>66</v>
      </c>
      <c r="J675" s="18" t="s">
        <v>67</v>
      </c>
      <c r="K675" s="5"/>
      <c r="L675" s="20">
        <v>10882.99</v>
      </c>
      <c r="M675" s="46"/>
      <c r="N675" s="147">
        <f>N674+L675</f>
        <v>0</v>
      </c>
    </row>
    <row r="676" spans="1:14" x14ac:dyDescent="0.25">
      <c r="A676" s="18">
        <v>675</v>
      </c>
      <c r="B676" s="21" t="s">
        <v>165</v>
      </c>
      <c r="C676" s="35">
        <v>850017</v>
      </c>
      <c r="D676" s="18">
        <v>21</v>
      </c>
      <c r="E676" s="18" t="s">
        <v>30</v>
      </c>
      <c r="F676" s="18">
        <v>2025</v>
      </c>
      <c r="G676" s="18" t="s">
        <v>25</v>
      </c>
      <c r="H676" s="3" t="s">
        <v>188</v>
      </c>
      <c r="I676" s="18" t="s">
        <v>339</v>
      </c>
      <c r="J676" s="18" t="s">
        <v>163</v>
      </c>
      <c r="K676" s="5"/>
      <c r="L676" s="51"/>
      <c r="M676" s="22">
        <v>-1687.5</v>
      </c>
      <c r="N676" s="147">
        <f>N675+M676</f>
        <v>-1687.5</v>
      </c>
    </row>
    <row r="677" spans="1:14" x14ac:dyDescent="0.25">
      <c r="A677" s="18">
        <v>676</v>
      </c>
      <c r="B677" s="21" t="s">
        <v>284</v>
      </c>
      <c r="C677" s="35">
        <v>9903</v>
      </c>
      <c r="D677" s="18">
        <v>21</v>
      </c>
      <c r="E677" s="18" t="s">
        <v>30</v>
      </c>
      <c r="F677" s="18">
        <v>2025</v>
      </c>
      <c r="G677" s="18" t="s">
        <v>38</v>
      </c>
      <c r="H677" s="12" t="s">
        <v>216</v>
      </c>
      <c r="I677" s="9" t="s">
        <v>66</v>
      </c>
      <c r="J677" s="18" t="s">
        <v>67</v>
      </c>
      <c r="K677" s="5"/>
      <c r="L677" s="20">
        <v>1687.5</v>
      </c>
      <c r="M677" s="46"/>
      <c r="N677" s="152">
        <f>N676+L677</f>
        <v>0</v>
      </c>
    </row>
    <row r="678" spans="1:14" x14ac:dyDescent="0.25">
      <c r="A678" s="18">
        <v>677</v>
      </c>
      <c r="B678" s="27" t="s">
        <v>142</v>
      </c>
      <c r="C678" s="36">
        <v>890661200436553</v>
      </c>
      <c r="D678" s="19">
        <v>7</v>
      </c>
      <c r="E678" s="19" t="s">
        <v>52</v>
      </c>
      <c r="F678" s="18">
        <v>2025</v>
      </c>
      <c r="G678" s="19" t="s">
        <v>220</v>
      </c>
      <c r="H678" s="18" t="s">
        <v>597</v>
      </c>
      <c r="I678" s="12" t="s">
        <v>65</v>
      </c>
      <c r="J678" s="19" t="s">
        <v>55</v>
      </c>
      <c r="K678" s="5"/>
      <c r="L678" s="52"/>
      <c r="M678" s="23">
        <v>-75.400000000000006</v>
      </c>
      <c r="N678" s="148">
        <f>N651+M678</f>
        <v>-75.400000000000006</v>
      </c>
    </row>
    <row r="679" spans="1:14" x14ac:dyDescent="0.25">
      <c r="A679" s="18">
        <v>678</v>
      </c>
      <c r="B679" s="21" t="s">
        <v>284</v>
      </c>
      <c r="C679" s="35">
        <v>9903</v>
      </c>
      <c r="D679" s="19">
        <v>7</v>
      </c>
      <c r="E679" s="19" t="s">
        <v>52</v>
      </c>
      <c r="F679" s="18">
        <v>2025</v>
      </c>
      <c r="G679" s="18" t="s">
        <v>38</v>
      </c>
      <c r="H679" s="12" t="s">
        <v>216</v>
      </c>
      <c r="I679" s="9" t="s">
        <v>66</v>
      </c>
      <c r="J679" s="198" t="s">
        <v>67</v>
      </c>
      <c r="K679" s="5"/>
      <c r="L679" s="32">
        <v>75.400000000000006</v>
      </c>
      <c r="M679" s="23"/>
      <c r="N679" s="149">
        <f>N678+L679</f>
        <v>0</v>
      </c>
    </row>
    <row r="680" spans="1:14" x14ac:dyDescent="0.25">
      <c r="A680" s="18">
        <v>679</v>
      </c>
      <c r="B680" s="21" t="s">
        <v>474</v>
      </c>
      <c r="C680" s="173">
        <v>31001</v>
      </c>
      <c r="D680" s="19">
        <v>10</v>
      </c>
      <c r="E680" s="19" t="s">
        <v>52</v>
      </c>
      <c r="F680" s="18">
        <v>2025</v>
      </c>
      <c r="G680" s="19" t="s">
        <v>143</v>
      </c>
      <c r="H680" s="19" t="s">
        <v>34</v>
      </c>
      <c r="I680" s="12" t="s">
        <v>144</v>
      </c>
      <c r="J680" s="5" t="s">
        <v>447</v>
      </c>
      <c r="K680" s="12" t="s">
        <v>315</v>
      </c>
      <c r="L680" s="32"/>
      <c r="M680" s="23">
        <v>-1111.69</v>
      </c>
      <c r="N680" s="148">
        <f>N653+M680</f>
        <v>-1111.69</v>
      </c>
    </row>
    <row r="681" spans="1:14" x14ac:dyDescent="0.25">
      <c r="A681" s="18">
        <v>680</v>
      </c>
      <c r="B681" s="21" t="s">
        <v>284</v>
      </c>
      <c r="C681" s="35">
        <v>9903</v>
      </c>
      <c r="D681" s="19">
        <v>10</v>
      </c>
      <c r="E681" s="19" t="s">
        <v>52</v>
      </c>
      <c r="F681" s="18">
        <v>2025</v>
      </c>
      <c r="G681" s="18" t="s">
        <v>38</v>
      </c>
      <c r="H681" s="12" t="s">
        <v>216</v>
      </c>
      <c r="I681" s="9" t="s">
        <v>66</v>
      </c>
      <c r="J681" s="19" t="s">
        <v>67</v>
      </c>
      <c r="K681" s="5"/>
      <c r="L681" s="32">
        <v>1111.69</v>
      </c>
      <c r="M681" s="23"/>
      <c r="N681" s="149">
        <f>N680+L681</f>
        <v>0</v>
      </c>
    </row>
    <row r="682" spans="1:14" x14ac:dyDescent="0.25">
      <c r="A682" s="18">
        <v>681</v>
      </c>
      <c r="B682" s="27" t="s">
        <v>43</v>
      </c>
      <c r="C682" s="36">
        <v>418825094239051</v>
      </c>
      <c r="D682" s="19">
        <v>13</v>
      </c>
      <c r="E682" s="19" t="s">
        <v>52</v>
      </c>
      <c r="F682" s="18">
        <v>2025</v>
      </c>
      <c r="G682" s="19" t="s">
        <v>221</v>
      </c>
      <c r="H682" s="19" t="s">
        <v>71</v>
      </c>
      <c r="I682" s="18" t="s">
        <v>48</v>
      </c>
      <c r="J682" s="19" t="s">
        <v>72</v>
      </c>
      <c r="K682" s="5"/>
      <c r="L682" s="32">
        <v>48940</v>
      </c>
      <c r="M682" s="23"/>
      <c r="N682" s="148">
        <f>N657+L682</f>
        <v>48940</v>
      </c>
    </row>
    <row r="683" spans="1:14" x14ac:dyDescent="0.25">
      <c r="A683" s="18">
        <v>682</v>
      </c>
      <c r="B683" s="27" t="s">
        <v>21</v>
      </c>
      <c r="C683" s="36">
        <v>3000974730260</v>
      </c>
      <c r="D683" s="19">
        <v>13</v>
      </c>
      <c r="E683" s="19" t="s">
        <v>52</v>
      </c>
      <c r="F683" s="18">
        <v>2025</v>
      </c>
      <c r="G683" s="19" t="s">
        <v>21</v>
      </c>
      <c r="H683" s="18" t="s">
        <v>597</v>
      </c>
      <c r="I683" s="9" t="s">
        <v>65</v>
      </c>
      <c r="J683" s="19" t="s">
        <v>55</v>
      </c>
      <c r="K683" s="5"/>
      <c r="L683" s="32"/>
      <c r="M683" s="23">
        <v>-58500</v>
      </c>
      <c r="N683" s="148">
        <f>N682+M683</f>
        <v>-9560</v>
      </c>
    </row>
    <row r="684" spans="1:14" x14ac:dyDescent="0.25">
      <c r="A684" s="18">
        <v>683</v>
      </c>
      <c r="B684" s="21" t="s">
        <v>284</v>
      </c>
      <c r="C684" s="35">
        <v>9903</v>
      </c>
      <c r="D684" s="19">
        <v>13</v>
      </c>
      <c r="E684" s="19" t="s">
        <v>52</v>
      </c>
      <c r="F684" s="18">
        <v>2025</v>
      </c>
      <c r="G684" s="19" t="s">
        <v>38</v>
      </c>
      <c r="H684" s="12" t="s">
        <v>216</v>
      </c>
      <c r="I684" s="9" t="s">
        <v>66</v>
      </c>
      <c r="J684" s="19" t="s">
        <v>67</v>
      </c>
      <c r="K684" s="5"/>
      <c r="L684" s="32">
        <v>9560</v>
      </c>
      <c r="M684" s="23"/>
      <c r="N684" s="149">
        <f>N683+L684</f>
        <v>0</v>
      </c>
    </row>
    <row r="685" spans="1:14" x14ac:dyDescent="0.25">
      <c r="A685" s="18">
        <v>684</v>
      </c>
      <c r="B685" s="14" t="s">
        <v>549</v>
      </c>
      <c r="C685" s="35">
        <v>554439000039504</v>
      </c>
      <c r="D685" s="19">
        <v>20</v>
      </c>
      <c r="E685" s="19" t="s">
        <v>52</v>
      </c>
      <c r="F685" s="18">
        <v>2025</v>
      </c>
      <c r="G685" s="19" t="s">
        <v>177</v>
      </c>
      <c r="H685" s="19" t="s">
        <v>171</v>
      </c>
      <c r="I685" s="39" t="s">
        <v>340</v>
      </c>
      <c r="J685" s="5" t="s">
        <v>447</v>
      </c>
      <c r="K685" s="19" t="s">
        <v>538</v>
      </c>
      <c r="L685" s="32"/>
      <c r="M685" s="23">
        <v>-2425.2199999999998</v>
      </c>
      <c r="N685" s="148">
        <f>N684+M685</f>
        <v>-2425.2199999999998</v>
      </c>
    </row>
    <row r="686" spans="1:14" x14ac:dyDescent="0.25">
      <c r="A686" s="18">
        <v>685</v>
      </c>
      <c r="B686" s="14" t="s">
        <v>545</v>
      </c>
      <c r="C686" s="35">
        <v>554439000039504</v>
      </c>
      <c r="D686" s="19">
        <v>20</v>
      </c>
      <c r="E686" s="19" t="s">
        <v>52</v>
      </c>
      <c r="F686" s="18">
        <v>2025</v>
      </c>
      <c r="G686" s="19" t="s">
        <v>177</v>
      </c>
      <c r="H686" s="19" t="s">
        <v>171</v>
      </c>
      <c r="I686" s="39" t="s">
        <v>340</v>
      </c>
      <c r="J686" s="5" t="s">
        <v>447</v>
      </c>
      <c r="K686" s="19" t="s">
        <v>539</v>
      </c>
      <c r="L686" s="32"/>
      <c r="M686" s="23">
        <v>-4446.75</v>
      </c>
      <c r="N686" s="148">
        <f t="shared" ref="N686:N693" si="42">N685+M686</f>
        <v>-6871.9699999999993</v>
      </c>
    </row>
    <row r="687" spans="1:14" x14ac:dyDescent="0.25">
      <c r="A687" s="18">
        <v>686</v>
      </c>
      <c r="B687" s="14" t="s">
        <v>542</v>
      </c>
      <c r="C687" s="35">
        <v>554439000039504</v>
      </c>
      <c r="D687" s="19">
        <v>20</v>
      </c>
      <c r="E687" s="19" t="s">
        <v>52</v>
      </c>
      <c r="F687" s="18">
        <v>2025</v>
      </c>
      <c r="G687" s="19" t="s">
        <v>177</v>
      </c>
      <c r="H687" s="19" t="s">
        <v>171</v>
      </c>
      <c r="I687" s="39" t="s">
        <v>340</v>
      </c>
      <c r="J687" s="5" t="s">
        <v>447</v>
      </c>
      <c r="K687" s="18" t="s">
        <v>448</v>
      </c>
      <c r="L687" s="43"/>
      <c r="M687" s="24">
        <v>-1268.26</v>
      </c>
      <c r="N687" s="148">
        <f t="shared" si="42"/>
        <v>-8140.23</v>
      </c>
    </row>
    <row r="688" spans="1:14" x14ac:dyDescent="0.25">
      <c r="A688" s="18">
        <v>687</v>
      </c>
      <c r="B688" s="14" t="s">
        <v>546</v>
      </c>
      <c r="C688" s="35">
        <v>554439000039504</v>
      </c>
      <c r="D688" s="19">
        <v>20</v>
      </c>
      <c r="E688" s="19" t="s">
        <v>52</v>
      </c>
      <c r="F688" s="18">
        <v>2025</v>
      </c>
      <c r="G688" s="19" t="s">
        <v>177</v>
      </c>
      <c r="H688" s="19" t="s">
        <v>171</v>
      </c>
      <c r="I688" s="39" t="s">
        <v>340</v>
      </c>
      <c r="J688" s="5" t="s">
        <v>447</v>
      </c>
      <c r="K688" s="18" t="s">
        <v>298</v>
      </c>
      <c r="L688" s="43"/>
      <c r="M688" s="24">
        <v>-2546.94</v>
      </c>
      <c r="N688" s="148">
        <f t="shared" si="42"/>
        <v>-10687.17</v>
      </c>
    </row>
    <row r="689" spans="1:14" x14ac:dyDescent="0.25">
      <c r="A689" s="18">
        <v>688</v>
      </c>
      <c r="B689" s="21" t="s">
        <v>551</v>
      </c>
      <c r="C689" s="35">
        <v>554439000039504</v>
      </c>
      <c r="D689" s="19">
        <v>20</v>
      </c>
      <c r="E689" s="19" t="s">
        <v>52</v>
      </c>
      <c r="F689" s="18">
        <v>2025</v>
      </c>
      <c r="G689" s="19" t="s">
        <v>177</v>
      </c>
      <c r="H689" s="19" t="s">
        <v>171</v>
      </c>
      <c r="I689" s="39" t="s">
        <v>340</v>
      </c>
      <c r="J689" s="5" t="s">
        <v>447</v>
      </c>
      <c r="K689" s="18" t="s">
        <v>537</v>
      </c>
      <c r="L689" s="43"/>
      <c r="M689" s="24">
        <v>-127.35</v>
      </c>
      <c r="N689" s="148">
        <f t="shared" si="42"/>
        <v>-10814.52</v>
      </c>
    </row>
    <row r="690" spans="1:14" x14ac:dyDescent="0.25">
      <c r="A690" s="18">
        <v>689</v>
      </c>
      <c r="B690" s="14" t="s">
        <v>547</v>
      </c>
      <c r="C690" s="35">
        <v>554439000039504</v>
      </c>
      <c r="D690" s="19">
        <v>20</v>
      </c>
      <c r="E690" s="19" t="s">
        <v>52</v>
      </c>
      <c r="F690" s="18">
        <v>2025</v>
      </c>
      <c r="G690" s="19" t="s">
        <v>177</v>
      </c>
      <c r="H690" s="19" t="s">
        <v>171</v>
      </c>
      <c r="I690" s="39" t="s">
        <v>340</v>
      </c>
      <c r="J690" s="5" t="s">
        <v>447</v>
      </c>
      <c r="K690" s="18" t="s">
        <v>300</v>
      </c>
      <c r="L690" s="43"/>
      <c r="M690" s="24">
        <v>-573.05999999999995</v>
      </c>
      <c r="N690" s="148">
        <f t="shared" si="42"/>
        <v>-11387.58</v>
      </c>
    </row>
    <row r="691" spans="1:14" x14ac:dyDescent="0.25">
      <c r="A691" s="18">
        <v>690</v>
      </c>
      <c r="B691" s="14" t="s">
        <v>550</v>
      </c>
      <c r="C691" s="35">
        <v>554439000039504</v>
      </c>
      <c r="D691" s="19">
        <v>20</v>
      </c>
      <c r="E691" s="19" t="s">
        <v>52</v>
      </c>
      <c r="F691" s="18">
        <v>2025</v>
      </c>
      <c r="G691" s="19" t="s">
        <v>177</v>
      </c>
      <c r="H691" s="19" t="s">
        <v>171</v>
      </c>
      <c r="I691" s="39" t="s">
        <v>340</v>
      </c>
      <c r="J691" s="5" t="s">
        <v>447</v>
      </c>
      <c r="K691" s="18" t="s">
        <v>577</v>
      </c>
      <c r="L691" s="43"/>
      <c r="M691" s="24">
        <v>-812.04</v>
      </c>
      <c r="N691" s="148">
        <f t="shared" si="42"/>
        <v>-12199.619999999999</v>
      </c>
    </row>
    <row r="692" spans="1:14" x14ac:dyDescent="0.25">
      <c r="A692" s="18">
        <v>691</v>
      </c>
      <c r="B692" s="14" t="s">
        <v>450</v>
      </c>
      <c r="C692" s="35">
        <v>554439000039504</v>
      </c>
      <c r="D692" s="19">
        <v>20</v>
      </c>
      <c r="E692" s="19" t="s">
        <v>52</v>
      </c>
      <c r="F692" s="18">
        <v>2025</v>
      </c>
      <c r="G692" s="19" t="s">
        <v>177</v>
      </c>
      <c r="H692" s="19" t="s">
        <v>171</v>
      </c>
      <c r="I692" s="39" t="s">
        <v>340</v>
      </c>
      <c r="J692" s="5" t="s">
        <v>447</v>
      </c>
      <c r="K692" s="19" t="s">
        <v>540</v>
      </c>
      <c r="L692" s="43"/>
      <c r="M692" s="24">
        <v>-1018.76</v>
      </c>
      <c r="N692" s="148">
        <f t="shared" si="42"/>
        <v>-13218.38</v>
      </c>
    </row>
    <row r="693" spans="1:14" x14ac:dyDescent="0.25">
      <c r="A693" s="18">
        <v>692</v>
      </c>
      <c r="B693" s="14" t="s">
        <v>446</v>
      </c>
      <c r="C693" s="35">
        <v>554439000039504</v>
      </c>
      <c r="D693" s="19">
        <v>20</v>
      </c>
      <c r="E693" s="19" t="s">
        <v>52</v>
      </c>
      <c r="F693" s="18">
        <v>2025</v>
      </c>
      <c r="G693" s="19" t="s">
        <v>177</v>
      </c>
      <c r="H693" s="19" t="s">
        <v>171</v>
      </c>
      <c r="I693" s="39" t="s">
        <v>340</v>
      </c>
      <c r="J693" s="5" t="s">
        <v>447</v>
      </c>
      <c r="K693" s="19" t="s">
        <v>541</v>
      </c>
      <c r="L693" s="32"/>
      <c r="M693" s="23">
        <v>-2067.83</v>
      </c>
      <c r="N693" s="148">
        <f t="shared" si="42"/>
        <v>-15286.21</v>
      </c>
    </row>
    <row r="694" spans="1:14" x14ac:dyDescent="0.25">
      <c r="A694" s="18">
        <v>693</v>
      </c>
      <c r="B694" s="27" t="s">
        <v>32</v>
      </c>
      <c r="C694" s="27">
        <v>98</v>
      </c>
      <c r="D694" s="19">
        <v>20</v>
      </c>
      <c r="E694" s="19" t="s">
        <v>52</v>
      </c>
      <c r="F694" s="18">
        <v>2025</v>
      </c>
      <c r="G694" s="18" t="s">
        <v>32</v>
      </c>
      <c r="H694" s="12" t="s">
        <v>216</v>
      </c>
      <c r="I694" s="9" t="s">
        <v>66</v>
      </c>
      <c r="J694" s="19" t="s">
        <v>67</v>
      </c>
      <c r="K694" s="19"/>
      <c r="L694" s="32">
        <v>15500</v>
      </c>
      <c r="M694" s="23"/>
      <c r="N694" s="149">
        <f>N693+L694</f>
        <v>213.79000000000087</v>
      </c>
    </row>
    <row r="695" spans="1:14" x14ac:dyDescent="0.25">
      <c r="A695" s="18">
        <v>694</v>
      </c>
      <c r="B695" s="27" t="s">
        <v>70</v>
      </c>
      <c r="C695" s="36">
        <v>3000974730260</v>
      </c>
      <c r="D695" s="19">
        <v>20</v>
      </c>
      <c r="E695" s="19" t="s">
        <v>52</v>
      </c>
      <c r="F695" s="18">
        <v>2025</v>
      </c>
      <c r="G695" s="18" t="s">
        <v>32</v>
      </c>
      <c r="H695" s="12" t="s">
        <v>216</v>
      </c>
      <c r="I695" s="9" t="s">
        <v>66</v>
      </c>
      <c r="J695" s="19" t="s">
        <v>67</v>
      </c>
      <c r="K695" s="19"/>
      <c r="L695" s="32">
        <v>6.82</v>
      </c>
      <c r="M695" s="23"/>
      <c r="N695" s="149">
        <f>N694+L695</f>
        <v>220.61000000000087</v>
      </c>
    </row>
    <row r="696" spans="1:14" x14ac:dyDescent="0.25">
      <c r="A696" s="18">
        <v>695</v>
      </c>
      <c r="B696" s="14" t="s">
        <v>224</v>
      </c>
      <c r="C696" s="36">
        <v>554439000039504</v>
      </c>
      <c r="D696" s="19">
        <v>24</v>
      </c>
      <c r="E696" s="19" t="s">
        <v>52</v>
      </c>
      <c r="F696" s="18">
        <v>2025</v>
      </c>
      <c r="G696" s="18" t="s">
        <v>13</v>
      </c>
      <c r="H696" s="12" t="s">
        <v>216</v>
      </c>
      <c r="I696" s="9" t="s">
        <v>66</v>
      </c>
      <c r="J696" s="19" t="s">
        <v>67</v>
      </c>
      <c r="K696" s="19"/>
      <c r="L696" s="32"/>
      <c r="M696" s="23">
        <v>-5636.53</v>
      </c>
      <c r="N696" s="148">
        <f>N695+M696</f>
        <v>-5415.9199999999992</v>
      </c>
    </row>
    <row r="697" spans="1:14" x14ac:dyDescent="0.25">
      <c r="A697" s="18">
        <v>696</v>
      </c>
      <c r="B697" s="27" t="s">
        <v>32</v>
      </c>
      <c r="C697" s="27">
        <v>98</v>
      </c>
      <c r="D697" s="19">
        <v>24</v>
      </c>
      <c r="E697" s="19" t="s">
        <v>52</v>
      </c>
      <c r="F697" s="18">
        <v>2025</v>
      </c>
      <c r="G697" s="18" t="s">
        <v>32</v>
      </c>
      <c r="H697" s="12" t="s">
        <v>216</v>
      </c>
      <c r="I697" s="196" t="s">
        <v>66</v>
      </c>
      <c r="J697" s="19" t="s">
        <v>67</v>
      </c>
      <c r="K697" s="19"/>
      <c r="L697" s="32">
        <v>5500</v>
      </c>
      <c r="M697" s="23"/>
      <c r="N697" s="149">
        <f>N696+L697</f>
        <v>84.080000000000837</v>
      </c>
    </row>
    <row r="698" spans="1:14" x14ac:dyDescent="0.25">
      <c r="A698" s="18">
        <v>697</v>
      </c>
      <c r="B698" s="27" t="s">
        <v>70</v>
      </c>
      <c r="C698" s="36">
        <v>3000974730260</v>
      </c>
      <c r="D698" s="19">
        <v>24</v>
      </c>
      <c r="E698" s="19" t="s">
        <v>52</v>
      </c>
      <c r="F698" s="18">
        <v>2025</v>
      </c>
      <c r="G698" s="18" t="s">
        <v>32</v>
      </c>
      <c r="H698" s="12" t="s">
        <v>216</v>
      </c>
      <c r="I698" s="9" t="s">
        <v>66</v>
      </c>
      <c r="J698" s="19" t="s">
        <v>67</v>
      </c>
      <c r="K698" s="19"/>
      <c r="L698" s="32">
        <v>5.39</v>
      </c>
      <c r="M698" s="23"/>
      <c r="N698" s="149">
        <f>N697+L698</f>
        <v>89.470000000000837</v>
      </c>
    </row>
    <row r="699" spans="1:14" x14ac:dyDescent="0.25">
      <c r="A699" s="18">
        <v>698</v>
      </c>
      <c r="B699" s="21" t="s">
        <v>145</v>
      </c>
      <c r="C699" s="79">
        <v>32701</v>
      </c>
      <c r="D699" s="19">
        <v>27</v>
      </c>
      <c r="E699" s="19" t="s">
        <v>52</v>
      </c>
      <c r="F699" s="18">
        <v>2025</v>
      </c>
      <c r="G699" s="18" t="s">
        <v>146</v>
      </c>
      <c r="H699" s="19" t="s">
        <v>147</v>
      </c>
      <c r="I699" s="9" t="s">
        <v>149</v>
      </c>
      <c r="J699" s="19" t="s">
        <v>148</v>
      </c>
      <c r="K699" s="19"/>
      <c r="L699" s="32"/>
      <c r="M699" s="23">
        <v>-2924.99</v>
      </c>
      <c r="N699" s="148">
        <f>N698+M699</f>
        <v>-2835.5199999999991</v>
      </c>
    </row>
    <row r="700" spans="1:14" x14ac:dyDescent="0.25">
      <c r="A700" s="18">
        <v>699</v>
      </c>
      <c r="B700" s="27" t="s">
        <v>32</v>
      </c>
      <c r="C700" s="27">
        <v>98</v>
      </c>
      <c r="D700" s="19">
        <v>27</v>
      </c>
      <c r="E700" s="19" t="s">
        <v>52</v>
      </c>
      <c r="F700" s="18">
        <v>2025</v>
      </c>
      <c r="G700" s="18" t="s">
        <v>32</v>
      </c>
      <c r="H700" s="12" t="s">
        <v>216</v>
      </c>
      <c r="I700" s="9" t="s">
        <v>66</v>
      </c>
      <c r="J700" s="19" t="s">
        <v>67</v>
      </c>
      <c r="K700" s="19"/>
      <c r="L700" s="32">
        <v>3000</v>
      </c>
      <c r="M700" s="23"/>
      <c r="N700" s="149">
        <f>N699+L700</f>
        <v>164.48000000000093</v>
      </c>
    </row>
    <row r="701" spans="1:14" x14ac:dyDescent="0.25">
      <c r="A701" s="18">
        <v>700</v>
      </c>
      <c r="B701" s="27" t="s">
        <v>70</v>
      </c>
      <c r="C701" s="36">
        <v>3000974730260</v>
      </c>
      <c r="D701" s="19">
        <v>27</v>
      </c>
      <c r="E701" s="19" t="s">
        <v>52</v>
      </c>
      <c r="F701" s="18">
        <v>2025</v>
      </c>
      <c r="G701" s="18" t="s">
        <v>32</v>
      </c>
      <c r="H701" s="12" t="s">
        <v>216</v>
      </c>
      <c r="I701" s="9" t="s">
        <v>66</v>
      </c>
      <c r="J701" s="19" t="s">
        <v>67</v>
      </c>
      <c r="K701" s="19"/>
      <c r="L701" s="32">
        <v>5.34</v>
      </c>
      <c r="M701" s="23"/>
      <c r="N701" s="150">
        <f>N700+L701</f>
        <v>169.82000000000093</v>
      </c>
    </row>
    <row r="702" spans="1:14" x14ac:dyDescent="0.25">
      <c r="A702" s="18">
        <v>701</v>
      </c>
      <c r="B702" s="27" t="s">
        <v>142</v>
      </c>
      <c r="C702" s="36">
        <v>830971203710201</v>
      </c>
      <c r="D702" s="19">
        <v>7</v>
      </c>
      <c r="E702" s="19" t="s">
        <v>12</v>
      </c>
      <c r="F702" s="19">
        <v>2025</v>
      </c>
      <c r="G702" s="19" t="s">
        <v>220</v>
      </c>
      <c r="H702" s="18" t="s">
        <v>597</v>
      </c>
      <c r="I702" s="9" t="s">
        <v>65</v>
      </c>
      <c r="J702" s="19" t="s">
        <v>55</v>
      </c>
      <c r="K702" s="19"/>
      <c r="L702" s="32"/>
      <c r="M702" s="23">
        <v>-75.400000000000006</v>
      </c>
      <c r="N702" s="148">
        <f>N701+M702</f>
        <v>94.420000000000925</v>
      </c>
    </row>
    <row r="703" spans="1:14" x14ac:dyDescent="0.25">
      <c r="A703" s="18">
        <v>702</v>
      </c>
      <c r="B703" s="27" t="s">
        <v>43</v>
      </c>
      <c r="C703" s="36">
        <v>447444773226121</v>
      </c>
      <c r="D703" s="19">
        <v>15</v>
      </c>
      <c r="E703" s="19" t="s">
        <v>12</v>
      </c>
      <c r="F703" s="19">
        <v>2025</v>
      </c>
      <c r="G703" s="19" t="s">
        <v>221</v>
      </c>
      <c r="H703" s="19" t="s">
        <v>71</v>
      </c>
      <c r="I703" s="18" t="s">
        <v>48</v>
      </c>
      <c r="J703" s="19" t="s">
        <v>72</v>
      </c>
      <c r="K703" s="19"/>
      <c r="L703" s="32">
        <v>1200</v>
      </c>
      <c r="M703" s="23"/>
      <c r="N703" s="149">
        <f>N702+L703</f>
        <v>1294.420000000001</v>
      </c>
    </row>
    <row r="704" spans="1:14" x14ac:dyDescent="0.25">
      <c r="A704" s="18">
        <v>703</v>
      </c>
      <c r="B704" s="14" t="s">
        <v>224</v>
      </c>
      <c r="C704" s="36">
        <v>554439000039504</v>
      </c>
      <c r="D704" s="19">
        <v>16</v>
      </c>
      <c r="E704" s="19" t="s">
        <v>12</v>
      </c>
      <c r="F704" s="19">
        <v>2025</v>
      </c>
      <c r="G704" s="18" t="s">
        <v>13</v>
      </c>
      <c r="H704" s="12" t="s">
        <v>216</v>
      </c>
      <c r="I704" s="9" t="s">
        <v>66</v>
      </c>
      <c r="J704" s="19" t="s">
        <v>67</v>
      </c>
      <c r="K704" s="19"/>
      <c r="L704" s="32"/>
      <c r="M704" s="23">
        <v>-4649.3</v>
      </c>
      <c r="N704" s="149">
        <f>N703+M704</f>
        <v>-3354.8799999999992</v>
      </c>
    </row>
    <row r="705" spans="1:14" x14ac:dyDescent="0.25">
      <c r="A705" s="18">
        <v>704</v>
      </c>
      <c r="B705" s="27" t="s">
        <v>32</v>
      </c>
      <c r="C705" s="27">
        <v>98</v>
      </c>
      <c r="D705" s="19">
        <v>16</v>
      </c>
      <c r="E705" s="19" t="s">
        <v>12</v>
      </c>
      <c r="F705" s="19">
        <v>2025</v>
      </c>
      <c r="G705" s="18" t="s">
        <v>32</v>
      </c>
      <c r="H705" s="12" t="s">
        <v>216</v>
      </c>
      <c r="I705" s="9" t="s">
        <v>66</v>
      </c>
      <c r="J705" s="19" t="s">
        <v>67</v>
      </c>
      <c r="K705" s="19"/>
      <c r="L705" s="32">
        <v>3500</v>
      </c>
      <c r="M705" s="23"/>
      <c r="N705" s="149">
        <f>N704+L705</f>
        <v>145.1200000000008</v>
      </c>
    </row>
    <row r="706" spans="1:14" x14ac:dyDescent="0.25">
      <c r="A706" s="18">
        <v>705</v>
      </c>
      <c r="B706" s="27" t="s">
        <v>70</v>
      </c>
      <c r="C706" s="36">
        <v>3000974730260</v>
      </c>
      <c r="D706" s="19">
        <v>16</v>
      </c>
      <c r="E706" s="19" t="s">
        <v>12</v>
      </c>
      <c r="F706" s="19">
        <v>2025</v>
      </c>
      <c r="G706" s="18" t="s">
        <v>32</v>
      </c>
      <c r="H706" s="12" t="s">
        <v>216</v>
      </c>
      <c r="I706" s="9" t="s">
        <v>66</v>
      </c>
      <c r="J706" s="19" t="s">
        <v>67</v>
      </c>
      <c r="K706" s="19"/>
      <c r="L706" s="32">
        <v>32.200000000000003</v>
      </c>
      <c r="M706" s="23"/>
      <c r="N706" s="149">
        <f>N705+L706</f>
        <v>177.32000000000079</v>
      </c>
    </row>
    <row r="707" spans="1:14" x14ac:dyDescent="0.25">
      <c r="A707" s="18">
        <v>706</v>
      </c>
      <c r="B707" s="27" t="s">
        <v>316</v>
      </c>
      <c r="C707" s="79">
        <v>42401</v>
      </c>
      <c r="D707" s="19">
        <v>22</v>
      </c>
      <c r="E707" s="19" t="s">
        <v>12</v>
      </c>
      <c r="F707" s="19">
        <v>2025</v>
      </c>
      <c r="G707" s="18" t="s">
        <v>37</v>
      </c>
      <c r="H707" s="174" t="s">
        <v>343</v>
      </c>
      <c r="I707" s="195" t="s">
        <v>342</v>
      </c>
      <c r="J707" s="19" t="s">
        <v>197</v>
      </c>
      <c r="K707" s="19"/>
      <c r="L707" s="32"/>
      <c r="M707" s="23">
        <v>-27879.7</v>
      </c>
      <c r="N707" s="148">
        <f>N706+M707</f>
        <v>-27702.38</v>
      </c>
    </row>
    <row r="708" spans="1:14" x14ac:dyDescent="0.25">
      <c r="A708" s="18">
        <v>707</v>
      </c>
      <c r="B708" s="27" t="s">
        <v>32</v>
      </c>
      <c r="C708" s="27">
        <v>98</v>
      </c>
      <c r="D708" s="19">
        <v>22</v>
      </c>
      <c r="E708" s="19" t="s">
        <v>12</v>
      </c>
      <c r="F708" s="19">
        <v>2025</v>
      </c>
      <c r="G708" s="19" t="s">
        <v>32</v>
      </c>
      <c r="H708" s="12" t="s">
        <v>216</v>
      </c>
      <c r="I708" s="9" t="s">
        <v>66</v>
      </c>
      <c r="J708" s="19" t="s">
        <v>67</v>
      </c>
      <c r="K708" s="19"/>
      <c r="L708" s="32">
        <v>28000</v>
      </c>
      <c r="M708" s="23"/>
      <c r="N708" s="149">
        <f>N707+L708</f>
        <v>297.61999999999898</v>
      </c>
    </row>
    <row r="709" spans="1:14" x14ac:dyDescent="0.25">
      <c r="A709" s="18">
        <v>708</v>
      </c>
      <c r="B709" s="27" t="s">
        <v>70</v>
      </c>
      <c r="C709" s="36">
        <v>3000974730260</v>
      </c>
      <c r="D709" s="19">
        <v>22</v>
      </c>
      <c r="E709" s="19" t="s">
        <v>12</v>
      </c>
      <c r="F709" s="19">
        <v>2025</v>
      </c>
      <c r="G709" s="19" t="s">
        <v>32</v>
      </c>
      <c r="H709" s="12" t="s">
        <v>216</v>
      </c>
      <c r="I709" s="9" t="s">
        <v>66</v>
      </c>
      <c r="J709" s="19" t="s">
        <v>67</v>
      </c>
      <c r="K709" s="19"/>
      <c r="L709" s="32">
        <v>280</v>
      </c>
      <c r="M709" s="23"/>
      <c r="N709" s="149">
        <f>N708+L709</f>
        <v>577.61999999999898</v>
      </c>
    </row>
    <row r="710" spans="1:14" x14ac:dyDescent="0.25">
      <c r="A710" s="18">
        <v>709</v>
      </c>
      <c r="B710" s="27" t="s">
        <v>277</v>
      </c>
      <c r="C710" s="36">
        <v>42401</v>
      </c>
      <c r="D710" s="19">
        <v>24</v>
      </c>
      <c r="E710" s="19" t="s">
        <v>12</v>
      </c>
      <c r="F710" s="19">
        <v>2025</v>
      </c>
      <c r="G710" s="19" t="s">
        <v>37</v>
      </c>
      <c r="H710" s="174" t="s">
        <v>343</v>
      </c>
      <c r="I710" s="195" t="s">
        <v>342</v>
      </c>
      <c r="J710" s="19" t="s">
        <v>197</v>
      </c>
      <c r="K710" s="19"/>
      <c r="L710" s="32"/>
      <c r="M710" s="23">
        <v>-3980</v>
      </c>
      <c r="N710" s="148">
        <f>N709+M710</f>
        <v>-3402.380000000001</v>
      </c>
    </row>
    <row r="711" spans="1:14" x14ac:dyDescent="0.25">
      <c r="A711" s="18">
        <v>710</v>
      </c>
      <c r="B711" s="27" t="s">
        <v>32</v>
      </c>
      <c r="C711" s="27">
        <v>98</v>
      </c>
      <c r="D711" s="19">
        <v>24</v>
      </c>
      <c r="E711" s="19" t="s">
        <v>12</v>
      </c>
      <c r="F711" s="19">
        <v>2025</v>
      </c>
      <c r="G711" s="19" t="s">
        <v>32</v>
      </c>
      <c r="H711" s="12" t="s">
        <v>216</v>
      </c>
      <c r="I711" s="196" t="s">
        <v>66</v>
      </c>
      <c r="J711" s="19" t="s">
        <v>67</v>
      </c>
      <c r="K711" s="19"/>
      <c r="L711" s="32">
        <v>3000</v>
      </c>
      <c r="M711" s="23"/>
      <c r="N711" s="149">
        <f>N710+L711</f>
        <v>-402.38000000000102</v>
      </c>
    </row>
    <row r="712" spans="1:14" x14ac:dyDescent="0.25">
      <c r="A712" s="18">
        <v>711</v>
      </c>
      <c r="B712" s="21" t="s">
        <v>284</v>
      </c>
      <c r="C712" s="36">
        <v>9903</v>
      </c>
      <c r="D712" s="19">
        <v>24</v>
      </c>
      <c r="E712" s="19" t="s">
        <v>12</v>
      </c>
      <c r="F712" s="19">
        <v>2025</v>
      </c>
      <c r="G712" s="19" t="s">
        <v>38</v>
      </c>
      <c r="H712" s="12" t="s">
        <v>216</v>
      </c>
      <c r="I712" s="9" t="s">
        <v>66</v>
      </c>
      <c r="J712" s="19" t="s">
        <v>67</v>
      </c>
      <c r="K712" s="19"/>
      <c r="L712" s="32">
        <v>402.38</v>
      </c>
      <c r="M712" s="23"/>
      <c r="N712" s="149">
        <f>N711+L712</f>
        <v>-1.0231815394945443E-12</v>
      </c>
    </row>
    <row r="713" spans="1:14" x14ac:dyDescent="0.25">
      <c r="A713" s="18">
        <v>712</v>
      </c>
      <c r="B713" s="27" t="s">
        <v>70</v>
      </c>
      <c r="C713" s="36">
        <v>3000974730260</v>
      </c>
      <c r="D713" s="19">
        <v>24</v>
      </c>
      <c r="E713" s="19" t="s">
        <v>12</v>
      </c>
      <c r="F713" s="19">
        <v>2025</v>
      </c>
      <c r="G713" s="19" t="s">
        <v>32</v>
      </c>
      <c r="H713" s="12" t="s">
        <v>216</v>
      </c>
      <c r="I713" s="9" t="s">
        <v>66</v>
      </c>
      <c r="J713" s="19" t="s">
        <v>67</v>
      </c>
      <c r="K713" s="19"/>
      <c r="L713" s="32">
        <v>32.28</v>
      </c>
      <c r="M713" s="23"/>
      <c r="N713" s="150">
        <f>N712+L713</f>
        <v>32.279999999998978</v>
      </c>
    </row>
    <row r="714" spans="1:14" x14ac:dyDescent="0.25">
      <c r="A714" s="18">
        <v>713</v>
      </c>
      <c r="B714" s="27" t="s">
        <v>142</v>
      </c>
      <c r="C714" s="36">
        <v>891261200725457</v>
      </c>
      <c r="D714" s="19">
        <v>6</v>
      </c>
      <c r="E714" s="19" t="s">
        <v>17</v>
      </c>
      <c r="F714" s="19">
        <v>2025</v>
      </c>
      <c r="G714" s="19" t="s">
        <v>220</v>
      </c>
      <c r="H714" s="18" t="s">
        <v>597</v>
      </c>
      <c r="I714" s="12" t="s">
        <v>65</v>
      </c>
      <c r="J714" s="18" t="s">
        <v>55</v>
      </c>
      <c r="K714" s="19"/>
      <c r="L714" s="32"/>
      <c r="M714" s="23">
        <v>-75.400000000000006</v>
      </c>
      <c r="N714" s="148">
        <f>N713+M714</f>
        <v>-43.120000000001028</v>
      </c>
    </row>
    <row r="715" spans="1:14" x14ac:dyDescent="0.25">
      <c r="A715" s="18">
        <v>714</v>
      </c>
      <c r="B715" s="21" t="s">
        <v>284</v>
      </c>
      <c r="C715" s="79">
        <v>9903</v>
      </c>
      <c r="D715" s="19">
        <v>6</v>
      </c>
      <c r="E715" s="19" t="s">
        <v>17</v>
      </c>
      <c r="F715" s="19">
        <v>2025</v>
      </c>
      <c r="G715" s="19" t="s">
        <v>38</v>
      </c>
      <c r="H715" s="12" t="s">
        <v>216</v>
      </c>
      <c r="I715" s="9" t="s">
        <v>66</v>
      </c>
      <c r="J715" s="19" t="s">
        <v>67</v>
      </c>
      <c r="K715" s="19"/>
      <c r="L715" s="32">
        <v>43.12</v>
      </c>
      <c r="M715" s="23"/>
      <c r="N715" s="150">
        <f>N714+L715</f>
        <v>-1.0302869668521453E-12</v>
      </c>
    </row>
    <row r="716" spans="1:14" x14ac:dyDescent="0.25">
      <c r="A716" s="5">
        <v>715</v>
      </c>
      <c r="B716" s="180" t="s">
        <v>142</v>
      </c>
      <c r="C716" s="199">
        <v>891561200549845</v>
      </c>
      <c r="D716" s="5">
        <v>5</v>
      </c>
      <c r="E716" s="5" t="s">
        <v>19</v>
      </c>
      <c r="F716" s="5">
        <v>2025</v>
      </c>
      <c r="G716" s="12" t="s">
        <v>220</v>
      </c>
      <c r="H716" s="18" t="s">
        <v>597</v>
      </c>
      <c r="I716" s="12" t="s">
        <v>65</v>
      </c>
      <c r="J716" s="3" t="s">
        <v>55</v>
      </c>
      <c r="K716" s="5"/>
      <c r="L716" s="200"/>
      <c r="M716" s="201">
        <v>-14.9</v>
      </c>
      <c r="N716" s="202">
        <f>N715+M716</f>
        <v>-14.900000000001031</v>
      </c>
    </row>
    <row r="717" spans="1:14" x14ac:dyDescent="0.25">
      <c r="A717" s="5">
        <v>716</v>
      </c>
      <c r="B717" s="21" t="s">
        <v>284</v>
      </c>
      <c r="C717" s="79">
        <v>9903</v>
      </c>
      <c r="D717" s="5">
        <v>5</v>
      </c>
      <c r="E717" s="5" t="s">
        <v>19</v>
      </c>
      <c r="F717" s="5">
        <v>2025</v>
      </c>
      <c r="G717" s="12" t="s">
        <v>32</v>
      </c>
      <c r="H717" s="12" t="s">
        <v>216</v>
      </c>
      <c r="I717" s="9" t="s">
        <v>66</v>
      </c>
      <c r="J717" s="19" t="s">
        <v>67</v>
      </c>
      <c r="K717" s="5"/>
      <c r="L717" s="203">
        <v>14.9</v>
      </c>
      <c r="M717" s="56"/>
      <c r="N717" s="204">
        <f>N716+L717</f>
        <v>-1.0302869668521453E-12</v>
      </c>
    </row>
    <row r="718" spans="1:14" x14ac:dyDescent="0.25">
      <c r="M718" s="94"/>
    </row>
    <row r="723" spans="11:11" x14ac:dyDescent="0.25">
      <c r="K723" s="177" t="s">
        <v>473</v>
      </c>
    </row>
  </sheetData>
  <autoFilter ref="A2:N717" xr:uid="{C6D566E6-9CF9-B84B-8251-0ED0919BD8E9}">
    <sortState xmlns:xlrd2="http://schemas.microsoft.com/office/spreadsheetml/2017/richdata2" ref="A604:N713">
      <sortCondition ref="D2:D713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C68C2-04AA-4CFD-B872-D4182883837A}">
  <dimension ref="A1:G6"/>
  <sheetViews>
    <sheetView zoomScale="154" zoomScaleNormal="154" workbookViewId="0">
      <selection sqref="A1:XFD1048576"/>
    </sheetView>
  </sheetViews>
  <sheetFormatPr defaultColWidth="9.140625" defaultRowHeight="13.5" x14ac:dyDescent="0.25"/>
  <cols>
    <col min="1" max="1" width="62.42578125" style="82" bestFit="1" customWidth="1"/>
    <col min="2" max="2" width="10.42578125" style="82" bestFit="1" customWidth="1"/>
    <col min="3" max="3" width="11.42578125" style="82" bestFit="1" customWidth="1"/>
    <col min="4" max="4" width="18.28515625" style="82" bestFit="1" customWidth="1"/>
    <col min="5" max="5" width="28.140625" style="82" bestFit="1" customWidth="1"/>
    <col min="6" max="6" width="22.140625" style="82" bestFit="1" customWidth="1"/>
    <col min="7" max="7" width="11.7109375" style="82" bestFit="1" customWidth="1"/>
    <col min="8" max="16384" width="9.140625" style="82"/>
  </cols>
  <sheetData>
    <row r="1" spans="1:7" x14ac:dyDescent="0.25">
      <c r="A1" s="219" t="s">
        <v>584</v>
      </c>
      <c r="B1" s="219"/>
      <c r="C1" s="219"/>
      <c r="D1" s="219"/>
      <c r="E1" s="219"/>
      <c r="F1" s="219"/>
      <c r="G1" s="219"/>
    </row>
    <row r="2" spans="1:7" ht="15" customHeight="1" x14ac:dyDescent="0.25">
      <c r="A2" s="220" t="s">
        <v>197</v>
      </c>
      <c r="B2" s="220" t="s">
        <v>401</v>
      </c>
      <c r="C2" s="220" t="s">
        <v>402</v>
      </c>
      <c r="D2" s="220" t="s">
        <v>403</v>
      </c>
      <c r="E2" s="220" t="s">
        <v>400</v>
      </c>
      <c r="F2" s="220" t="s">
        <v>404</v>
      </c>
      <c r="G2" s="220" t="s">
        <v>405</v>
      </c>
    </row>
    <row r="3" spans="1:7" x14ac:dyDescent="0.25">
      <c r="A3" s="221"/>
      <c r="B3" s="221"/>
      <c r="C3" s="221"/>
      <c r="D3" s="221"/>
      <c r="E3" s="221"/>
      <c r="F3" s="221"/>
      <c r="G3" s="221"/>
    </row>
    <row r="4" spans="1:7" x14ac:dyDescent="0.25">
      <c r="A4" s="80" t="s">
        <v>255</v>
      </c>
      <c r="B4" s="83">
        <v>45524</v>
      </c>
      <c r="C4" s="1" t="s">
        <v>258</v>
      </c>
      <c r="D4" s="40" t="s">
        <v>256</v>
      </c>
      <c r="E4" s="84" t="s">
        <v>406</v>
      </c>
      <c r="F4" s="84" t="s">
        <v>408</v>
      </c>
      <c r="G4" s="88">
        <v>5449</v>
      </c>
    </row>
    <row r="5" spans="1:7" x14ac:dyDescent="0.25">
      <c r="A5" s="81" t="s">
        <v>325</v>
      </c>
      <c r="B5" s="83">
        <v>45600</v>
      </c>
      <c r="C5" s="1" t="s">
        <v>323</v>
      </c>
      <c r="D5" s="85" t="s">
        <v>324</v>
      </c>
      <c r="E5" s="84" t="s">
        <v>407</v>
      </c>
      <c r="F5" s="84" t="s">
        <v>408</v>
      </c>
      <c r="G5" s="88">
        <v>2980</v>
      </c>
    </row>
    <row r="6" spans="1:7" x14ac:dyDescent="0.25">
      <c r="A6" s="84"/>
      <c r="B6" s="84"/>
      <c r="C6" s="84"/>
      <c r="D6" s="84"/>
      <c r="E6" s="87" t="s">
        <v>385</v>
      </c>
      <c r="F6" s="84"/>
      <c r="G6" s="86">
        <f>SUM(G4:G5)</f>
        <v>8429</v>
      </c>
    </row>
  </sheetData>
  <mergeCells count="8">
    <mergeCell ref="A1:G1"/>
    <mergeCell ref="F2:F3"/>
    <mergeCell ref="G2:G3"/>
    <mergeCell ref="A2:A3"/>
    <mergeCell ref="B2:B3"/>
    <mergeCell ref="C2:C3"/>
    <mergeCell ref="D2:D3"/>
    <mergeCell ref="E2:E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3D1A-62B9-4D71-8EED-6639C8DF6C7B}">
  <dimension ref="A1:L1016"/>
  <sheetViews>
    <sheetView zoomScale="211" zoomScaleNormal="211" workbookViewId="0">
      <selection activeCell="C127" sqref="C127:C128"/>
    </sheetView>
  </sheetViews>
  <sheetFormatPr defaultColWidth="14.42578125" defaultRowHeight="13.5" x14ac:dyDescent="0.25"/>
  <cols>
    <col min="1" max="1" width="54.28515625" style="82" customWidth="1"/>
    <col min="2" max="3" width="18.140625" style="82" customWidth="1"/>
    <col min="4" max="5" width="14.42578125" style="82" hidden="1" customWidth="1"/>
    <col min="6" max="6" width="9.85546875" style="82" customWidth="1"/>
    <col min="7" max="8" width="13.7109375" style="82" bestFit="1" customWidth="1"/>
    <col min="9" max="9" width="12.7109375" style="82" bestFit="1" customWidth="1"/>
    <col min="10" max="10" width="11.7109375" style="82" customWidth="1"/>
    <col min="11" max="25" width="9.85546875" style="82" customWidth="1"/>
    <col min="26" max="16384" width="14.42578125" style="82"/>
  </cols>
  <sheetData>
    <row r="1" spans="1:7" ht="15" customHeight="1" x14ac:dyDescent="0.25">
      <c r="A1" s="224" t="s">
        <v>73</v>
      </c>
      <c r="B1" s="225"/>
      <c r="C1" s="225"/>
    </row>
    <row r="2" spans="1:7" ht="12.75" customHeight="1" x14ac:dyDescent="0.25">
      <c r="A2" s="109" t="s">
        <v>580</v>
      </c>
      <c r="B2" s="110"/>
      <c r="C2" s="111"/>
    </row>
    <row r="3" spans="1:7" ht="12.75" customHeight="1" x14ac:dyDescent="0.25">
      <c r="A3" s="112" t="s">
        <v>62</v>
      </c>
      <c r="B3" s="93"/>
      <c r="C3" s="113"/>
    </row>
    <row r="4" spans="1:7" ht="12.75" customHeight="1" x14ac:dyDescent="0.25">
      <c r="A4" s="114" t="s">
        <v>74</v>
      </c>
      <c r="B4" s="115" t="s">
        <v>75</v>
      </c>
      <c r="C4" s="115" t="s">
        <v>75</v>
      </c>
    </row>
    <row r="5" spans="1:7" ht="12.75" customHeight="1" x14ac:dyDescent="0.25">
      <c r="A5" s="106" t="s">
        <v>76</v>
      </c>
      <c r="B5" s="107" t="s">
        <v>77</v>
      </c>
      <c r="C5" s="107" t="s">
        <v>78</v>
      </c>
    </row>
    <row r="6" spans="1:7" ht="12.75" customHeight="1" x14ac:dyDescent="0.25">
      <c r="A6" s="104" t="s">
        <v>79</v>
      </c>
      <c r="B6" s="105">
        <v>1500000</v>
      </c>
      <c r="C6" s="105">
        <v>1211374</v>
      </c>
    </row>
    <row r="7" spans="1:7" ht="12.75" customHeight="1" x14ac:dyDescent="0.25">
      <c r="A7" s="104" t="s">
        <v>80</v>
      </c>
      <c r="B7" s="105">
        <v>0</v>
      </c>
      <c r="C7" s="105">
        <v>0</v>
      </c>
    </row>
    <row r="8" spans="1:7" ht="12.75" customHeight="1" x14ac:dyDescent="0.25">
      <c r="A8" s="104" t="s">
        <v>81</v>
      </c>
      <c r="B8" s="105">
        <v>0</v>
      </c>
      <c r="C8" s="105">
        <f>123.43+12860.05</f>
        <v>12983.48</v>
      </c>
    </row>
    <row r="9" spans="1:7" ht="12.75" customHeight="1" x14ac:dyDescent="0.25">
      <c r="A9" s="104" t="s">
        <v>595</v>
      </c>
      <c r="B9" s="105">
        <v>0</v>
      </c>
      <c r="C9" s="105">
        <v>1733.74</v>
      </c>
      <c r="G9" s="94"/>
    </row>
    <row r="10" spans="1:7" ht="12.75" customHeight="1" x14ac:dyDescent="0.25">
      <c r="A10" s="116" t="s">
        <v>82</v>
      </c>
      <c r="B10" s="117">
        <f>SUM(B6:B8)</f>
        <v>1500000</v>
      </c>
      <c r="C10" s="117">
        <f>SUM(C6:C9)</f>
        <v>1226091.22</v>
      </c>
    </row>
    <row r="11" spans="1:7" ht="12.75" customHeight="1" x14ac:dyDescent="0.25">
      <c r="A11" s="106" t="s">
        <v>83</v>
      </c>
      <c r="B11" s="107" t="s">
        <v>77</v>
      </c>
      <c r="C11" s="107" t="s">
        <v>78</v>
      </c>
    </row>
    <row r="12" spans="1:7" ht="12.75" customHeight="1" x14ac:dyDescent="0.25">
      <c r="A12" s="226" t="s">
        <v>84</v>
      </c>
      <c r="B12" s="223"/>
      <c r="C12" s="223"/>
    </row>
    <row r="13" spans="1:7" ht="12" customHeight="1" x14ac:dyDescent="0.25">
      <c r="A13" s="104" t="s">
        <v>85</v>
      </c>
      <c r="B13" s="105"/>
      <c r="C13" s="105">
        <v>0</v>
      </c>
    </row>
    <row r="14" spans="1:7" ht="12.75" hidden="1" customHeight="1" x14ac:dyDescent="0.25">
      <c r="A14" s="104" t="s">
        <v>86</v>
      </c>
      <c r="B14" s="105">
        <v>0</v>
      </c>
      <c r="C14" s="105">
        <v>0</v>
      </c>
    </row>
    <row r="15" spans="1:7" ht="12.75" hidden="1" customHeight="1" x14ac:dyDescent="0.25">
      <c r="A15" s="104" t="s">
        <v>87</v>
      </c>
      <c r="B15" s="105">
        <v>0</v>
      </c>
      <c r="C15" s="105">
        <v>0</v>
      </c>
    </row>
    <row r="16" spans="1:7" ht="12.75" customHeight="1" x14ac:dyDescent="0.25">
      <c r="A16" s="104" t="s">
        <v>88</v>
      </c>
      <c r="B16" s="105">
        <v>0</v>
      </c>
      <c r="C16" s="105">
        <v>0</v>
      </c>
    </row>
    <row r="17" spans="1:3" ht="12.75" customHeight="1" x14ac:dyDescent="0.25">
      <c r="A17" s="116" t="s">
        <v>89</v>
      </c>
      <c r="B17" s="117">
        <f>SUM(B13:B16)</f>
        <v>0</v>
      </c>
      <c r="C17" s="117">
        <f>SUM(C13:C16)</f>
        <v>0</v>
      </c>
    </row>
    <row r="18" spans="1:3" ht="12.75" customHeight="1" x14ac:dyDescent="0.25">
      <c r="A18" s="226" t="s">
        <v>90</v>
      </c>
      <c r="B18" s="223"/>
      <c r="C18" s="223"/>
    </row>
    <row r="19" spans="1:3" ht="12" customHeight="1" x14ac:dyDescent="0.25">
      <c r="A19" s="104" t="s">
        <v>91</v>
      </c>
      <c r="B19" s="118">
        <v>0</v>
      </c>
      <c r="C19" s="105">
        <v>0</v>
      </c>
    </row>
    <row r="20" spans="1:3" ht="12" customHeight="1" x14ac:dyDescent="0.25">
      <c r="A20" s="104" t="s">
        <v>92</v>
      </c>
      <c r="B20" s="118">
        <v>0</v>
      </c>
      <c r="C20" s="105">
        <v>0</v>
      </c>
    </row>
    <row r="21" spans="1:3" ht="12" customHeight="1" x14ac:dyDescent="0.25">
      <c r="A21" s="104" t="s">
        <v>93</v>
      </c>
      <c r="B21" s="118">
        <v>0</v>
      </c>
      <c r="C21" s="105">
        <v>0</v>
      </c>
    </row>
    <row r="22" spans="1:3" x14ac:dyDescent="0.25">
      <c r="A22" s="116" t="s">
        <v>94</v>
      </c>
      <c r="B22" s="117">
        <f>SUM(B19:B21)</f>
        <v>0</v>
      </c>
      <c r="C22" s="117">
        <f>SUM(C19:C21)</f>
        <v>0</v>
      </c>
    </row>
    <row r="23" spans="1:3" x14ac:dyDescent="0.25">
      <c r="A23" s="226" t="s">
        <v>95</v>
      </c>
      <c r="B23" s="223"/>
      <c r="C23" s="223"/>
    </row>
    <row r="24" spans="1:3" ht="12.75" customHeight="1" x14ac:dyDescent="0.25">
      <c r="A24" s="119" t="s">
        <v>96</v>
      </c>
      <c r="B24" s="120">
        <v>0</v>
      </c>
      <c r="C24" s="120">
        <v>0</v>
      </c>
    </row>
    <row r="25" spans="1:3" x14ac:dyDescent="0.25">
      <c r="A25" s="121" t="s">
        <v>97</v>
      </c>
      <c r="B25" s="105">
        <v>0</v>
      </c>
      <c r="C25" s="105">
        <v>0</v>
      </c>
    </row>
    <row r="26" spans="1:3" ht="12.75" customHeight="1" x14ac:dyDescent="0.25">
      <c r="A26" s="119" t="s">
        <v>98</v>
      </c>
      <c r="B26" s="120">
        <v>0</v>
      </c>
      <c r="C26" s="120">
        <v>0</v>
      </c>
    </row>
    <row r="27" spans="1:3" x14ac:dyDescent="0.25">
      <c r="A27" s="121" t="s">
        <v>99</v>
      </c>
      <c r="B27" s="105">
        <v>0</v>
      </c>
      <c r="C27" s="105">
        <v>0</v>
      </c>
    </row>
    <row r="28" spans="1:3" x14ac:dyDescent="0.25">
      <c r="A28" s="121" t="s">
        <v>100</v>
      </c>
      <c r="B28" s="105">
        <v>0</v>
      </c>
      <c r="C28" s="105">
        <v>0</v>
      </c>
    </row>
    <row r="29" spans="1:3" x14ac:dyDescent="0.25">
      <c r="A29" s="121" t="s">
        <v>101</v>
      </c>
      <c r="B29" s="105">
        <v>0</v>
      </c>
      <c r="C29" s="105">
        <v>0</v>
      </c>
    </row>
    <row r="30" spans="1:3" x14ac:dyDescent="0.25">
      <c r="A30" s="121" t="s">
        <v>102</v>
      </c>
      <c r="B30" s="105">
        <v>0</v>
      </c>
      <c r="C30" s="105">
        <v>0</v>
      </c>
    </row>
    <row r="31" spans="1:3" ht="12.75" customHeight="1" x14ac:dyDescent="0.25">
      <c r="A31" s="116" t="s">
        <v>103</v>
      </c>
      <c r="B31" s="117">
        <f>SUM(B25,B27:B30)</f>
        <v>0</v>
      </c>
      <c r="C31" s="117">
        <f t="shared" ref="C31" si="0">SUM(C25,C27:C30)</f>
        <v>0</v>
      </c>
    </row>
    <row r="32" spans="1:3" ht="12.75" customHeight="1" x14ac:dyDescent="0.25">
      <c r="A32" s="227" t="s">
        <v>104</v>
      </c>
      <c r="B32" s="223"/>
      <c r="C32" s="223"/>
    </row>
    <row r="33" spans="1:7" ht="12.75" customHeight="1" x14ac:dyDescent="0.25">
      <c r="A33" s="122" t="s">
        <v>397</v>
      </c>
      <c r="B33" s="105">
        <v>0</v>
      </c>
      <c r="C33" s="123">
        <f>3213.99-120-284.53</f>
        <v>2809.46</v>
      </c>
    </row>
    <row r="34" spans="1:7" ht="12.75" customHeight="1" x14ac:dyDescent="0.25">
      <c r="A34" s="122" t="s">
        <v>398</v>
      </c>
      <c r="B34" s="105">
        <v>0</v>
      </c>
      <c r="C34" s="123">
        <f>1429.95-240.77</f>
        <v>1189.18</v>
      </c>
    </row>
    <row r="35" spans="1:7" ht="12.75" customHeight="1" x14ac:dyDescent="0.25">
      <c r="A35" s="122" t="s">
        <v>399</v>
      </c>
      <c r="B35" s="105">
        <v>0</v>
      </c>
      <c r="C35" s="123">
        <f>140.1-89.9</f>
        <v>50.199999999999989</v>
      </c>
    </row>
    <row r="36" spans="1:7" ht="12.75" customHeight="1" x14ac:dyDescent="0.25">
      <c r="A36" s="104" t="s">
        <v>438</v>
      </c>
      <c r="B36" s="118">
        <v>4800</v>
      </c>
      <c r="C36" s="105">
        <v>0</v>
      </c>
    </row>
    <row r="37" spans="1:7" ht="12.75" customHeight="1" x14ac:dyDescent="0.25">
      <c r="A37" s="117" t="s">
        <v>105</v>
      </c>
      <c r="B37" s="117">
        <f>SUM(B36:B36)</f>
        <v>4800</v>
      </c>
      <c r="C37" s="117">
        <f>SUM(C33:C36)</f>
        <v>4048.84</v>
      </c>
    </row>
    <row r="38" spans="1:7" ht="12.75" customHeight="1" x14ac:dyDescent="0.25">
      <c r="A38" s="222" t="s">
        <v>106</v>
      </c>
      <c r="B38" s="223"/>
      <c r="C38" s="223"/>
    </row>
    <row r="39" spans="1:7" ht="12.75" customHeight="1" x14ac:dyDescent="0.25">
      <c r="A39" s="122" t="s">
        <v>107</v>
      </c>
      <c r="B39" s="105">
        <v>0</v>
      </c>
      <c r="C39" s="105">
        <v>1839.51</v>
      </c>
    </row>
    <row r="40" spans="1:7" ht="12.75" customHeight="1" x14ac:dyDescent="0.25">
      <c r="A40" s="122" t="s">
        <v>108</v>
      </c>
      <c r="B40" s="105">
        <v>0</v>
      </c>
      <c r="C40" s="105">
        <v>27879.7</v>
      </c>
      <c r="G40" s="94"/>
    </row>
    <row r="41" spans="1:7" ht="12.75" customHeight="1" x14ac:dyDescent="0.25">
      <c r="A41" s="116" t="s">
        <v>109</v>
      </c>
      <c r="B41" s="117">
        <f>SUM(B39:B40)</f>
        <v>0</v>
      </c>
      <c r="C41" s="117">
        <f>SUM(C39:C40)</f>
        <v>29719.21</v>
      </c>
    </row>
    <row r="42" spans="1:7" ht="12.75" customHeight="1" x14ac:dyDescent="0.25">
      <c r="A42" s="227" t="s">
        <v>110</v>
      </c>
      <c r="B42" s="223"/>
      <c r="C42" s="223"/>
    </row>
    <row r="43" spans="1:7" ht="12.75" customHeight="1" x14ac:dyDescent="0.25">
      <c r="A43" s="104" t="s">
        <v>111</v>
      </c>
      <c r="B43" s="105">
        <v>0</v>
      </c>
      <c r="C43" s="105">
        <v>0</v>
      </c>
    </row>
    <row r="44" spans="1:7" ht="12.75" customHeight="1" x14ac:dyDescent="0.25">
      <c r="A44" s="104" t="s">
        <v>112</v>
      </c>
      <c r="B44" s="105">
        <v>0</v>
      </c>
      <c r="C44" s="105">
        <v>0</v>
      </c>
    </row>
    <row r="45" spans="1:7" ht="12.75" customHeight="1" x14ac:dyDescent="0.25">
      <c r="A45" s="104" t="s">
        <v>113</v>
      </c>
      <c r="B45" s="105">
        <v>0</v>
      </c>
      <c r="C45" s="105">
        <v>0</v>
      </c>
    </row>
    <row r="46" spans="1:7" ht="12.75" customHeight="1" x14ac:dyDescent="0.25">
      <c r="A46" s="104" t="s">
        <v>114</v>
      </c>
      <c r="B46" s="105">
        <v>0</v>
      </c>
      <c r="C46" s="105">
        <v>0</v>
      </c>
    </row>
    <row r="47" spans="1:7" ht="12.75" customHeight="1" x14ac:dyDescent="0.25">
      <c r="A47" s="116" t="s">
        <v>115</v>
      </c>
      <c r="B47" s="117">
        <f>SUM(B43:B46)</f>
        <v>0</v>
      </c>
      <c r="C47" s="117">
        <f>SUM(C43:C46)</f>
        <v>0</v>
      </c>
    </row>
    <row r="48" spans="1:7" ht="12.75" customHeight="1" x14ac:dyDescent="0.25">
      <c r="A48" s="231" t="s">
        <v>116</v>
      </c>
      <c r="B48" s="232"/>
      <c r="C48" s="232"/>
    </row>
    <row r="49" spans="1:7" ht="12.75" customHeight="1" x14ac:dyDescent="0.25">
      <c r="A49" s="104" t="s">
        <v>439</v>
      </c>
      <c r="B49" s="105">
        <v>96000</v>
      </c>
      <c r="C49" s="105">
        <f>34493.31-4820.25</f>
        <v>29673.059999999998</v>
      </c>
    </row>
    <row r="50" spans="1:7" ht="12.75" customHeight="1" x14ac:dyDescent="0.25">
      <c r="A50" s="104" t="s">
        <v>440</v>
      </c>
      <c r="B50" s="105">
        <v>211200</v>
      </c>
      <c r="C50" s="105">
        <v>191863.91</v>
      </c>
    </row>
    <row r="51" spans="1:7" ht="12.75" customHeight="1" x14ac:dyDescent="0.25">
      <c r="A51" s="104" t="s">
        <v>441</v>
      </c>
      <c r="B51" s="105">
        <v>120000</v>
      </c>
      <c r="C51" s="105">
        <v>74393.850000000006</v>
      </c>
    </row>
    <row r="52" spans="1:7" ht="12.75" customHeight="1" x14ac:dyDescent="0.25">
      <c r="A52" s="104" t="s">
        <v>442</v>
      </c>
      <c r="B52" s="105">
        <v>132000</v>
      </c>
      <c r="C52" s="105">
        <v>65501.96</v>
      </c>
    </row>
    <row r="53" spans="1:7" ht="12.75" customHeight="1" x14ac:dyDescent="0.25">
      <c r="A53" s="104" t="s">
        <v>444</v>
      </c>
      <c r="B53" s="105">
        <v>0</v>
      </c>
      <c r="C53" s="105">
        <v>4986</v>
      </c>
    </row>
    <row r="54" spans="1:7" ht="12.75" customHeight="1" x14ac:dyDescent="0.25">
      <c r="A54" s="104" t="s">
        <v>443</v>
      </c>
      <c r="B54" s="105">
        <f>6000+1000+144000</f>
        <v>151000</v>
      </c>
      <c r="C54" s="105">
        <v>115881.85</v>
      </c>
    </row>
    <row r="55" spans="1:7" ht="12.75" customHeight="1" x14ac:dyDescent="0.25">
      <c r="A55" s="104" t="s">
        <v>445</v>
      </c>
      <c r="B55" s="105">
        <v>15400</v>
      </c>
      <c r="C55" s="105">
        <v>20461.919999999998</v>
      </c>
      <c r="G55" s="92"/>
    </row>
    <row r="56" spans="1:7" ht="12.75" customHeight="1" x14ac:dyDescent="0.25">
      <c r="A56" s="104" t="s">
        <v>575</v>
      </c>
      <c r="B56" s="105">
        <v>0</v>
      </c>
      <c r="C56" s="128">
        <f>32378.53+58162.28+63940.45</f>
        <v>154481.26</v>
      </c>
      <c r="G56" s="94"/>
    </row>
    <row r="57" spans="1:7" ht="12.75" customHeight="1" x14ac:dyDescent="0.25">
      <c r="A57" s="116" t="s">
        <v>117</v>
      </c>
      <c r="B57" s="117">
        <f>SUM(B49:B56)</f>
        <v>725600</v>
      </c>
      <c r="C57" s="117">
        <f>SUM(C49:C56)</f>
        <v>657243.81000000006</v>
      </c>
    </row>
    <row r="58" spans="1:7" ht="12.75" customHeight="1" x14ac:dyDescent="0.25">
      <c r="A58" s="227" t="s">
        <v>118</v>
      </c>
      <c r="B58" s="227"/>
      <c r="C58" s="227"/>
      <c r="G58" s="94"/>
    </row>
    <row r="59" spans="1:7" ht="12.75" customHeight="1" x14ac:dyDescent="0.25">
      <c r="A59" s="122" t="s">
        <v>119</v>
      </c>
      <c r="B59" s="105">
        <v>123824.79</v>
      </c>
      <c r="C59" s="105">
        <v>117687.26</v>
      </c>
    </row>
    <row r="60" spans="1:7" ht="12.75" customHeight="1" x14ac:dyDescent="0.25">
      <c r="A60" s="122" t="s">
        <v>410</v>
      </c>
      <c r="B60" s="105">
        <v>0</v>
      </c>
      <c r="C60" s="105">
        <f>3980+712.8</f>
        <v>4692.8</v>
      </c>
    </row>
    <row r="61" spans="1:7" ht="12.75" customHeight="1" x14ac:dyDescent="0.25">
      <c r="A61" s="122" t="s">
        <v>411</v>
      </c>
      <c r="B61" s="105">
        <v>0</v>
      </c>
      <c r="C61" s="105">
        <v>213.9</v>
      </c>
    </row>
    <row r="62" spans="1:7" ht="12.75" customHeight="1" x14ac:dyDescent="0.25">
      <c r="A62" s="122" t="s">
        <v>412</v>
      </c>
      <c r="B62" s="105">
        <v>0</v>
      </c>
      <c r="C62" s="105">
        <v>5572.76</v>
      </c>
    </row>
    <row r="63" spans="1:7" ht="12.75" customHeight="1" x14ac:dyDescent="0.25">
      <c r="A63" s="122" t="s">
        <v>414</v>
      </c>
      <c r="B63" s="105">
        <v>0</v>
      </c>
      <c r="C63" s="105">
        <v>50400</v>
      </c>
    </row>
    <row r="64" spans="1:7" ht="12.75" customHeight="1" x14ac:dyDescent="0.25">
      <c r="A64" s="122" t="s">
        <v>413</v>
      </c>
      <c r="B64" s="105">
        <v>0</v>
      </c>
      <c r="C64" s="105">
        <v>50320</v>
      </c>
    </row>
    <row r="65" spans="1:7" ht="12.75" customHeight="1" x14ac:dyDescent="0.25">
      <c r="A65" s="122" t="s">
        <v>578</v>
      </c>
      <c r="B65" s="105"/>
      <c r="C65" s="105">
        <v>13040</v>
      </c>
    </row>
    <row r="66" spans="1:7" ht="12.75" customHeight="1" x14ac:dyDescent="0.25">
      <c r="A66" s="122" t="s">
        <v>421</v>
      </c>
      <c r="B66" s="105">
        <v>0</v>
      </c>
      <c r="C66" s="105">
        <v>1300</v>
      </c>
    </row>
    <row r="67" spans="1:7" ht="12.75" customHeight="1" x14ac:dyDescent="0.25">
      <c r="A67" s="122" t="s">
        <v>415</v>
      </c>
      <c r="B67" s="105">
        <v>0</v>
      </c>
      <c r="C67" s="105">
        <v>1740.86</v>
      </c>
    </row>
    <row r="68" spans="1:7" ht="12.75" customHeight="1" x14ac:dyDescent="0.25">
      <c r="A68" s="116" t="s">
        <v>120</v>
      </c>
      <c r="B68" s="117">
        <f>SUM(B59:B62)</f>
        <v>123824.79</v>
      </c>
      <c r="C68" s="117">
        <f>SUM(C59:C67)</f>
        <v>244967.57999999996</v>
      </c>
    </row>
    <row r="69" spans="1:7" ht="12.75" customHeight="1" x14ac:dyDescent="0.25">
      <c r="A69" s="124" t="s">
        <v>416</v>
      </c>
      <c r="B69" s="125"/>
      <c r="C69" s="125"/>
    </row>
    <row r="70" spans="1:7" ht="12.75" customHeight="1" x14ac:dyDescent="0.25">
      <c r="A70" s="104" t="s">
        <v>417</v>
      </c>
      <c r="B70" s="105">
        <f>115021.68+39080.88+17122.51+12841.88</f>
        <v>184066.95</v>
      </c>
      <c r="C70" s="105">
        <v>72454.63</v>
      </c>
    </row>
    <row r="71" spans="1:7" x14ac:dyDescent="0.25">
      <c r="A71" s="104" t="s">
        <v>576</v>
      </c>
      <c r="B71" s="105">
        <v>0</v>
      </c>
      <c r="C71" s="128">
        <f>6116.18+3841.49+812.04</f>
        <v>10769.71</v>
      </c>
      <c r="G71" s="94"/>
    </row>
    <row r="72" spans="1:7" ht="12.75" customHeight="1" x14ac:dyDescent="0.25">
      <c r="A72" s="116" t="s">
        <v>121</v>
      </c>
      <c r="B72" s="117">
        <f>SUM(B70:B71)</f>
        <v>184066.95</v>
      </c>
      <c r="C72" s="117">
        <f>SUM(C70:C71)</f>
        <v>83224.34</v>
      </c>
      <c r="G72" s="94"/>
    </row>
    <row r="73" spans="1:7" ht="12.75" customHeight="1" x14ac:dyDescent="0.25">
      <c r="A73" s="103" t="s">
        <v>418</v>
      </c>
      <c r="B73" s="103"/>
      <c r="C73" s="103"/>
    </row>
    <row r="74" spans="1:7" ht="12.75" customHeight="1" x14ac:dyDescent="0.25">
      <c r="A74" s="228" t="s">
        <v>420</v>
      </c>
      <c r="B74" s="229"/>
      <c r="C74" s="230"/>
      <c r="G74" s="94"/>
    </row>
    <row r="75" spans="1:7" ht="12.75" customHeight="1" x14ac:dyDescent="0.25">
      <c r="A75" s="122" t="s">
        <v>553</v>
      </c>
      <c r="B75" s="105">
        <f>12328.2+4931.28</f>
        <v>17259.48</v>
      </c>
      <c r="C75" s="128">
        <v>5181.46</v>
      </c>
    </row>
    <row r="76" spans="1:7" ht="12.75" customHeight="1" x14ac:dyDescent="0.25">
      <c r="A76" s="122" t="s">
        <v>554</v>
      </c>
      <c r="B76" s="105">
        <v>0</v>
      </c>
      <c r="C76" s="128">
        <f>374.12+238.84</f>
        <v>612.96</v>
      </c>
    </row>
    <row r="77" spans="1:7" ht="12.75" customHeight="1" x14ac:dyDescent="0.25">
      <c r="A77" s="122" t="s">
        <v>555</v>
      </c>
      <c r="B77" s="105">
        <v>32361.54</v>
      </c>
      <c r="C77" s="128">
        <v>12259.05</v>
      </c>
    </row>
    <row r="78" spans="1:7" ht="12.75" customHeight="1" x14ac:dyDescent="0.25">
      <c r="A78" s="122" t="s">
        <v>556</v>
      </c>
      <c r="B78" s="105">
        <v>3082.05</v>
      </c>
      <c r="C78" s="128">
        <v>2758.29</v>
      </c>
    </row>
    <row r="79" spans="1:7" ht="12.75" customHeight="1" x14ac:dyDescent="0.25">
      <c r="A79" s="126" t="s">
        <v>557</v>
      </c>
      <c r="B79" s="130">
        <f>SUM(B75:B78)</f>
        <v>52703.070000000007</v>
      </c>
      <c r="C79" s="127">
        <f>SUM(C75:C78)</f>
        <v>20811.760000000002</v>
      </c>
    </row>
    <row r="80" spans="1:7" ht="12.75" customHeight="1" x14ac:dyDescent="0.25">
      <c r="A80" s="228" t="s">
        <v>419</v>
      </c>
      <c r="B80" s="229"/>
      <c r="C80" s="230"/>
    </row>
    <row r="81" spans="1:3" ht="12.75" customHeight="1" x14ac:dyDescent="0.25">
      <c r="A81" s="104" t="s">
        <v>558</v>
      </c>
      <c r="B81" s="105">
        <v>145120</v>
      </c>
      <c r="C81" s="128">
        <v>122883.75</v>
      </c>
    </row>
    <row r="82" spans="1:3" ht="12.75" customHeight="1" x14ac:dyDescent="0.25">
      <c r="A82" s="129" t="s">
        <v>559</v>
      </c>
      <c r="B82" s="130">
        <f>SUM(B81)</f>
        <v>145120</v>
      </c>
      <c r="C82" s="127">
        <f>SUM(C81)</f>
        <v>122883.75</v>
      </c>
    </row>
    <row r="83" spans="1:3" ht="12.75" customHeight="1" x14ac:dyDescent="0.25">
      <c r="A83" s="116" t="s">
        <v>422</v>
      </c>
      <c r="B83" s="117">
        <f>B79+B82</f>
        <v>197823.07</v>
      </c>
      <c r="C83" s="117">
        <f>C79+C82</f>
        <v>143695.51</v>
      </c>
    </row>
    <row r="84" spans="1:3" ht="12.75" customHeight="1" x14ac:dyDescent="0.25">
      <c r="A84" s="103" t="s">
        <v>423</v>
      </c>
      <c r="B84" s="103"/>
      <c r="C84" s="103"/>
    </row>
    <row r="85" spans="1:3" ht="12.75" customHeight="1" x14ac:dyDescent="0.25">
      <c r="A85" s="122" t="s">
        <v>424</v>
      </c>
      <c r="B85" s="105">
        <v>0</v>
      </c>
      <c r="C85" s="105"/>
    </row>
    <row r="86" spans="1:3" ht="12.75" customHeight="1" x14ac:dyDescent="0.25">
      <c r="A86" s="116" t="s">
        <v>122</v>
      </c>
      <c r="B86" s="117">
        <f>SUM(B85)</f>
        <v>0</v>
      </c>
      <c r="C86" s="117">
        <f>SUM(C85)</f>
        <v>0</v>
      </c>
    </row>
    <row r="87" spans="1:3" ht="12.75" customHeight="1" x14ac:dyDescent="0.25">
      <c r="A87" s="103" t="s">
        <v>425</v>
      </c>
      <c r="B87" s="103"/>
      <c r="C87" s="103"/>
    </row>
    <row r="88" spans="1:3" ht="12.75" customHeight="1" x14ac:dyDescent="0.25">
      <c r="A88" s="122" t="s">
        <v>426</v>
      </c>
      <c r="B88" s="105">
        <v>0</v>
      </c>
      <c r="C88" s="105">
        <v>0</v>
      </c>
    </row>
    <row r="89" spans="1:3" ht="12.75" customHeight="1" x14ac:dyDescent="0.25">
      <c r="A89" s="122" t="s">
        <v>427</v>
      </c>
      <c r="B89" s="105">
        <v>0</v>
      </c>
      <c r="C89" s="105">
        <v>0</v>
      </c>
    </row>
    <row r="90" spans="1:3" ht="12.75" customHeight="1" x14ac:dyDescent="0.25">
      <c r="A90" s="116" t="s">
        <v>123</v>
      </c>
      <c r="B90" s="117">
        <f>SUM(B88:B89)</f>
        <v>0</v>
      </c>
      <c r="C90" s="117">
        <f>SUM(C88:C89)</f>
        <v>0</v>
      </c>
    </row>
    <row r="91" spans="1:3" ht="12.75" customHeight="1" x14ac:dyDescent="0.25">
      <c r="A91" s="87" t="s">
        <v>428</v>
      </c>
      <c r="B91" s="87"/>
      <c r="C91" s="87"/>
    </row>
    <row r="92" spans="1:3" ht="12.75" customHeight="1" x14ac:dyDescent="0.25">
      <c r="A92" s="104" t="s">
        <v>581</v>
      </c>
      <c r="B92" s="118">
        <v>3500</v>
      </c>
      <c r="C92" s="118">
        <v>2980</v>
      </c>
    </row>
    <row r="93" spans="1:3" ht="12.75" customHeight="1" x14ac:dyDescent="0.25">
      <c r="A93" s="104" t="s">
        <v>582</v>
      </c>
      <c r="B93" s="118">
        <v>1500</v>
      </c>
      <c r="C93" s="128">
        <v>5449</v>
      </c>
    </row>
    <row r="94" spans="1:3" ht="12.75" customHeight="1" x14ac:dyDescent="0.25">
      <c r="A94" s="104" t="s">
        <v>429</v>
      </c>
      <c r="B94" s="118">
        <v>800</v>
      </c>
      <c r="C94" s="105">
        <v>0</v>
      </c>
    </row>
    <row r="95" spans="1:3" ht="12.75" customHeight="1" x14ac:dyDescent="0.25">
      <c r="A95" s="104" t="s">
        <v>430</v>
      </c>
      <c r="B95" s="105">
        <v>0</v>
      </c>
      <c r="C95" s="105">
        <v>0</v>
      </c>
    </row>
    <row r="96" spans="1:3" ht="12.75" customHeight="1" x14ac:dyDescent="0.25">
      <c r="A96" s="116" t="s">
        <v>124</v>
      </c>
      <c r="B96" s="131">
        <f>SUM(B92:B95)</f>
        <v>5800</v>
      </c>
      <c r="C96" s="131">
        <f>SUM(C92:C95)</f>
        <v>8429</v>
      </c>
    </row>
    <row r="97" spans="1:8" ht="12.75" customHeight="1" x14ac:dyDescent="0.25">
      <c r="A97" s="103" t="s">
        <v>431</v>
      </c>
      <c r="B97" s="103"/>
      <c r="C97" s="103"/>
    </row>
    <row r="98" spans="1:8" ht="12.75" customHeight="1" x14ac:dyDescent="0.25">
      <c r="A98" s="122" t="s">
        <v>432</v>
      </c>
      <c r="B98" s="118">
        <v>72756.41</v>
      </c>
      <c r="C98" s="105">
        <v>70556.34</v>
      </c>
      <c r="H98" s="94"/>
    </row>
    <row r="99" spans="1:8" ht="12.75" customHeight="1" x14ac:dyDescent="0.25">
      <c r="A99" s="116" t="s">
        <v>433</v>
      </c>
      <c r="B99" s="117">
        <f>SUM(B98)</f>
        <v>72756.41</v>
      </c>
      <c r="C99" s="117">
        <f>SUM(C98)</f>
        <v>70556.34</v>
      </c>
    </row>
    <row r="100" spans="1:8" ht="12.75" customHeight="1" x14ac:dyDescent="0.25">
      <c r="A100" s="103" t="s">
        <v>434</v>
      </c>
      <c r="B100" s="103"/>
      <c r="C100" s="103"/>
    </row>
    <row r="101" spans="1:8" ht="12.75" customHeight="1" x14ac:dyDescent="0.25">
      <c r="A101" s="122" t="s">
        <v>435</v>
      </c>
      <c r="B101" s="118">
        <v>185328.78</v>
      </c>
      <c r="C101" s="105">
        <v>0</v>
      </c>
    </row>
    <row r="102" spans="1:8" ht="12.75" customHeight="1" x14ac:dyDescent="0.25">
      <c r="A102" s="122" t="s">
        <v>436</v>
      </c>
      <c r="B102" s="105">
        <v>0</v>
      </c>
      <c r="C102" s="105">
        <v>0</v>
      </c>
    </row>
    <row r="103" spans="1:8" ht="12.75" customHeight="1" x14ac:dyDescent="0.25">
      <c r="A103" s="116" t="s">
        <v>437</v>
      </c>
      <c r="B103" s="117">
        <f>SUM(B101:B102)</f>
        <v>185328.78</v>
      </c>
      <c r="C103" s="117">
        <f>SUM(C101:C102)</f>
        <v>0</v>
      </c>
    </row>
    <row r="104" spans="1:8" ht="12.75" customHeight="1" x14ac:dyDescent="0.25">
      <c r="A104" s="103" t="s">
        <v>126</v>
      </c>
      <c r="B104" s="103"/>
      <c r="C104" s="103"/>
    </row>
    <row r="105" spans="1:8" ht="12.75" customHeight="1" x14ac:dyDescent="0.25">
      <c r="A105" s="104" t="s">
        <v>127</v>
      </c>
      <c r="B105" s="105">
        <f>B17</f>
        <v>0</v>
      </c>
      <c r="C105" s="105">
        <f>C17</f>
        <v>0</v>
      </c>
    </row>
    <row r="106" spans="1:8" ht="12.75" customHeight="1" x14ac:dyDescent="0.25">
      <c r="A106" s="104" t="s">
        <v>128</v>
      </c>
      <c r="B106" s="105">
        <f>B22</f>
        <v>0</v>
      </c>
      <c r="C106" s="105">
        <f>C22</f>
        <v>0</v>
      </c>
    </row>
    <row r="107" spans="1:8" ht="12.75" customHeight="1" x14ac:dyDescent="0.25">
      <c r="A107" s="104" t="s">
        <v>129</v>
      </c>
      <c r="B107" s="105">
        <f>B31</f>
        <v>0</v>
      </c>
      <c r="C107" s="105">
        <f>C31</f>
        <v>0</v>
      </c>
    </row>
    <row r="108" spans="1:8" ht="12.75" customHeight="1" x14ac:dyDescent="0.25">
      <c r="A108" s="104" t="s">
        <v>104</v>
      </c>
      <c r="B108" s="105">
        <f>B37</f>
        <v>4800</v>
      </c>
      <c r="C108" s="105">
        <f>C37</f>
        <v>4048.84</v>
      </c>
    </row>
    <row r="109" spans="1:8" ht="12.75" customHeight="1" x14ac:dyDescent="0.25">
      <c r="A109" s="104" t="s">
        <v>130</v>
      </c>
      <c r="B109" s="105">
        <f>B41</f>
        <v>0</v>
      </c>
      <c r="C109" s="105">
        <f>C41</f>
        <v>29719.21</v>
      </c>
    </row>
    <row r="110" spans="1:8" ht="12.75" customHeight="1" x14ac:dyDescent="0.25">
      <c r="A110" s="104" t="s">
        <v>131</v>
      </c>
      <c r="B110" s="105">
        <f>B47</f>
        <v>0</v>
      </c>
      <c r="C110" s="105">
        <f>C47</f>
        <v>0</v>
      </c>
    </row>
    <row r="111" spans="1:8" ht="12.75" customHeight="1" x14ac:dyDescent="0.25">
      <c r="A111" s="104" t="s">
        <v>132</v>
      </c>
      <c r="B111" s="105">
        <f>B57</f>
        <v>725600</v>
      </c>
      <c r="C111" s="105">
        <f>C57</f>
        <v>657243.81000000006</v>
      </c>
    </row>
    <row r="112" spans="1:8" ht="12.75" customHeight="1" x14ac:dyDescent="0.25">
      <c r="A112" s="104" t="s">
        <v>133</v>
      </c>
      <c r="B112" s="105">
        <f>B68</f>
        <v>123824.79</v>
      </c>
      <c r="C112" s="105">
        <f>C68</f>
        <v>244967.57999999996</v>
      </c>
    </row>
    <row r="113" spans="1:9" ht="12.75" customHeight="1" x14ac:dyDescent="0.25">
      <c r="A113" s="104" t="s">
        <v>560</v>
      </c>
      <c r="B113" s="105">
        <f>B72</f>
        <v>184066.95</v>
      </c>
      <c r="C113" s="105">
        <f>C72</f>
        <v>83224.34</v>
      </c>
    </row>
    <row r="114" spans="1:9" ht="12.75" customHeight="1" x14ac:dyDescent="0.25">
      <c r="A114" s="104" t="s">
        <v>134</v>
      </c>
      <c r="B114" s="105">
        <f>B83</f>
        <v>197823.07</v>
      </c>
      <c r="C114" s="105">
        <f>C83</f>
        <v>143695.51</v>
      </c>
    </row>
    <row r="115" spans="1:9" ht="12.75" customHeight="1" x14ac:dyDescent="0.25">
      <c r="A115" s="104" t="s">
        <v>135</v>
      </c>
      <c r="B115" s="105">
        <f>B86</f>
        <v>0</v>
      </c>
      <c r="C115" s="105">
        <f>C86</f>
        <v>0</v>
      </c>
    </row>
    <row r="116" spans="1:9" ht="12.75" customHeight="1" x14ac:dyDescent="0.25">
      <c r="A116" s="104" t="s">
        <v>136</v>
      </c>
      <c r="B116" s="105">
        <f>B90</f>
        <v>0</v>
      </c>
      <c r="C116" s="105">
        <f>C90</f>
        <v>0</v>
      </c>
    </row>
    <row r="117" spans="1:9" ht="12.75" customHeight="1" x14ac:dyDescent="0.25">
      <c r="A117" s="104" t="s">
        <v>137</v>
      </c>
      <c r="B117" s="105">
        <f>B96</f>
        <v>5800</v>
      </c>
      <c r="C117" s="105">
        <f>C96</f>
        <v>8429</v>
      </c>
    </row>
    <row r="118" spans="1:9" ht="12.75" customHeight="1" x14ac:dyDescent="0.25">
      <c r="A118" s="104" t="s">
        <v>138</v>
      </c>
      <c r="B118" s="105">
        <f>B99</f>
        <v>72756.41</v>
      </c>
      <c r="C118" s="105">
        <f>C99</f>
        <v>70556.34</v>
      </c>
    </row>
    <row r="119" spans="1:9" ht="12.75" customHeight="1" x14ac:dyDescent="0.25">
      <c r="A119" s="104" t="s">
        <v>125</v>
      </c>
      <c r="B119" s="105">
        <f>B101</f>
        <v>185328.78</v>
      </c>
      <c r="C119" s="105">
        <f>C103</f>
        <v>0</v>
      </c>
    </row>
    <row r="120" spans="1:9" ht="12.75" customHeight="1" x14ac:dyDescent="0.25">
      <c r="A120" s="104" t="s">
        <v>600</v>
      </c>
      <c r="B120" s="105">
        <v>0</v>
      </c>
      <c r="C120" s="105">
        <v>-15793.41</v>
      </c>
    </row>
    <row r="121" spans="1:9" ht="12.75" customHeight="1" x14ac:dyDescent="0.25">
      <c r="A121" s="106" t="s">
        <v>139</v>
      </c>
      <c r="B121" s="107">
        <f>SUM(B105:B120)</f>
        <v>1500000</v>
      </c>
      <c r="C121" s="107">
        <f>SUM(C105:C120)</f>
        <v>1226091.2200000002</v>
      </c>
      <c r="G121" s="94"/>
    </row>
    <row r="122" spans="1:9" ht="12.75" customHeight="1" x14ac:dyDescent="0.25">
      <c r="A122" s="108" t="s">
        <v>76</v>
      </c>
      <c r="B122" s="107">
        <f>SUM(B6:B7)</f>
        <v>1500000</v>
      </c>
      <c r="C122" s="107">
        <f>SUM(C6:C7)+C9</f>
        <v>1213107.74</v>
      </c>
      <c r="H122" s="94"/>
    </row>
    <row r="123" spans="1:9" ht="12.75" customHeight="1" x14ac:dyDescent="0.25">
      <c r="A123" s="106" t="s">
        <v>140</v>
      </c>
      <c r="B123" s="107">
        <f>B8</f>
        <v>0</v>
      </c>
      <c r="C123" s="107">
        <f>C8</f>
        <v>12983.48</v>
      </c>
      <c r="G123" s="94"/>
    </row>
    <row r="124" spans="1:9" ht="12.75" customHeight="1" x14ac:dyDescent="0.25">
      <c r="A124" s="106" t="s">
        <v>141</v>
      </c>
      <c r="B124" s="107">
        <f>B122+B123-B121</f>
        <v>0</v>
      </c>
      <c r="C124" s="107">
        <f>C122+C123-C121</f>
        <v>0</v>
      </c>
      <c r="G124" s="94"/>
    </row>
    <row r="125" spans="1:9" ht="15.75" customHeight="1" x14ac:dyDescent="0.25">
      <c r="B125" s="92"/>
      <c r="C125" s="92"/>
      <c r="G125" s="94"/>
    </row>
    <row r="126" spans="1:9" ht="15.75" customHeight="1" x14ac:dyDescent="0.25">
      <c r="B126" s="92"/>
      <c r="C126" s="92"/>
      <c r="I126" s="94"/>
    </row>
    <row r="127" spans="1:9" ht="15.75" customHeight="1" x14ac:dyDescent="0.25">
      <c r="B127" s="92"/>
      <c r="C127" s="92"/>
    </row>
    <row r="128" spans="1:9" ht="15.75" customHeight="1" x14ac:dyDescent="0.25">
      <c r="B128" s="92"/>
      <c r="C128" s="92"/>
    </row>
    <row r="129" spans="2:12" ht="15.75" customHeight="1" x14ac:dyDescent="0.25">
      <c r="B129" s="92"/>
      <c r="C129" s="92"/>
    </row>
    <row r="130" spans="2:12" ht="15.75" customHeight="1" x14ac:dyDescent="0.25">
      <c r="B130" s="92"/>
      <c r="C130" s="92"/>
    </row>
    <row r="131" spans="2:12" ht="15.75" customHeight="1" x14ac:dyDescent="0.25">
      <c r="B131" s="92"/>
      <c r="C131" s="92"/>
    </row>
    <row r="132" spans="2:12" ht="15.75" customHeight="1" x14ac:dyDescent="0.25">
      <c r="B132" s="92"/>
      <c r="C132" s="92"/>
    </row>
    <row r="133" spans="2:12" ht="15.75" customHeight="1" x14ac:dyDescent="0.25">
      <c r="B133" s="92"/>
      <c r="C133" s="92"/>
    </row>
    <row r="134" spans="2:12" ht="15.75" customHeight="1" x14ac:dyDescent="0.25">
      <c r="B134" s="92"/>
      <c r="C134" s="92"/>
    </row>
    <row r="135" spans="2:12" ht="15.75" customHeight="1" x14ac:dyDescent="0.25">
      <c r="B135" s="92"/>
      <c r="C135" s="92"/>
      <c r="H135" s="95"/>
      <c r="L135" s="95"/>
    </row>
    <row r="136" spans="2:12" ht="15.75" customHeight="1" x14ac:dyDescent="0.25">
      <c r="B136" s="92"/>
      <c r="C136" s="92"/>
      <c r="J136" s="94"/>
    </row>
    <row r="137" spans="2:12" ht="15.75" customHeight="1" x14ac:dyDescent="0.25">
      <c r="B137" s="92"/>
      <c r="C137" s="13"/>
    </row>
    <row r="138" spans="2:12" ht="15.75" customHeight="1" x14ac:dyDescent="0.25">
      <c r="B138" s="92"/>
      <c r="C138" s="92"/>
    </row>
    <row r="139" spans="2:12" ht="15.75" customHeight="1" x14ac:dyDescent="0.25">
      <c r="B139" s="92"/>
      <c r="C139" s="92"/>
    </row>
    <row r="140" spans="2:12" ht="15.75" customHeight="1" x14ac:dyDescent="0.25">
      <c r="B140" s="92"/>
      <c r="C140" s="92"/>
    </row>
    <row r="141" spans="2:12" ht="15.75" customHeight="1" x14ac:dyDescent="0.25">
      <c r="B141" s="92"/>
      <c r="C141" s="92"/>
    </row>
    <row r="142" spans="2:12" ht="15.75" customHeight="1" x14ac:dyDescent="0.25">
      <c r="B142" s="92"/>
      <c r="C142" s="92"/>
    </row>
    <row r="143" spans="2:12" ht="15.75" customHeight="1" x14ac:dyDescent="0.25">
      <c r="B143" s="92"/>
      <c r="C143" s="92"/>
    </row>
    <row r="144" spans="2:12" ht="15.75" customHeight="1" x14ac:dyDescent="0.25">
      <c r="B144" s="92"/>
      <c r="C144" s="92"/>
    </row>
    <row r="145" spans="2:3" ht="15.75" customHeight="1" x14ac:dyDescent="0.25">
      <c r="B145" s="92"/>
      <c r="C145" s="92"/>
    </row>
    <row r="146" spans="2:3" ht="15.75" customHeight="1" x14ac:dyDescent="0.25">
      <c r="B146" s="92"/>
      <c r="C146" s="92"/>
    </row>
    <row r="147" spans="2:3" ht="15.75" customHeight="1" x14ac:dyDescent="0.25">
      <c r="B147" s="92"/>
      <c r="C147" s="92"/>
    </row>
    <row r="148" spans="2:3" ht="15.75" customHeight="1" x14ac:dyDescent="0.25">
      <c r="B148" s="92"/>
      <c r="C148" s="92"/>
    </row>
    <row r="149" spans="2:3" ht="15.75" customHeight="1" x14ac:dyDescent="0.25">
      <c r="B149" s="92"/>
      <c r="C149" s="92"/>
    </row>
    <row r="150" spans="2:3" ht="15.75" customHeight="1" x14ac:dyDescent="0.25">
      <c r="B150" s="92"/>
      <c r="C150" s="92"/>
    </row>
    <row r="151" spans="2:3" ht="15.75" customHeight="1" x14ac:dyDescent="0.25">
      <c r="B151" s="92"/>
      <c r="C151" s="92"/>
    </row>
    <row r="152" spans="2:3" ht="15.75" customHeight="1" x14ac:dyDescent="0.25">
      <c r="B152" s="92"/>
      <c r="C152" s="92"/>
    </row>
    <row r="153" spans="2:3" ht="15.75" customHeight="1" x14ac:dyDescent="0.25">
      <c r="B153" s="92"/>
      <c r="C153" s="92"/>
    </row>
    <row r="154" spans="2:3" ht="15.75" customHeight="1" x14ac:dyDescent="0.25">
      <c r="B154" s="92"/>
      <c r="C154" s="92"/>
    </row>
    <row r="155" spans="2:3" ht="15.75" customHeight="1" x14ac:dyDescent="0.25">
      <c r="B155" s="92"/>
      <c r="C155" s="92"/>
    </row>
    <row r="156" spans="2:3" ht="15.75" customHeight="1" x14ac:dyDescent="0.25">
      <c r="B156" s="92"/>
      <c r="C156" s="92"/>
    </row>
    <row r="157" spans="2:3" ht="15.75" customHeight="1" x14ac:dyDescent="0.25">
      <c r="B157" s="92"/>
      <c r="C157" s="92"/>
    </row>
    <row r="158" spans="2:3" ht="15.75" customHeight="1" x14ac:dyDescent="0.25">
      <c r="B158" s="92"/>
      <c r="C158" s="92"/>
    </row>
    <row r="159" spans="2:3" ht="15.75" customHeight="1" x14ac:dyDescent="0.25">
      <c r="B159" s="92"/>
      <c r="C159" s="92"/>
    </row>
    <row r="160" spans="2:3" ht="15.75" customHeight="1" x14ac:dyDescent="0.25">
      <c r="B160" s="92"/>
      <c r="C160" s="92"/>
    </row>
    <row r="161" spans="2:3" ht="15.75" customHeight="1" x14ac:dyDescent="0.25">
      <c r="B161" s="92"/>
      <c r="C161" s="92"/>
    </row>
    <row r="162" spans="2:3" ht="15.75" customHeight="1" x14ac:dyDescent="0.25">
      <c r="B162" s="92"/>
      <c r="C162" s="92"/>
    </row>
    <row r="163" spans="2:3" ht="15.75" customHeight="1" x14ac:dyDescent="0.25">
      <c r="B163" s="92"/>
      <c r="C163" s="92"/>
    </row>
    <row r="164" spans="2:3" ht="15.75" customHeight="1" x14ac:dyDescent="0.25">
      <c r="B164" s="92"/>
      <c r="C164" s="92"/>
    </row>
    <row r="165" spans="2:3" ht="15.75" customHeight="1" x14ac:dyDescent="0.25">
      <c r="B165" s="92"/>
      <c r="C165" s="92"/>
    </row>
    <row r="166" spans="2:3" ht="15.75" customHeight="1" x14ac:dyDescent="0.25">
      <c r="B166" s="92"/>
      <c r="C166" s="92"/>
    </row>
    <row r="167" spans="2:3" ht="15.75" customHeight="1" x14ac:dyDescent="0.25">
      <c r="B167" s="92"/>
      <c r="C167" s="92"/>
    </row>
    <row r="168" spans="2:3" ht="15.75" customHeight="1" x14ac:dyDescent="0.25">
      <c r="B168" s="92"/>
      <c r="C168" s="92"/>
    </row>
    <row r="169" spans="2:3" ht="15.75" customHeight="1" x14ac:dyDescent="0.25">
      <c r="B169" s="92"/>
      <c r="C169" s="92"/>
    </row>
    <row r="170" spans="2:3" ht="15.75" customHeight="1" x14ac:dyDescent="0.25">
      <c r="B170" s="92"/>
      <c r="C170" s="92"/>
    </row>
    <row r="171" spans="2:3" ht="15.75" customHeight="1" x14ac:dyDescent="0.25">
      <c r="B171" s="92"/>
      <c r="C171" s="92"/>
    </row>
    <row r="172" spans="2:3" ht="15.75" customHeight="1" x14ac:dyDescent="0.25">
      <c r="B172" s="92"/>
      <c r="C172" s="92"/>
    </row>
    <row r="173" spans="2:3" ht="15.75" customHeight="1" x14ac:dyDescent="0.25">
      <c r="B173" s="92"/>
      <c r="C173" s="92"/>
    </row>
    <row r="174" spans="2:3" ht="15.75" customHeight="1" x14ac:dyDescent="0.25">
      <c r="B174" s="92"/>
      <c r="C174" s="92"/>
    </row>
    <row r="175" spans="2:3" ht="15.75" customHeight="1" x14ac:dyDescent="0.25">
      <c r="B175" s="92"/>
      <c r="C175" s="92"/>
    </row>
    <row r="176" spans="2:3" ht="15.75" customHeight="1" x14ac:dyDescent="0.25">
      <c r="B176" s="92"/>
      <c r="C176" s="92"/>
    </row>
    <row r="177" spans="2:3" ht="15.75" customHeight="1" x14ac:dyDescent="0.25">
      <c r="B177" s="92"/>
      <c r="C177" s="92"/>
    </row>
    <row r="178" spans="2:3" ht="15.75" customHeight="1" x14ac:dyDescent="0.25">
      <c r="B178" s="92"/>
      <c r="C178" s="92"/>
    </row>
    <row r="179" spans="2:3" ht="15.75" customHeight="1" x14ac:dyDescent="0.25">
      <c r="B179" s="92"/>
      <c r="C179" s="92"/>
    </row>
    <row r="180" spans="2:3" ht="15.75" customHeight="1" x14ac:dyDescent="0.25">
      <c r="B180" s="92"/>
      <c r="C180" s="92"/>
    </row>
    <row r="181" spans="2:3" ht="15.75" customHeight="1" x14ac:dyDescent="0.25">
      <c r="B181" s="92"/>
      <c r="C181" s="92"/>
    </row>
    <row r="182" spans="2:3" ht="15.75" customHeight="1" x14ac:dyDescent="0.25">
      <c r="B182" s="92"/>
      <c r="C182" s="92"/>
    </row>
    <row r="183" spans="2:3" ht="15.75" customHeight="1" x14ac:dyDescent="0.25">
      <c r="B183" s="92"/>
      <c r="C183" s="92"/>
    </row>
    <row r="184" spans="2:3" ht="15.75" customHeight="1" x14ac:dyDescent="0.25">
      <c r="B184" s="92"/>
      <c r="C184" s="92"/>
    </row>
    <row r="185" spans="2:3" ht="15.75" customHeight="1" x14ac:dyDescent="0.25">
      <c r="B185" s="92"/>
      <c r="C185" s="92"/>
    </row>
    <row r="186" spans="2:3" ht="15.75" customHeight="1" x14ac:dyDescent="0.25">
      <c r="B186" s="92"/>
      <c r="C186" s="92"/>
    </row>
    <row r="187" spans="2:3" ht="15.75" customHeight="1" x14ac:dyDescent="0.25">
      <c r="B187" s="92"/>
      <c r="C187" s="92"/>
    </row>
    <row r="188" spans="2:3" ht="15.75" customHeight="1" x14ac:dyDescent="0.25">
      <c r="B188" s="92"/>
      <c r="C188" s="92"/>
    </row>
    <row r="189" spans="2:3" ht="15.75" customHeight="1" x14ac:dyDescent="0.25">
      <c r="B189" s="92"/>
      <c r="C189" s="92"/>
    </row>
    <row r="190" spans="2:3" ht="15.75" customHeight="1" x14ac:dyDescent="0.25">
      <c r="B190" s="92"/>
      <c r="C190" s="92"/>
    </row>
    <row r="191" spans="2:3" ht="15.75" customHeight="1" x14ac:dyDescent="0.25">
      <c r="B191" s="92"/>
      <c r="C191" s="92"/>
    </row>
    <row r="192" spans="2:3" ht="15.75" customHeight="1" x14ac:dyDescent="0.25">
      <c r="B192" s="92"/>
      <c r="C192" s="92"/>
    </row>
    <row r="193" spans="2:3" ht="15.75" customHeight="1" x14ac:dyDescent="0.25">
      <c r="B193" s="92"/>
      <c r="C193" s="92"/>
    </row>
    <row r="194" spans="2:3" ht="15.75" customHeight="1" x14ac:dyDescent="0.25">
      <c r="B194" s="92"/>
      <c r="C194" s="92"/>
    </row>
    <row r="195" spans="2:3" ht="15.75" customHeight="1" x14ac:dyDescent="0.25">
      <c r="B195" s="92"/>
      <c r="C195" s="92"/>
    </row>
    <row r="196" spans="2:3" ht="15.75" customHeight="1" x14ac:dyDescent="0.25">
      <c r="B196" s="92"/>
      <c r="C196" s="92"/>
    </row>
    <row r="197" spans="2:3" ht="15.75" customHeight="1" x14ac:dyDescent="0.25">
      <c r="B197" s="92"/>
      <c r="C197" s="92"/>
    </row>
    <row r="198" spans="2:3" ht="15.75" customHeight="1" x14ac:dyDescent="0.25">
      <c r="B198" s="92"/>
      <c r="C198" s="92"/>
    </row>
    <row r="199" spans="2:3" ht="15.75" customHeight="1" x14ac:dyDescent="0.25">
      <c r="B199" s="92"/>
      <c r="C199" s="92"/>
    </row>
    <row r="200" spans="2:3" ht="15.75" customHeight="1" x14ac:dyDescent="0.25">
      <c r="B200" s="92"/>
      <c r="C200" s="92"/>
    </row>
    <row r="201" spans="2:3" ht="15.75" customHeight="1" x14ac:dyDescent="0.25">
      <c r="B201" s="92"/>
      <c r="C201" s="92"/>
    </row>
    <row r="202" spans="2:3" ht="15.75" customHeight="1" x14ac:dyDescent="0.25">
      <c r="B202" s="92"/>
      <c r="C202" s="92"/>
    </row>
    <row r="203" spans="2:3" ht="15.75" customHeight="1" x14ac:dyDescent="0.25">
      <c r="B203" s="92"/>
      <c r="C203" s="92"/>
    </row>
    <row r="204" spans="2:3" ht="15.75" customHeight="1" x14ac:dyDescent="0.25">
      <c r="B204" s="92"/>
      <c r="C204" s="92"/>
    </row>
    <row r="205" spans="2:3" ht="15.75" customHeight="1" x14ac:dyDescent="0.25">
      <c r="B205" s="92"/>
      <c r="C205" s="92"/>
    </row>
    <row r="206" spans="2:3" ht="15.75" customHeight="1" x14ac:dyDescent="0.25">
      <c r="B206" s="92"/>
      <c r="C206" s="92"/>
    </row>
    <row r="207" spans="2:3" ht="15.75" customHeight="1" x14ac:dyDescent="0.25">
      <c r="B207" s="92"/>
      <c r="C207" s="92"/>
    </row>
    <row r="208" spans="2:3" ht="15.75" customHeight="1" x14ac:dyDescent="0.25">
      <c r="B208" s="92"/>
      <c r="C208" s="92"/>
    </row>
    <row r="209" spans="2:3" ht="15.75" customHeight="1" x14ac:dyDescent="0.25">
      <c r="B209" s="92"/>
      <c r="C209" s="92"/>
    </row>
    <row r="210" spans="2:3" ht="15.75" customHeight="1" x14ac:dyDescent="0.25">
      <c r="B210" s="92"/>
      <c r="C210" s="92"/>
    </row>
    <row r="211" spans="2:3" ht="15.75" customHeight="1" x14ac:dyDescent="0.25">
      <c r="B211" s="92"/>
      <c r="C211" s="92"/>
    </row>
    <row r="212" spans="2:3" ht="15.75" customHeight="1" x14ac:dyDescent="0.25">
      <c r="B212" s="92"/>
      <c r="C212" s="92"/>
    </row>
    <row r="213" spans="2:3" ht="15.75" customHeight="1" x14ac:dyDescent="0.25">
      <c r="B213" s="92"/>
      <c r="C213" s="92"/>
    </row>
    <row r="214" spans="2:3" ht="15.75" customHeight="1" x14ac:dyDescent="0.25">
      <c r="B214" s="92"/>
      <c r="C214" s="92"/>
    </row>
    <row r="215" spans="2:3" ht="15.75" customHeight="1" x14ac:dyDescent="0.25">
      <c r="B215" s="92"/>
      <c r="C215" s="92"/>
    </row>
    <row r="216" spans="2:3" ht="15.75" customHeight="1" x14ac:dyDescent="0.25">
      <c r="B216" s="92"/>
      <c r="C216" s="92"/>
    </row>
    <row r="217" spans="2:3" ht="15.75" customHeight="1" x14ac:dyDescent="0.25">
      <c r="B217" s="92"/>
      <c r="C217" s="92"/>
    </row>
    <row r="218" spans="2:3" ht="15.75" customHeight="1" x14ac:dyDescent="0.25">
      <c r="B218" s="92"/>
      <c r="C218" s="92"/>
    </row>
    <row r="219" spans="2:3" ht="15.75" customHeight="1" x14ac:dyDescent="0.25">
      <c r="B219" s="92"/>
      <c r="C219" s="92"/>
    </row>
    <row r="220" spans="2:3" ht="15.75" customHeight="1" x14ac:dyDescent="0.25">
      <c r="B220" s="92"/>
      <c r="C220" s="92"/>
    </row>
    <row r="221" spans="2:3" ht="15.75" customHeight="1" x14ac:dyDescent="0.25">
      <c r="B221" s="92"/>
      <c r="C221" s="92"/>
    </row>
    <row r="222" spans="2:3" ht="15.75" customHeight="1" x14ac:dyDescent="0.25">
      <c r="B222" s="92"/>
      <c r="C222" s="92"/>
    </row>
    <row r="223" spans="2:3" ht="15.75" customHeight="1" x14ac:dyDescent="0.25">
      <c r="B223" s="92"/>
      <c r="C223" s="92"/>
    </row>
    <row r="224" spans="2:3" ht="15.75" customHeight="1" x14ac:dyDescent="0.25">
      <c r="B224" s="92"/>
      <c r="C224" s="92"/>
    </row>
    <row r="225" spans="2:3" ht="15.75" customHeight="1" x14ac:dyDescent="0.25">
      <c r="B225" s="92"/>
      <c r="C225" s="92"/>
    </row>
    <row r="226" spans="2:3" ht="15.75" customHeight="1" x14ac:dyDescent="0.25">
      <c r="B226" s="92"/>
      <c r="C226" s="92"/>
    </row>
    <row r="227" spans="2:3" ht="15.75" customHeight="1" x14ac:dyDescent="0.25">
      <c r="B227" s="92"/>
      <c r="C227" s="92"/>
    </row>
    <row r="228" spans="2:3" ht="15.75" customHeight="1" x14ac:dyDescent="0.25">
      <c r="B228" s="92"/>
      <c r="C228" s="92"/>
    </row>
    <row r="229" spans="2:3" ht="15.75" customHeight="1" x14ac:dyDescent="0.25">
      <c r="B229" s="92"/>
      <c r="C229" s="92"/>
    </row>
    <row r="230" spans="2:3" ht="15.75" customHeight="1" x14ac:dyDescent="0.25">
      <c r="B230" s="92"/>
      <c r="C230" s="92"/>
    </row>
    <row r="231" spans="2:3" ht="15.75" customHeight="1" x14ac:dyDescent="0.25">
      <c r="B231" s="92"/>
      <c r="C231" s="92"/>
    </row>
    <row r="232" spans="2:3" ht="15.75" customHeight="1" x14ac:dyDescent="0.25">
      <c r="B232" s="92"/>
      <c r="C232" s="92"/>
    </row>
    <row r="233" spans="2:3" ht="15.75" customHeight="1" x14ac:dyDescent="0.25">
      <c r="B233" s="92"/>
      <c r="C233" s="92"/>
    </row>
    <row r="234" spans="2:3" ht="15.75" customHeight="1" x14ac:dyDescent="0.25">
      <c r="B234" s="92"/>
      <c r="C234" s="92"/>
    </row>
    <row r="235" spans="2:3" ht="15.75" customHeight="1" x14ac:dyDescent="0.25">
      <c r="B235" s="92"/>
      <c r="C235" s="92"/>
    </row>
    <row r="236" spans="2:3" ht="15.75" customHeight="1" x14ac:dyDescent="0.25">
      <c r="B236" s="92"/>
      <c r="C236" s="92"/>
    </row>
    <row r="237" spans="2:3" ht="15.75" customHeight="1" x14ac:dyDescent="0.25">
      <c r="B237" s="92"/>
      <c r="C237" s="92"/>
    </row>
    <row r="238" spans="2:3" ht="15.75" customHeight="1" x14ac:dyDescent="0.25">
      <c r="B238" s="92"/>
      <c r="C238" s="92"/>
    </row>
    <row r="239" spans="2:3" ht="15.75" customHeight="1" x14ac:dyDescent="0.25">
      <c r="B239" s="92"/>
      <c r="C239" s="92"/>
    </row>
    <row r="240" spans="2:3" ht="15.75" customHeight="1" x14ac:dyDescent="0.25">
      <c r="B240" s="92"/>
      <c r="C240" s="92"/>
    </row>
    <row r="241" spans="2:3" ht="15.75" customHeight="1" x14ac:dyDescent="0.25">
      <c r="B241" s="92"/>
      <c r="C241" s="92"/>
    </row>
    <row r="242" spans="2:3" ht="15.75" customHeight="1" x14ac:dyDescent="0.25">
      <c r="B242" s="92"/>
      <c r="C242" s="92"/>
    </row>
    <row r="243" spans="2:3" ht="15.75" customHeight="1" x14ac:dyDescent="0.25">
      <c r="B243" s="92"/>
      <c r="C243" s="92"/>
    </row>
    <row r="244" spans="2:3" ht="15.75" customHeight="1" x14ac:dyDescent="0.25">
      <c r="B244" s="92"/>
      <c r="C244" s="92"/>
    </row>
    <row r="245" spans="2:3" ht="15.75" customHeight="1" x14ac:dyDescent="0.25">
      <c r="B245" s="92"/>
      <c r="C245" s="92"/>
    </row>
    <row r="246" spans="2:3" ht="15.75" customHeight="1" x14ac:dyDescent="0.25">
      <c r="B246" s="92"/>
      <c r="C246" s="92"/>
    </row>
    <row r="247" spans="2:3" ht="15.75" customHeight="1" x14ac:dyDescent="0.25">
      <c r="B247" s="92"/>
      <c r="C247" s="92"/>
    </row>
    <row r="248" spans="2:3" ht="15.75" customHeight="1" x14ac:dyDescent="0.25">
      <c r="B248" s="92"/>
      <c r="C248" s="92"/>
    </row>
    <row r="249" spans="2:3" ht="15.75" customHeight="1" x14ac:dyDescent="0.25">
      <c r="B249" s="92"/>
      <c r="C249" s="92"/>
    </row>
    <row r="250" spans="2:3" ht="15.75" customHeight="1" x14ac:dyDescent="0.25">
      <c r="B250" s="92"/>
      <c r="C250" s="92"/>
    </row>
    <row r="251" spans="2:3" ht="15.75" customHeight="1" x14ac:dyDescent="0.25">
      <c r="B251" s="92"/>
      <c r="C251" s="92"/>
    </row>
    <row r="252" spans="2:3" ht="15.75" customHeight="1" x14ac:dyDescent="0.25">
      <c r="B252" s="92"/>
      <c r="C252" s="92"/>
    </row>
    <row r="253" spans="2:3" ht="15.75" customHeight="1" x14ac:dyDescent="0.25">
      <c r="B253" s="92"/>
      <c r="C253" s="92"/>
    </row>
    <row r="254" spans="2:3" ht="15.75" customHeight="1" x14ac:dyDescent="0.25">
      <c r="B254" s="92"/>
      <c r="C254" s="92"/>
    </row>
    <row r="255" spans="2:3" ht="15.75" customHeight="1" x14ac:dyDescent="0.25">
      <c r="B255" s="92"/>
      <c r="C255" s="92"/>
    </row>
    <row r="256" spans="2:3" ht="15.75" customHeight="1" x14ac:dyDescent="0.25">
      <c r="B256" s="92"/>
      <c r="C256" s="92"/>
    </row>
    <row r="257" spans="2:3" ht="15.75" customHeight="1" x14ac:dyDescent="0.25">
      <c r="B257" s="92"/>
      <c r="C257" s="92"/>
    </row>
    <row r="258" spans="2:3" ht="15.75" customHeight="1" x14ac:dyDescent="0.25">
      <c r="B258" s="92"/>
      <c r="C258" s="92"/>
    </row>
    <row r="259" spans="2:3" ht="15.75" customHeight="1" x14ac:dyDescent="0.25">
      <c r="B259" s="92"/>
      <c r="C259" s="92"/>
    </row>
    <row r="260" spans="2:3" ht="15.75" customHeight="1" x14ac:dyDescent="0.25">
      <c r="B260" s="92"/>
      <c r="C260" s="92"/>
    </row>
    <row r="261" spans="2:3" ht="15.75" customHeight="1" x14ac:dyDescent="0.25">
      <c r="B261" s="92"/>
      <c r="C261" s="92"/>
    </row>
    <row r="262" spans="2:3" ht="15.75" customHeight="1" x14ac:dyDescent="0.25">
      <c r="B262" s="92"/>
      <c r="C262" s="92"/>
    </row>
    <row r="263" spans="2:3" ht="15.75" customHeight="1" x14ac:dyDescent="0.25">
      <c r="B263" s="92"/>
      <c r="C263" s="92"/>
    </row>
    <row r="264" spans="2:3" ht="15.75" customHeight="1" x14ac:dyDescent="0.25">
      <c r="B264" s="92"/>
      <c r="C264" s="92"/>
    </row>
    <row r="265" spans="2:3" ht="15.75" customHeight="1" x14ac:dyDescent="0.25">
      <c r="B265" s="92"/>
      <c r="C265" s="92"/>
    </row>
    <row r="266" spans="2:3" ht="15.75" customHeight="1" x14ac:dyDescent="0.25">
      <c r="B266" s="92"/>
      <c r="C266" s="92"/>
    </row>
    <row r="267" spans="2:3" ht="15.75" customHeight="1" x14ac:dyDescent="0.25">
      <c r="B267" s="92"/>
      <c r="C267" s="92"/>
    </row>
    <row r="268" spans="2:3" ht="15.75" customHeight="1" x14ac:dyDescent="0.25">
      <c r="B268" s="92"/>
      <c r="C268" s="92"/>
    </row>
    <row r="269" spans="2:3" ht="15.75" customHeight="1" x14ac:dyDescent="0.25">
      <c r="B269" s="92"/>
      <c r="C269" s="92"/>
    </row>
    <row r="270" spans="2:3" ht="15.75" customHeight="1" x14ac:dyDescent="0.25">
      <c r="B270" s="92"/>
      <c r="C270" s="92"/>
    </row>
    <row r="271" spans="2:3" ht="15.75" customHeight="1" x14ac:dyDescent="0.25">
      <c r="B271" s="92"/>
      <c r="C271" s="92"/>
    </row>
    <row r="272" spans="2:3" ht="15.75" customHeight="1" x14ac:dyDescent="0.25">
      <c r="B272" s="92"/>
      <c r="C272" s="92"/>
    </row>
    <row r="273" spans="2:3" ht="15.75" customHeight="1" x14ac:dyDescent="0.25">
      <c r="B273" s="92"/>
      <c r="C273" s="92"/>
    </row>
    <row r="274" spans="2:3" ht="15.75" customHeight="1" x14ac:dyDescent="0.25">
      <c r="B274" s="92"/>
      <c r="C274" s="92"/>
    </row>
    <row r="275" spans="2:3" ht="15.75" customHeight="1" x14ac:dyDescent="0.25">
      <c r="B275" s="92"/>
      <c r="C275" s="92"/>
    </row>
    <row r="276" spans="2:3" ht="15.75" customHeight="1" x14ac:dyDescent="0.25">
      <c r="B276" s="92"/>
      <c r="C276" s="92"/>
    </row>
    <row r="277" spans="2:3" ht="15.75" customHeight="1" x14ac:dyDescent="0.25">
      <c r="B277" s="92"/>
      <c r="C277" s="92"/>
    </row>
    <row r="278" spans="2:3" ht="15.75" customHeight="1" x14ac:dyDescent="0.25">
      <c r="B278" s="92"/>
      <c r="C278" s="92"/>
    </row>
    <row r="279" spans="2:3" ht="15.75" customHeight="1" x14ac:dyDescent="0.25">
      <c r="B279" s="92"/>
      <c r="C279" s="92"/>
    </row>
    <row r="280" spans="2:3" ht="15.75" customHeight="1" x14ac:dyDescent="0.25">
      <c r="B280" s="92"/>
      <c r="C280" s="92"/>
    </row>
    <row r="281" spans="2:3" ht="15.75" customHeight="1" x14ac:dyDescent="0.25">
      <c r="B281" s="92"/>
      <c r="C281" s="92"/>
    </row>
    <row r="282" spans="2:3" ht="15.75" customHeight="1" x14ac:dyDescent="0.25">
      <c r="B282" s="92"/>
      <c r="C282" s="92"/>
    </row>
    <row r="283" spans="2:3" ht="15.75" customHeight="1" x14ac:dyDescent="0.25">
      <c r="B283" s="92"/>
      <c r="C283" s="92"/>
    </row>
    <row r="284" spans="2:3" ht="15.75" customHeight="1" x14ac:dyDescent="0.25">
      <c r="B284" s="92"/>
      <c r="C284" s="92"/>
    </row>
    <row r="285" spans="2:3" ht="15.75" customHeight="1" x14ac:dyDescent="0.25">
      <c r="B285" s="92"/>
      <c r="C285" s="92"/>
    </row>
    <row r="286" spans="2:3" ht="15.75" customHeight="1" x14ac:dyDescent="0.25">
      <c r="B286" s="92"/>
      <c r="C286" s="92"/>
    </row>
    <row r="287" spans="2:3" ht="15.75" customHeight="1" x14ac:dyDescent="0.25">
      <c r="B287" s="92"/>
      <c r="C287" s="92"/>
    </row>
    <row r="288" spans="2:3" ht="15.75" customHeight="1" x14ac:dyDescent="0.25">
      <c r="B288" s="92"/>
      <c r="C288" s="92"/>
    </row>
    <row r="289" spans="2:3" ht="15.75" customHeight="1" x14ac:dyDescent="0.25">
      <c r="B289" s="92"/>
      <c r="C289" s="92"/>
    </row>
    <row r="290" spans="2:3" ht="15.75" customHeight="1" x14ac:dyDescent="0.25">
      <c r="B290" s="92"/>
      <c r="C290" s="92"/>
    </row>
    <row r="291" spans="2:3" ht="15.75" customHeight="1" x14ac:dyDescent="0.25">
      <c r="B291" s="92"/>
      <c r="C291" s="92"/>
    </row>
    <row r="292" spans="2:3" ht="15.75" customHeight="1" x14ac:dyDescent="0.25">
      <c r="B292" s="92"/>
      <c r="C292" s="92"/>
    </row>
    <row r="293" spans="2:3" ht="15.75" customHeight="1" x14ac:dyDescent="0.25">
      <c r="B293" s="92"/>
      <c r="C293" s="92"/>
    </row>
    <row r="294" spans="2:3" ht="15.75" customHeight="1" x14ac:dyDescent="0.25">
      <c r="B294" s="92"/>
      <c r="C294" s="92"/>
    </row>
    <row r="295" spans="2:3" ht="15.75" customHeight="1" x14ac:dyDescent="0.25">
      <c r="B295" s="92"/>
      <c r="C295" s="92"/>
    </row>
    <row r="296" spans="2:3" ht="15.75" customHeight="1" x14ac:dyDescent="0.25">
      <c r="B296" s="92"/>
      <c r="C296" s="92"/>
    </row>
    <row r="297" spans="2:3" ht="15.75" customHeight="1" x14ac:dyDescent="0.25">
      <c r="B297" s="92"/>
      <c r="C297" s="92"/>
    </row>
    <row r="298" spans="2:3" ht="15.75" customHeight="1" x14ac:dyDescent="0.25">
      <c r="B298" s="92"/>
      <c r="C298" s="92"/>
    </row>
    <row r="299" spans="2:3" ht="15.75" customHeight="1" x14ac:dyDescent="0.25">
      <c r="B299" s="92"/>
      <c r="C299" s="92"/>
    </row>
    <row r="300" spans="2:3" ht="15.75" customHeight="1" x14ac:dyDescent="0.25">
      <c r="B300" s="92"/>
      <c r="C300" s="92"/>
    </row>
    <row r="301" spans="2:3" ht="15.75" customHeight="1" x14ac:dyDescent="0.25">
      <c r="B301" s="92"/>
      <c r="C301" s="92"/>
    </row>
    <row r="302" spans="2:3" ht="15.75" customHeight="1" x14ac:dyDescent="0.25">
      <c r="B302" s="92"/>
      <c r="C302" s="92"/>
    </row>
    <row r="303" spans="2:3" ht="15.75" customHeight="1" x14ac:dyDescent="0.25">
      <c r="B303" s="92"/>
      <c r="C303" s="92"/>
    </row>
    <row r="304" spans="2:3" ht="15.75" customHeight="1" x14ac:dyDescent="0.25">
      <c r="B304" s="92"/>
      <c r="C304" s="92"/>
    </row>
    <row r="305" spans="2:3" ht="15.75" customHeight="1" x14ac:dyDescent="0.25">
      <c r="B305" s="92"/>
      <c r="C305" s="92"/>
    </row>
    <row r="306" spans="2:3" ht="15.75" customHeight="1" x14ac:dyDescent="0.25">
      <c r="B306" s="92"/>
      <c r="C306" s="92"/>
    </row>
    <row r="307" spans="2:3" ht="15.75" customHeight="1" x14ac:dyDescent="0.25">
      <c r="B307" s="92"/>
      <c r="C307" s="92"/>
    </row>
    <row r="308" spans="2:3" ht="15.75" customHeight="1" x14ac:dyDescent="0.25">
      <c r="B308" s="92"/>
      <c r="C308" s="92"/>
    </row>
    <row r="309" spans="2:3" ht="15.75" customHeight="1" x14ac:dyDescent="0.25">
      <c r="B309" s="92"/>
      <c r="C309" s="92"/>
    </row>
    <row r="310" spans="2:3" ht="15.75" customHeight="1" x14ac:dyDescent="0.25">
      <c r="B310" s="92"/>
      <c r="C310" s="92"/>
    </row>
    <row r="311" spans="2:3" ht="15.75" customHeight="1" x14ac:dyDescent="0.25">
      <c r="B311" s="92"/>
      <c r="C311" s="92"/>
    </row>
    <row r="312" spans="2:3" ht="15.75" customHeight="1" x14ac:dyDescent="0.25">
      <c r="B312" s="92"/>
      <c r="C312" s="92"/>
    </row>
    <row r="313" spans="2:3" ht="15.75" customHeight="1" x14ac:dyDescent="0.25">
      <c r="B313" s="92"/>
      <c r="C313" s="92"/>
    </row>
    <row r="314" spans="2:3" ht="15.75" customHeight="1" x14ac:dyDescent="0.25">
      <c r="B314" s="92"/>
      <c r="C314" s="92"/>
    </row>
    <row r="315" spans="2:3" ht="15.75" customHeight="1" x14ac:dyDescent="0.25">
      <c r="B315" s="92"/>
      <c r="C315" s="92"/>
    </row>
    <row r="316" spans="2:3" ht="15.75" customHeight="1" x14ac:dyDescent="0.25">
      <c r="B316" s="92"/>
      <c r="C316" s="92"/>
    </row>
    <row r="317" spans="2:3" ht="15.75" customHeight="1" x14ac:dyDescent="0.25">
      <c r="B317" s="92"/>
      <c r="C317" s="92"/>
    </row>
    <row r="318" spans="2:3" ht="15.75" customHeight="1" x14ac:dyDescent="0.25">
      <c r="B318" s="92"/>
      <c r="C318" s="92"/>
    </row>
    <row r="319" spans="2:3" ht="15.75" customHeight="1" x14ac:dyDescent="0.25">
      <c r="B319" s="92"/>
      <c r="C319" s="92"/>
    </row>
    <row r="320" spans="2:3" ht="15.75" customHeight="1" x14ac:dyDescent="0.25">
      <c r="B320" s="92"/>
      <c r="C320" s="92"/>
    </row>
    <row r="321" spans="2:3" ht="15.75" customHeight="1" x14ac:dyDescent="0.25">
      <c r="B321" s="92"/>
      <c r="C321" s="92"/>
    </row>
    <row r="322" spans="2:3" ht="15.75" customHeight="1" x14ac:dyDescent="0.25">
      <c r="B322" s="92"/>
      <c r="C322" s="92"/>
    </row>
    <row r="323" spans="2:3" ht="15.75" customHeight="1" x14ac:dyDescent="0.25">
      <c r="B323" s="92"/>
      <c r="C323" s="92"/>
    </row>
    <row r="324" spans="2:3" ht="15.75" customHeight="1" x14ac:dyDescent="0.25">
      <c r="B324" s="92"/>
      <c r="C324" s="92"/>
    </row>
    <row r="325" spans="2:3" ht="15.75" customHeight="1" x14ac:dyDescent="0.25">
      <c r="B325" s="92"/>
      <c r="C325" s="92"/>
    </row>
    <row r="326" spans="2:3" ht="15.75" customHeight="1" x14ac:dyDescent="0.25">
      <c r="B326" s="92"/>
      <c r="C326" s="92"/>
    </row>
    <row r="327" spans="2:3" ht="15.75" customHeight="1" x14ac:dyDescent="0.25">
      <c r="B327" s="92"/>
      <c r="C327" s="92"/>
    </row>
    <row r="328" spans="2:3" ht="15.75" customHeight="1" x14ac:dyDescent="0.25">
      <c r="B328" s="92"/>
      <c r="C328" s="92"/>
    </row>
    <row r="329" spans="2:3" ht="15.75" customHeight="1" x14ac:dyDescent="0.25">
      <c r="B329" s="92"/>
      <c r="C329" s="92"/>
    </row>
    <row r="330" spans="2:3" ht="15.75" customHeight="1" x14ac:dyDescent="0.25">
      <c r="B330" s="92"/>
      <c r="C330" s="92"/>
    </row>
    <row r="331" spans="2:3" ht="15.75" customHeight="1" x14ac:dyDescent="0.25">
      <c r="B331" s="92"/>
      <c r="C331" s="92"/>
    </row>
    <row r="332" spans="2:3" ht="15.75" customHeight="1" x14ac:dyDescent="0.25">
      <c r="B332" s="92"/>
      <c r="C332" s="92"/>
    </row>
    <row r="333" spans="2:3" ht="15.75" customHeight="1" x14ac:dyDescent="0.25">
      <c r="B333" s="92"/>
      <c r="C333" s="92"/>
    </row>
    <row r="334" spans="2:3" ht="15.75" customHeight="1" x14ac:dyDescent="0.25">
      <c r="B334" s="92"/>
      <c r="C334" s="92"/>
    </row>
    <row r="335" spans="2:3" ht="15.75" customHeight="1" x14ac:dyDescent="0.25">
      <c r="B335" s="92"/>
      <c r="C335" s="92"/>
    </row>
    <row r="336" spans="2:3" ht="15.75" customHeight="1" x14ac:dyDescent="0.25">
      <c r="B336" s="92"/>
      <c r="C336" s="92"/>
    </row>
    <row r="337" spans="2:3" ht="15.75" customHeight="1" x14ac:dyDescent="0.25">
      <c r="B337" s="92"/>
      <c r="C337" s="92"/>
    </row>
    <row r="338" spans="2:3" ht="15.75" customHeight="1" x14ac:dyDescent="0.25">
      <c r="B338" s="92"/>
      <c r="C338" s="92"/>
    </row>
    <row r="339" spans="2:3" ht="15.75" customHeight="1" x14ac:dyDescent="0.25">
      <c r="B339" s="92"/>
      <c r="C339" s="92"/>
    </row>
    <row r="340" spans="2:3" ht="15.75" customHeight="1" x14ac:dyDescent="0.25">
      <c r="B340" s="92"/>
      <c r="C340" s="92"/>
    </row>
    <row r="341" spans="2:3" ht="15.75" customHeight="1" x14ac:dyDescent="0.25">
      <c r="B341" s="92"/>
      <c r="C341" s="92"/>
    </row>
    <row r="342" spans="2:3" ht="15.75" customHeight="1" x14ac:dyDescent="0.25">
      <c r="B342" s="92"/>
      <c r="C342" s="92"/>
    </row>
    <row r="343" spans="2:3" ht="15.75" customHeight="1" x14ac:dyDescent="0.25">
      <c r="B343" s="92"/>
      <c r="C343" s="92"/>
    </row>
    <row r="344" spans="2:3" ht="15.75" customHeight="1" x14ac:dyDescent="0.25">
      <c r="B344" s="92"/>
      <c r="C344" s="92"/>
    </row>
    <row r="345" spans="2:3" ht="15.75" customHeight="1" x14ac:dyDescent="0.25">
      <c r="B345" s="92"/>
      <c r="C345" s="92"/>
    </row>
    <row r="346" spans="2:3" ht="15.75" customHeight="1" x14ac:dyDescent="0.25">
      <c r="B346" s="92"/>
      <c r="C346" s="92"/>
    </row>
    <row r="347" spans="2:3" ht="15.75" customHeight="1" x14ac:dyDescent="0.25">
      <c r="B347" s="92"/>
      <c r="C347" s="92"/>
    </row>
    <row r="348" spans="2:3" ht="15.75" customHeight="1" x14ac:dyDescent="0.25">
      <c r="B348" s="92"/>
      <c r="C348" s="92"/>
    </row>
    <row r="349" spans="2:3" ht="15.75" customHeight="1" x14ac:dyDescent="0.25">
      <c r="B349" s="92"/>
      <c r="C349" s="92"/>
    </row>
    <row r="350" spans="2:3" ht="15.75" customHeight="1" x14ac:dyDescent="0.25">
      <c r="B350" s="92"/>
      <c r="C350" s="92"/>
    </row>
    <row r="351" spans="2:3" ht="15.75" customHeight="1" x14ac:dyDescent="0.25">
      <c r="B351" s="92"/>
      <c r="C351" s="92"/>
    </row>
    <row r="352" spans="2:3" ht="15.75" customHeight="1" x14ac:dyDescent="0.25">
      <c r="B352" s="92"/>
      <c r="C352" s="92"/>
    </row>
    <row r="353" spans="2:3" ht="15.75" customHeight="1" x14ac:dyDescent="0.25">
      <c r="B353" s="92"/>
      <c r="C353" s="92"/>
    </row>
    <row r="354" spans="2:3" ht="15.75" customHeight="1" x14ac:dyDescent="0.25">
      <c r="B354" s="92"/>
      <c r="C354" s="92"/>
    </row>
    <row r="355" spans="2:3" ht="15.75" customHeight="1" x14ac:dyDescent="0.25">
      <c r="B355" s="92"/>
      <c r="C355" s="92"/>
    </row>
    <row r="356" spans="2:3" ht="15.75" customHeight="1" x14ac:dyDescent="0.25">
      <c r="B356" s="92"/>
      <c r="C356" s="92"/>
    </row>
    <row r="357" spans="2:3" ht="15.75" customHeight="1" x14ac:dyDescent="0.25">
      <c r="B357" s="92"/>
      <c r="C357" s="92"/>
    </row>
    <row r="358" spans="2:3" ht="15.75" customHeight="1" x14ac:dyDescent="0.25">
      <c r="B358" s="92"/>
      <c r="C358" s="92"/>
    </row>
    <row r="359" spans="2:3" ht="15.75" customHeight="1" x14ac:dyDescent="0.25">
      <c r="B359" s="92"/>
      <c r="C359" s="92"/>
    </row>
    <row r="360" spans="2:3" ht="15.75" customHeight="1" x14ac:dyDescent="0.25">
      <c r="B360" s="92"/>
      <c r="C360" s="92"/>
    </row>
    <row r="361" spans="2:3" ht="15.75" customHeight="1" x14ac:dyDescent="0.25">
      <c r="B361" s="92"/>
      <c r="C361" s="92"/>
    </row>
    <row r="362" spans="2:3" ht="15.75" customHeight="1" x14ac:dyDescent="0.25">
      <c r="B362" s="92"/>
      <c r="C362" s="92"/>
    </row>
    <row r="363" spans="2:3" ht="15.75" customHeight="1" x14ac:dyDescent="0.25">
      <c r="B363" s="92"/>
      <c r="C363" s="92"/>
    </row>
    <row r="364" spans="2:3" ht="15.75" customHeight="1" x14ac:dyDescent="0.25">
      <c r="B364" s="92"/>
      <c r="C364" s="92"/>
    </row>
    <row r="365" spans="2:3" ht="15.75" customHeight="1" x14ac:dyDescent="0.25">
      <c r="B365" s="92"/>
      <c r="C365" s="92"/>
    </row>
    <row r="366" spans="2:3" ht="15.75" customHeight="1" x14ac:dyDescent="0.25">
      <c r="B366" s="92"/>
      <c r="C366" s="92"/>
    </row>
    <row r="367" spans="2:3" ht="15.75" customHeight="1" x14ac:dyDescent="0.25">
      <c r="B367" s="92"/>
      <c r="C367" s="92"/>
    </row>
    <row r="368" spans="2:3" ht="15.75" customHeight="1" x14ac:dyDescent="0.25">
      <c r="B368" s="92"/>
      <c r="C368" s="92"/>
    </row>
    <row r="369" spans="2:3" ht="15.75" customHeight="1" x14ac:dyDescent="0.25">
      <c r="B369" s="92"/>
      <c r="C369" s="92"/>
    </row>
    <row r="370" spans="2:3" ht="15.75" customHeight="1" x14ac:dyDescent="0.25">
      <c r="B370" s="92"/>
      <c r="C370" s="92"/>
    </row>
    <row r="371" spans="2:3" ht="15.75" customHeight="1" x14ac:dyDescent="0.25">
      <c r="B371" s="92"/>
      <c r="C371" s="92"/>
    </row>
    <row r="372" spans="2:3" ht="15.75" customHeight="1" x14ac:dyDescent="0.25">
      <c r="B372" s="92"/>
      <c r="C372" s="92"/>
    </row>
    <row r="373" spans="2:3" ht="15.75" customHeight="1" x14ac:dyDescent="0.25">
      <c r="B373" s="92"/>
      <c r="C373" s="92"/>
    </row>
    <row r="374" spans="2:3" ht="15.75" customHeight="1" x14ac:dyDescent="0.25">
      <c r="B374" s="92"/>
      <c r="C374" s="92"/>
    </row>
    <row r="375" spans="2:3" ht="15.75" customHeight="1" x14ac:dyDescent="0.25">
      <c r="B375" s="92"/>
      <c r="C375" s="92"/>
    </row>
    <row r="376" spans="2:3" ht="15.75" customHeight="1" x14ac:dyDescent="0.25">
      <c r="B376" s="92"/>
      <c r="C376" s="92"/>
    </row>
    <row r="377" spans="2:3" ht="15.75" customHeight="1" x14ac:dyDescent="0.25">
      <c r="B377" s="92"/>
      <c r="C377" s="92"/>
    </row>
    <row r="378" spans="2:3" ht="15.75" customHeight="1" x14ac:dyDescent="0.25">
      <c r="B378" s="92"/>
      <c r="C378" s="92"/>
    </row>
    <row r="379" spans="2:3" ht="15.75" customHeight="1" x14ac:dyDescent="0.25">
      <c r="B379" s="92"/>
      <c r="C379" s="92"/>
    </row>
    <row r="380" spans="2:3" ht="15.75" customHeight="1" x14ac:dyDescent="0.25">
      <c r="B380" s="92"/>
      <c r="C380" s="92"/>
    </row>
    <row r="381" spans="2:3" ht="15.75" customHeight="1" x14ac:dyDescent="0.25">
      <c r="B381" s="92"/>
      <c r="C381" s="92"/>
    </row>
    <row r="382" spans="2:3" ht="15.75" customHeight="1" x14ac:dyDescent="0.25">
      <c r="B382" s="92"/>
      <c r="C382" s="92"/>
    </row>
    <row r="383" spans="2:3" ht="15.75" customHeight="1" x14ac:dyDescent="0.25">
      <c r="B383" s="92"/>
      <c r="C383" s="92"/>
    </row>
    <row r="384" spans="2:3" ht="15.75" customHeight="1" x14ac:dyDescent="0.25">
      <c r="B384" s="92"/>
      <c r="C384" s="92"/>
    </row>
    <row r="385" spans="2:3" ht="15.75" customHeight="1" x14ac:dyDescent="0.25">
      <c r="B385" s="92"/>
      <c r="C385" s="92"/>
    </row>
    <row r="386" spans="2:3" ht="15.75" customHeight="1" x14ac:dyDescent="0.25">
      <c r="B386" s="92"/>
      <c r="C386" s="92"/>
    </row>
    <row r="387" spans="2:3" ht="15.75" customHeight="1" x14ac:dyDescent="0.25">
      <c r="B387" s="92"/>
      <c r="C387" s="92"/>
    </row>
    <row r="388" spans="2:3" ht="15.75" customHeight="1" x14ac:dyDescent="0.25">
      <c r="B388" s="92"/>
      <c r="C388" s="92"/>
    </row>
    <row r="389" spans="2:3" ht="15.75" customHeight="1" x14ac:dyDescent="0.25">
      <c r="B389" s="92"/>
      <c r="C389" s="92"/>
    </row>
    <row r="390" spans="2:3" ht="15.75" customHeight="1" x14ac:dyDescent="0.25">
      <c r="B390" s="92"/>
      <c r="C390" s="92"/>
    </row>
    <row r="391" spans="2:3" ht="15.75" customHeight="1" x14ac:dyDescent="0.25">
      <c r="B391" s="92"/>
      <c r="C391" s="92"/>
    </row>
    <row r="392" spans="2:3" ht="15.75" customHeight="1" x14ac:dyDescent="0.25">
      <c r="B392" s="92"/>
      <c r="C392" s="92"/>
    </row>
    <row r="393" spans="2:3" ht="15.75" customHeight="1" x14ac:dyDescent="0.25">
      <c r="B393" s="92"/>
      <c r="C393" s="92"/>
    </row>
    <row r="394" spans="2:3" ht="15.75" customHeight="1" x14ac:dyDescent="0.25">
      <c r="B394" s="92"/>
      <c r="C394" s="92"/>
    </row>
    <row r="395" spans="2:3" ht="15.75" customHeight="1" x14ac:dyDescent="0.25">
      <c r="B395" s="92"/>
      <c r="C395" s="92"/>
    </row>
    <row r="396" spans="2:3" ht="15.75" customHeight="1" x14ac:dyDescent="0.25">
      <c r="B396" s="92"/>
      <c r="C396" s="92"/>
    </row>
    <row r="397" spans="2:3" ht="15.75" customHeight="1" x14ac:dyDescent="0.25">
      <c r="B397" s="92"/>
      <c r="C397" s="92"/>
    </row>
    <row r="398" spans="2:3" ht="15.75" customHeight="1" x14ac:dyDescent="0.25">
      <c r="B398" s="92"/>
      <c r="C398" s="92"/>
    </row>
    <row r="399" spans="2:3" ht="15.75" customHeight="1" x14ac:dyDescent="0.25">
      <c r="B399" s="92"/>
      <c r="C399" s="92"/>
    </row>
    <row r="400" spans="2:3" ht="15.75" customHeight="1" x14ac:dyDescent="0.25">
      <c r="B400" s="92"/>
      <c r="C400" s="92"/>
    </row>
    <row r="401" spans="2:3" ht="15.75" customHeight="1" x14ac:dyDescent="0.25">
      <c r="B401" s="92"/>
      <c r="C401" s="92"/>
    </row>
    <row r="402" spans="2:3" ht="15.75" customHeight="1" x14ac:dyDescent="0.25">
      <c r="B402" s="92"/>
      <c r="C402" s="92"/>
    </row>
    <row r="403" spans="2:3" ht="15.75" customHeight="1" x14ac:dyDescent="0.25">
      <c r="B403" s="92"/>
      <c r="C403" s="92"/>
    </row>
    <row r="404" spans="2:3" ht="15.75" customHeight="1" x14ac:dyDescent="0.25">
      <c r="B404" s="92"/>
      <c r="C404" s="92"/>
    </row>
    <row r="405" spans="2:3" ht="15.75" customHeight="1" x14ac:dyDescent="0.25">
      <c r="B405" s="92"/>
      <c r="C405" s="92"/>
    </row>
    <row r="406" spans="2:3" ht="15.75" customHeight="1" x14ac:dyDescent="0.25">
      <c r="B406" s="92"/>
      <c r="C406" s="92"/>
    </row>
    <row r="407" spans="2:3" ht="15.75" customHeight="1" x14ac:dyDescent="0.25">
      <c r="B407" s="92"/>
      <c r="C407" s="92"/>
    </row>
    <row r="408" spans="2:3" ht="15.75" customHeight="1" x14ac:dyDescent="0.25">
      <c r="B408" s="92"/>
      <c r="C408" s="92"/>
    </row>
    <row r="409" spans="2:3" ht="15.75" customHeight="1" x14ac:dyDescent="0.25">
      <c r="B409" s="92"/>
      <c r="C409" s="92"/>
    </row>
    <row r="410" spans="2:3" ht="15.75" customHeight="1" x14ac:dyDescent="0.25">
      <c r="B410" s="92"/>
      <c r="C410" s="92"/>
    </row>
    <row r="411" spans="2:3" ht="15.75" customHeight="1" x14ac:dyDescent="0.25">
      <c r="B411" s="92"/>
      <c r="C411" s="92"/>
    </row>
    <row r="412" spans="2:3" ht="15.75" customHeight="1" x14ac:dyDescent="0.25">
      <c r="B412" s="92"/>
      <c r="C412" s="92"/>
    </row>
    <row r="413" spans="2:3" ht="15.75" customHeight="1" x14ac:dyDescent="0.25">
      <c r="B413" s="92"/>
      <c r="C413" s="92"/>
    </row>
    <row r="414" spans="2:3" ht="15.75" customHeight="1" x14ac:dyDescent="0.25">
      <c r="B414" s="92"/>
      <c r="C414" s="92"/>
    </row>
    <row r="415" spans="2:3" ht="15.75" customHeight="1" x14ac:dyDescent="0.25">
      <c r="B415" s="92"/>
      <c r="C415" s="92"/>
    </row>
    <row r="416" spans="2:3" ht="15.75" customHeight="1" x14ac:dyDescent="0.25">
      <c r="B416" s="92"/>
      <c r="C416" s="92"/>
    </row>
    <row r="417" spans="2:3" ht="15.75" customHeight="1" x14ac:dyDescent="0.25">
      <c r="B417" s="92"/>
      <c r="C417" s="92"/>
    </row>
    <row r="418" spans="2:3" ht="15.75" customHeight="1" x14ac:dyDescent="0.25">
      <c r="B418" s="92"/>
      <c r="C418" s="92"/>
    </row>
    <row r="419" spans="2:3" ht="15.75" customHeight="1" x14ac:dyDescent="0.25">
      <c r="B419" s="92"/>
      <c r="C419" s="92"/>
    </row>
    <row r="420" spans="2:3" ht="15.75" customHeight="1" x14ac:dyDescent="0.25">
      <c r="B420" s="92"/>
      <c r="C420" s="92"/>
    </row>
    <row r="421" spans="2:3" ht="15.75" customHeight="1" x14ac:dyDescent="0.25">
      <c r="B421" s="92"/>
      <c r="C421" s="92"/>
    </row>
    <row r="422" spans="2:3" ht="15.75" customHeight="1" x14ac:dyDescent="0.25">
      <c r="B422" s="92"/>
      <c r="C422" s="92"/>
    </row>
    <row r="423" spans="2:3" ht="15.75" customHeight="1" x14ac:dyDescent="0.25">
      <c r="B423" s="92"/>
      <c r="C423" s="92"/>
    </row>
    <row r="424" spans="2:3" ht="15.75" customHeight="1" x14ac:dyDescent="0.25">
      <c r="B424" s="92"/>
      <c r="C424" s="92"/>
    </row>
    <row r="425" spans="2:3" ht="15.75" customHeight="1" x14ac:dyDescent="0.25">
      <c r="B425" s="92"/>
      <c r="C425" s="92"/>
    </row>
    <row r="426" spans="2:3" ht="15.75" customHeight="1" x14ac:dyDescent="0.25">
      <c r="B426" s="92"/>
      <c r="C426" s="92"/>
    </row>
    <row r="427" spans="2:3" ht="15.75" customHeight="1" x14ac:dyDescent="0.25">
      <c r="B427" s="92"/>
      <c r="C427" s="92"/>
    </row>
    <row r="428" spans="2:3" ht="15.75" customHeight="1" x14ac:dyDescent="0.25">
      <c r="B428" s="92"/>
      <c r="C428" s="92"/>
    </row>
    <row r="429" spans="2:3" ht="15.75" customHeight="1" x14ac:dyDescent="0.25">
      <c r="B429" s="92"/>
      <c r="C429" s="92"/>
    </row>
    <row r="430" spans="2:3" ht="15.75" customHeight="1" x14ac:dyDescent="0.25">
      <c r="B430" s="92"/>
      <c r="C430" s="92"/>
    </row>
    <row r="431" spans="2:3" ht="15.75" customHeight="1" x14ac:dyDescent="0.25">
      <c r="B431" s="92"/>
      <c r="C431" s="92"/>
    </row>
    <row r="432" spans="2:3" ht="15.75" customHeight="1" x14ac:dyDescent="0.25">
      <c r="B432" s="92"/>
      <c r="C432" s="92"/>
    </row>
    <row r="433" spans="2:3" ht="15.75" customHeight="1" x14ac:dyDescent="0.25">
      <c r="B433" s="92"/>
      <c r="C433" s="92"/>
    </row>
    <row r="434" spans="2:3" ht="15.75" customHeight="1" x14ac:dyDescent="0.25">
      <c r="B434" s="92"/>
      <c r="C434" s="92"/>
    </row>
    <row r="435" spans="2:3" ht="15.75" customHeight="1" x14ac:dyDescent="0.25">
      <c r="B435" s="92"/>
      <c r="C435" s="92"/>
    </row>
    <row r="436" spans="2:3" ht="15.75" customHeight="1" x14ac:dyDescent="0.25">
      <c r="B436" s="92"/>
      <c r="C436" s="92"/>
    </row>
    <row r="437" spans="2:3" ht="15.75" customHeight="1" x14ac:dyDescent="0.25">
      <c r="B437" s="92"/>
      <c r="C437" s="92"/>
    </row>
    <row r="438" spans="2:3" ht="15.75" customHeight="1" x14ac:dyDescent="0.25">
      <c r="B438" s="92"/>
      <c r="C438" s="92"/>
    </row>
    <row r="439" spans="2:3" ht="15.75" customHeight="1" x14ac:dyDescent="0.25">
      <c r="B439" s="92"/>
      <c r="C439" s="92"/>
    </row>
    <row r="440" spans="2:3" ht="15.75" customHeight="1" x14ac:dyDescent="0.25">
      <c r="B440" s="92"/>
      <c r="C440" s="92"/>
    </row>
    <row r="441" spans="2:3" ht="15.75" customHeight="1" x14ac:dyDescent="0.25">
      <c r="B441" s="92"/>
      <c r="C441" s="92"/>
    </row>
    <row r="442" spans="2:3" ht="15.75" customHeight="1" x14ac:dyDescent="0.25">
      <c r="B442" s="92"/>
      <c r="C442" s="92"/>
    </row>
    <row r="443" spans="2:3" ht="15.75" customHeight="1" x14ac:dyDescent="0.25">
      <c r="B443" s="92"/>
      <c r="C443" s="92"/>
    </row>
    <row r="444" spans="2:3" ht="15.75" customHeight="1" x14ac:dyDescent="0.25">
      <c r="B444" s="92"/>
      <c r="C444" s="92"/>
    </row>
    <row r="445" spans="2:3" ht="15.75" customHeight="1" x14ac:dyDescent="0.25">
      <c r="B445" s="92"/>
      <c r="C445" s="92"/>
    </row>
    <row r="446" spans="2:3" ht="15.75" customHeight="1" x14ac:dyDescent="0.25">
      <c r="B446" s="92"/>
      <c r="C446" s="92"/>
    </row>
    <row r="447" spans="2:3" ht="15.75" customHeight="1" x14ac:dyDescent="0.25">
      <c r="B447" s="92"/>
      <c r="C447" s="92"/>
    </row>
    <row r="448" spans="2:3" ht="15.75" customHeight="1" x14ac:dyDescent="0.25">
      <c r="B448" s="92"/>
      <c r="C448" s="92"/>
    </row>
    <row r="449" spans="2:3" ht="15.75" customHeight="1" x14ac:dyDescent="0.25">
      <c r="B449" s="92"/>
      <c r="C449" s="92"/>
    </row>
    <row r="450" spans="2:3" ht="15.75" customHeight="1" x14ac:dyDescent="0.25">
      <c r="B450" s="92"/>
      <c r="C450" s="92"/>
    </row>
    <row r="451" spans="2:3" ht="15.75" customHeight="1" x14ac:dyDescent="0.25">
      <c r="B451" s="92"/>
      <c r="C451" s="92"/>
    </row>
    <row r="452" spans="2:3" ht="15.75" customHeight="1" x14ac:dyDescent="0.25">
      <c r="B452" s="92"/>
      <c r="C452" s="92"/>
    </row>
    <row r="453" spans="2:3" ht="15.75" customHeight="1" x14ac:dyDescent="0.25">
      <c r="B453" s="92"/>
      <c r="C453" s="92"/>
    </row>
    <row r="454" spans="2:3" ht="15.75" customHeight="1" x14ac:dyDescent="0.25">
      <c r="B454" s="92"/>
      <c r="C454" s="92"/>
    </row>
    <row r="455" spans="2:3" ht="15.75" customHeight="1" x14ac:dyDescent="0.25">
      <c r="B455" s="92"/>
      <c r="C455" s="92"/>
    </row>
    <row r="456" spans="2:3" ht="15.75" customHeight="1" x14ac:dyDescent="0.25">
      <c r="B456" s="92"/>
      <c r="C456" s="92"/>
    </row>
    <row r="457" spans="2:3" ht="15.75" customHeight="1" x14ac:dyDescent="0.25">
      <c r="B457" s="92"/>
      <c r="C457" s="92"/>
    </row>
    <row r="458" spans="2:3" ht="15.75" customHeight="1" x14ac:dyDescent="0.25">
      <c r="B458" s="92"/>
      <c r="C458" s="92"/>
    </row>
    <row r="459" spans="2:3" ht="15.75" customHeight="1" x14ac:dyDescent="0.25">
      <c r="B459" s="92"/>
      <c r="C459" s="92"/>
    </row>
    <row r="460" spans="2:3" ht="15.75" customHeight="1" x14ac:dyDescent="0.25">
      <c r="B460" s="92"/>
      <c r="C460" s="92"/>
    </row>
    <row r="461" spans="2:3" ht="15.75" customHeight="1" x14ac:dyDescent="0.25">
      <c r="B461" s="92"/>
      <c r="C461" s="92"/>
    </row>
    <row r="462" spans="2:3" ht="15.75" customHeight="1" x14ac:dyDescent="0.25">
      <c r="B462" s="92"/>
      <c r="C462" s="92"/>
    </row>
    <row r="463" spans="2:3" ht="15.75" customHeight="1" x14ac:dyDescent="0.25">
      <c r="B463" s="92"/>
      <c r="C463" s="92"/>
    </row>
    <row r="464" spans="2:3" ht="15.75" customHeight="1" x14ac:dyDescent="0.25">
      <c r="B464" s="92"/>
      <c r="C464" s="92"/>
    </row>
    <row r="465" spans="2:3" ht="15.75" customHeight="1" x14ac:dyDescent="0.25">
      <c r="B465" s="92"/>
      <c r="C465" s="92"/>
    </row>
    <row r="466" spans="2:3" ht="15.75" customHeight="1" x14ac:dyDescent="0.25">
      <c r="B466" s="92"/>
      <c r="C466" s="92"/>
    </row>
    <row r="467" spans="2:3" ht="15.75" customHeight="1" x14ac:dyDescent="0.25">
      <c r="B467" s="92"/>
      <c r="C467" s="92"/>
    </row>
    <row r="468" spans="2:3" ht="15.75" customHeight="1" x14ac:dyDescent="0.25">
      <c r="B468" s="92"/>
      <c r="C468" s="92"/>
    </row>
    <row r="469" spans="2:3" ht="15.75" customHeight="1" x14ac:dyDescent="0.25">
      <c r="B469" s="92"/>
      <c r="C469" s="92"/>
    </row>
    <row r="470" spans="2:3" ht="15.75" customHeight="1" x14ac:dyDescent="0.25">
      <c r="B470" s="92"/>
      <c r="C470" s="92"/>
    </row>
    <row r="471" spans="2:3" ht="15.75" customHeight="1" x14ac:dyDescent="0.25">
      <c r="B471" s="92"/>
      <c r="C471" s="92"/>
    </row>
    <row r="472" spans="2:3" ht="15.75" customHeight="1" x14ac:dyDescent="0.25">
      <c r="B472" s="92"/>
      <c r="C472" s="92"/>
    </row>
    <row r="473" spans="2:3" ht="15.75" customHeight="1" x14ac:dyDescent="0.25">
      <c r="B473" s="92"/>
      <c r="C473" s="92"/>
    </row>
    <row r="474" spans="2:3" ht="15.75" customHeight="1" x14ac:dyDescent="0.25">
      <c r="B474" s="92"/>
      <c r="C474" s="92"/>
    </row>
    <row r="475" spans="2:3" ht="15.75" customHeight="1" x14ac:dyDescent="0.25">
      <c r="B475" s="92"/>
      <c r="C475" s="92"/>
    </row>
    <row r="476" spans="2:3" ht="15.75" customHeight="1" x14ac:dyDescent="0.25">
      <c r="B476" s="92"/>
      <c r="C476" s="92"/>
    </row>
    <row r="477" spans="2:3" ht="15.75" customHeight="1" x14ac:dyDescent="0.25">
      <c r="B477" s="92"/>
      <c r="C477" s="92"/>
    </row>
    <row r="478" spans="2:3" ht="15.75" customHeight="1" x14ac:dyDescent="0.25">
      <c r="B478" s="92"/>
      <c r="C478" s="92"/>
    </row>
    <row r="479" spans="2:3" ht="15.75" customHeight="1" x14ac:dyDescent="0.25">
      <c r="B479" s="92"/>
      <c r="C479" s="92"/>
    </row>
    <row r="480" spans="2:3" ht="15.75" customHeight="1" x14ac:dyDescent="0.25">
      <c r="B480" s="92"/>
      <c r="C480" s="92"/>
    </row>
    <row r="481" spans="2:3" ht="15.75" customHeight="1" x14ac:dyDescent="0.25">
      <c r="B481" s="92"/>
      <c r="C481" s="92"/>
    </row>
    <row r="482" spans="2:3" ht="15.75" customHeight="1" x14ac:dyDescent="0.25">
      <c r="B482" s="92"/>
      <c r="C482" s="92"/>
    </row>
    <row r="483" spans="2:3" ht="15.75" customHeight="1" x14ac:dyDescent="0.25">
      <c r="B483" s="92"/>
      <c r="C483" s="92"/>
    </row>
    <row r="484" spans="2:3" ht="15.75" customHeight="1" x14ac:dyDescent="0.25">
      <c r="B484" s="92"/>
      <c r="C484" s="92"/>
    </row>
    <row r="485" spans="2:3" ht="15.75" customHeight="1" x14ac:dyDescent="0.25">
      <c r="B485" s="92"/>
      <c r="C485" s="92"/>
    </row>
    <row r="486" spans="2:3" ht="15.75" customHeight="1" x14ac:dyDescent="0.25">
      <c r="B486" s="92"/>
      <c r="C486" s="92"/>
    </row>
    <row r="487" spans="2:3" ht="15.75" customHeight="1" x14ac:dyDescent="0.25">
      <c r="B487" s="92"/>
      <c r="C487" s="92"/>
    </row>
    <row r="488" spans="2:3" ht="15.75" customHeight="1" x14ac:dyDescent="0.25">
      <c r="B488" s="92"/>
      <c r="C488" s="92"/>
    </row>
    <row r="489" spans="2:3" ht="15.75" customHeight="1" x14ac:dyDescent="0.25">
      <c r="B489" s="92"/>
      <c r="C489" s="92"/>
    </row>
    <row r="490" spans="2:3" ht="15.75" customHeight="1" x14ac:dyDescent="0.25">
      <c r="B490" s="92"/>
      <c r="C490" s="92"/>
    </row>
    <row r="491" spans="2:3" ht="15.75" customHeight="1" x14ac:dyDescent="0.25">
      <c r="B491" s="92"/>
      <c r="C491" s="92"/>
    </row>
    <row r="492" spans="2:3" ht="15.75" customHeight="1" x14ac:dyDescent="0.25">
      <c r="B492" s="92"/>
      <c r="C492" s="92"/>
    </row>
    <row r="493" spans="2:3" ht="15.75" customHeight="1" x14ac:dyDescent="0.25">
      <c r="B493" s="92"/>
      <c r="C493" s="92"/>
    </row>
    <row r="494" spans="2:3" ht="15.75" customHeight="1" x14ac:dyDescent="0.25">
      <c r="B494" s="92"/>
      <c r="C494" s="92"/>
    </row>
    <row r="495" spans="2:3" ht="15.75" customHeight="1" x14ac:dyDescent="0.25">
      <c r="B495" s="92"/>
      <c r="C495" s="92"/>
    </row>
    <row r="496" spans="2:3" ht="15.75" customHeight="1" x14ac:dyDescent="0.25">
      <c r="B496" s="92"/>
      <c r="C496" s="92"/>
    </row>
    <row r="497" spans="2:3" ht="15.75" customHeight="1" x14ac:dyDescent="0.25">
      <c r="B497" s="92"/>
      <c r="C497" s="92"/>
    </row>
    <row r="498" spans="2:3" ht="15.75" customHeight="1" x14ac:dyDescent="0.25">
      <c r="B498" s="92"/>
      <c r="C498" s="92"/>
    </row>
    <row r="499" spans="2:3" ht="15.75" customHeight="1" x14ac:dyDescent="0.25">
      <c r="B499" s="92"/>
      <c r="C499" s="92"/>
    </row>
    <row r="500" spans="2:3" ht="15.75" customHeight="1" x14ac:dyDescent="0.25">
      <c r="B500" s="92"/>
      <c r="C500" s="92"/>
    </row>
    <row r="501" spans="2:3" ht="15.75" customHeight="1" x14ac:dyDescent="0.25">
      <c r="B501" s="92"/>
      <c r="C501" s="92"/>
    </row>
    <row r="502" spans="2:3" ht="15.75" customHeight="1" x14ac:dyDescent="0.25">
      <c r="B502" s="92"/>
      <c r="C502" s="92"/>
    </row>
    <row r="503" spans="2:3" ht="15.75" customHeight="1" x14ac:dyDescent="0.25">
      <c r="B503" s="92"/>
      <c r="C503" s="92"/>
    </row>
    <row r="504" spans="2:3" ht="15.75" customHeight="1" x14ac:dyDescent="0.25">
      <c r="B504" s="92"/>
      <c r="C504" s="92"/>
    </row>
    <row r="505" spans="2:3" ht="15.75" customHeight="1" x14ac:dyDescent="0.25">
      <c r="B505" s="92"/>
      <c r="C505" s="92"/>
    </row>
    <row r="506" spans="2:3" ht="15.75" customHeight="1" x14ac:dyDescent="0.25">
      <c r="B506" s="92"/>
      <c r="C506" s="92"/>
    </row>
    <row r="507" spans="2:3" ht="15.75" customHeight="1" x14ac:dyDescent="0.25">
      <c r="B507" s="92"/>
      <c r="C507" s="92"/>
    </row>
    <row r="508" spans="2:3" ht="15.75" customHeight="1" x14ac:dyDescent="0.25">
      <c r="B508" s="92"/>
      <c r="C508" s="92"/>
    </row>
    <row r="509" spans="2:3" ht="15.75" customHeight="1" x14ac:dyDescent="0.25">
      <c r="B509" s="92"/>
      <c r="C509" s="92"/>
    </row>
    <row r="510" spans="2:3" ht="15.75" customHeight="1" x14ac:dyDescent="0.25">
      <c r="B510" s="92"/>
      <c r="C510" s="92"/>
    </row>
    <row r="511" spans="2:3" ht="15.75" customHeight="1" x14ac:dyDescent="0.25">
      <c r="B511" s="92"/>
      <c r="C511" s="92"/>
    </row>
    <row r="512" spans="2:3" ht="15.75" customHeight="1" x14ac:dyDescent="0.25">
      <c r="B512" s="92"/>
      <c r="C512" s="92"/>
    </row>
    <row r="513" spans="2:3" ht="15.75" customHeight="1" x14ac:dyDescent="0.25">
      <c r="B513" s="92"/>
      <c r="C513" s="92"/>
    </row>
    <row r="514" spans="2:3" ht="15.75" customHeight="1" x14ac:dyDescent="0.25">
      <c r="B514" s="92"/>
      <c r="C514" s="92"/>
    </row>
    <row r="515" spans="2:3" ht="15.75" customHeight="1" x14ac:dyDescent="0.25">
      <c r="B515" s="92"/>
      <c r="C515" s="92"/>
    </row>
    <row r="516" spans="2:3" ht="15.75" customHeight="1" x14ac:dyDescent="0.25">
      <c r="B516" s="92"/>
      <c r="C516" s="92"/>
    </row>
    <row r="517" spans="2:3" ht="15.75" customHeight="1" x14ac:dyDescent="0.25">
      <c r="B517" s="92"/>
      <c r="C517" s="92"/>
    </row>
    <row r="518" spans="2:3" ht="15.75" customHeight="1" x14ac:dyDescent="0.25">
      <c r="B518" s="92"/>
      <c r="C518" s="92"/>
    </row>
    <row r="519" spans="2:3" ht="15.75" customHeight="1" x14ac:dyDescent="0.25">
      <c r="B519" s="92"/>
      <c r="C519" s="92"/>
    </row>
    <row r="520" spans="2:3" ht="15.75" customHeight="1" x14ac:dyDescent="0.25">
      <c r="B520" s="92"/>
      <c r="C520" s="92"/>
    </row>
    <row r="521" spans="2:3" ht="15.75" customHeight="1" x14ac:dyDescent="0.25">
      <c r="B521" s="92"/>
      <c r="C521" s="92"/>
    </row>
    <row r="522" spans="2:3" ht="15.75" customHeight="1" x14ac:dyDescent="0.25">
      <c r="B522" s="92"/>
      <c r="C522" s="92"/>
    </row>
    <row r="523" spans="2:3" ht="15.75" customHeight="1" x14ac:dyDescent="0.25">
      <c r="B523" s="92"/>
      <c r="C523" s="92"/>
    </row>
    <row r="524" spans="2:3" ht="15.75" customHeight="1" x14ac:dyDescent="0.25">
      <c r="B524" s="92"/>
      <c r="C524" s="92"/>
    </row>
    <row r="525" spans="2:3" ht="15.75" customHeight="1" x14ac:dyDescent="0.25">
      <c r="B525" s="92"/>
      <c r="C525" s="92"/>
    </row>
    <row r="526" spans="2:3" ht="15.75" customHeight="1" x14ac:dyDescent="0.25">
      <c r="B526" s="92"/>
      <c r="C526" s="92"/>
    </row>
    <row r="527" spans="2:3" ht="15.75" customHeight="1" x14ac:dyDescent="0.25">
      <c r="B527" s="92"/>
      <c r="C527" s="92"/>
    </row>
    <row r="528" spans="2:3" ht="15.75" customHeight="1" x14ac:dyDescent="0.25">
      <c r="B528" s="92"/>
      <c r="C528" s="92"/>
    </row>
    <row r="529" spans="2:3" ht="15.75" customHeight="1" x14ac:dyDescent="0.25">
      <c r="B529" s="92"/>
      <c r="C529" s="92"/>
    </row>
    <row r="530" spans="2:3" ht="15.75" customHeight="1" x14ac:dyDescent="0.25">
      <c r="B530" s="92"/>
      <c r="C530" s="92"/>
    </row>
    <row r="531" spans="2:3" ht="15.75" customHeight="1" x14ac:dyDescent="0.25">
      <c r="B531" s="92"/>
      <c r="C531" s="92"/>
    </row>
    <row r="532" spans="2:3" ht="15.75" customHeight="1" x14ac:dyDescent="0.25">
      <c r="B532" s="92"/>
      <c r="C532" s="92"/>
    </row>
    <row r="533" spans="2:3" ht="15.75" customHeight="1" x14ac:dyDescent="0.25">
      <c r="B533" s="92"/>
      <c r="C533" s="92"/>
    </row>
    <row r="534" spans="2:3" ht="15.75" customHeight="1" x14ac:dyDescent="0.25">
      <c r="B534" s="92"/>
      <c r="C534" s="92"/>
    </row>
    <row r="535" spans="2:3" ht="15.75" customHeight="1" x14ac:dyDescent="0.25">
      <c r="B535" s="92"/>
      <c r="C535" s="92"/>
    </row>
    <row r="536" spans="2:3" ht="15.75" customHeight="1" x14ac:dyDescent="0.25">
      <c r="B536" s="92"/>
      <c r="C536" s="92"/>
    </row>
    <row r="537" spans="2:3" ht="15.75" customHeight="1" x14ac:dyDescent="0.25">
      <c r="B537" s="92"/>
      <c r="C537" s="92"/>
    </row>
    <row r="538" spans="2:3" ht="15.75" customHeight="1" x14ac:dyDescent="0.25">
      <c r="B538" s="92"/>
      <c r="C538" s="92"/>
    </row>
    <row r="539" spans="2:3" ht="15.75" customHeight="1" x14ac:dyDescent="0.25">
      <c r="B539" s="92"/>
      <c r="C539" s="92"/>
    </row>
    <row r="540" spans="2:3" ht="15.75" customHeight="1" x14ac:dyDescent="0.25">
      <c r="B540" s="92"/>
      <c r="C540" s="92"/>
    </row>
    <row r="541" spans="2:3" ht="15.75" customHeight="1" x14ac:dyDescent="0.25">
      <c r="B541" s="92"/>
      <c r="C541" s="92"/>
    </row>
    <row r="542" spans="2:3" ht="15.75" customHeight="1" x14ac:dyDescent="0.25">
      <c r="B542" s="92"/>
      <c r="C542" s="92"/>
    </row>
    <row r="543" spans="2:3" ht="15.75" customHeight="1" x14ac:dyDescent="0.25">
      <c r="B543" s="92"/>
      <c r="C543" s="92"/>
    </row>
    <row r="544" spans="2:3" ht="15.75" customHeight="1" x14ac:dyDescent="0.25">
      <c r="B544" s="92"/>
      <c r="C544" s="92"/>
    </row>
    <row r="545" spans="2:3" ht="15.75" customHeight="1" x14ac:dyDescent="0.25">
      <c r="B545" s="92"/>
      <c r="C545" s="92"/>
    </row>
    <row r="546" spans="2:3" ht="15.75" customHeight="1" x14ac:dyDescent="0.25">
      <c r="B546" s="92"/>
      <c r="C546" s="92"/>
    </row>
    <row r="547" spans="2:3" ht="15.75" customHeight="1" x14ac:dyDescent="0.25">
      <c r="B547" s="92"/>
      <c r="C547" s="92"/>
    </row>
    <row r="548" spans="2:3" ht="15.75" customHeight="1" x14ac:dyDescent="0.25">
      <c r="B548" s="92"/>
      <c r="C548" s="92"/>
    </row>
    <row r="549" spans="2:3" ht="15.75" customHeight="1" x14ac:dyDescent="0.25">
      <c r="B549" s="92"/>
      <c r="C549" s="92"/>
    </row>
    <row r="550" spans="2:3" ht="15.75" customHeight="1" x14ac:dyDescent="0.25">
      <c r="B550" s="92"/>
      <c r="C550" s="92"/>
    </row>
    <row r="551" spans="2:3" ht="15.75" customHeight="1" x14ac:dyDescent="0.25">
      <c r="B551" s="92"/>
      <c r="C551" s="92"/>
    </row>
    <row r="552" spans="2:3" ht="15.75" customHeight="1" x14ac:dyDescent="0.25">
      <c r="B552" s="92"/>
      <c r="C552" s="92"/>
    </row>
    <row r="553" spans="2:3" ht="15.75" customHeight="1" x14ac:dyDescent="0.25">
      <c r="B553" s="92"/>
      <c r="C553" s="92"/>
    </row>
    <row r="554" spans="2:3" ht="15.75" customHeight="1" x14ac:dyDescent="0.25">
      <c r="B554" s="92"/>
      <c r="C554" s="92"/>
    </row>
    <row r="555" spans="2:3" ht="15.75" customHeight="1" x14ac:dyDescent="0.25">
      <c r="B555" s="92"/>
      <c r="C555" s="92"/>
    </row>
    <row r="556" spans="2:3" ht="15.75" customHeight="1" x14ac:dyDescent="0.25">
      <c r="B556" s="92"/>
      <c r="C556" s="92"/>
    </row>
    <row r="557" spans="2:3" ht="15.75" customHeight="1" x14ac:dyDescent="0.25">
      <c r="B557" s="92"/>
      <c r="C557" s="92"/>
    </row>
    <row r="558" spans="2:3" ht="15.75" customHeight="1" x14ac:dyDescent="0.25">
      <c r="B558" s="92"/>
      <c r="C558" s="92"/>
    </row>
    <row r="559" spans="2:3" ht="15.75" customHeight="1" x14ac:dyDescent="0.25">
      <c r="B559" s="92"/>
      <c r="C559" s="92"/>
    </row>
    <row r="560" spans="2:3" ht="15.75" customHeight="1" x14ac:dyDescent="0.25">
      <c r="B560" s="92"/>
      <c r="C560" s="92"/>
    </row>
    <row r="561" spans="2:3" ht="15.75" customHeight="1" x14ac:dyDescent="0.25">
      <c r="B561" s="92"/>
      <c r="C561" s="92"/>
    </row>
    <row r="562" spans="2:3" ht="15.75" customHeight="1" x14ac:dyDescent="0.25">
      <c r="B562" s="92"/>
      <c r="C562" s="92"/>
    </row>
    <row r="563" spans="2:3" ht="15.75" customHeight="1" x14ac:dyDescent="0.25">
      <c r="B563" s="92"/>
      <c r="C563" s="92"/>
    </row>
    <row r="564" spans="2:3" ht="15.75" customHeight="1" x14ac:dyDescent="0.25">
      <c r="B564" s="92"/>
      <c r="C564" s="92"/>
    </row>
    <row r="565" spans="2:3" ht="15.75" customHeight="1" x14ac:dyDescent="0.25">
      <c r="B565" s="92"/>
      <c r="C565" s="92"/>
    </row>
    <row r="566" spans="2:3" ht="15.75" customHeight="1" x14ac:dyDescent="0.25">
      <c r="B566" s="92"/>
      <c r="C566" s="92"/>
    </row>
    <row r="567" spans="2:3" ht="15.75" customHeight="1" x14ac:dyDescent="0.25">
      <c r="B567" s="92"/>
      <c r="C567" s="92"/>
    </row>
    <row r="568" spans="2:3" ht="15.75" customHeight="1" x14ac:dyDescent="0.25">
      <c r="B568" s="92"/>
      <c r="C568" s="92"/>
    </row>
    <row r="569" spans="2:3" ht="15.75" customHeight="1" x14ac:dyDescent="0.25">
      <c r="B569" s="92"/>
      <c r="C569" s="92"/>
    </row>
    <row r="570" spans="2:3" ht="15.75" customHeight="1" x14ac:dyDescent="0.25">
      <c r="B570" s="92"/>
      <c r="C570" s="92"/>
    </row>
    <row r="571" spans="2:3" ht="15.75" customHeight="1" x14ac:dyDescent="0.25">
      <c r="B571" s="92"/>
      <c r="C571" s="92"/>
    </row>
    <row r="572" spans="2:3" ht="15.75" customHeight="1" x14ac:dyDescent="0.25">
      <c r="B572" s="92"/>
      <c r="C572" s="92"/>
    </row>
    <row r="573" spans="2:3" ht="15.75" customHeight="1" x14ac:dyDescent="0.25">
      <c r="B573" s="92"/>
      <c r="C573" s="92"/>
    </row>
    <row r="574" spans="2:3" ht="15.75" customHeight="1" x14ac:dyDescent="0.25">
      <c r="B574" s="92"/>
      <c r="C574" s="92"/>
    </row>
    <row r="575" spans="2:3" ht="15.75" customHeight="1" x14ac:dyDescent="0.25">
      <c r="B575" s="92"/>
      <c r="C575" s="92"/>
    </row>
    <row r="576" spans="2:3" ht="15.75" customHeight="1" x14ac:dyDescent="0.25">
      <c r="B576" s="92"/>
      <c r="C576" s="92"/>
    </row>
    <row r="577" spans="2:3" ht="15.75" customHeight="1" x14ac:dyDescent="0.25">
      <c r="B577" s="92"/>
      <c r="C577" s="92"/>
    </row>
    <row r="578" spans="2:3" ht="15.75" customHeight="1" x14ac:dyDescent="0.25">
      <c r="B578" s="92"/>
      <c r="C578" s="92"/>
    </row>
    <row r="579" spans="2:3" ht="15.75" customHeight="1" x14ac:dyDescent="0.25">
      <c r="B579" s="92"/>
      <c r="C579" s="92"/>
    </row>
    <row r="580" spans="2:3" ht="15.75" customHeight="1" x14ac:dyDescent="0.25">
      <c r="B580" s="92"/>
      <c r="C580" s="92"/>
    </row>
    <row r="581" spans="2:3" ht="15.75" customHeight="1" x14ac:dyDescent="0.25">
      <c r="B581" s="92"/>
      <c r="C581" s="92"/>
    </row>
    <row r="582" spans="2:3" ht="15.75" customHeight="1" x14ac:dyDescent="0.25">
      <c r="B582" s="92"/>
      <c r="C582" s="92"/>
    </row>
    <row r="583" spans="2:3" ht="15.75" customHeight="1" x14ac:dyDescent="0.25">
      <c r="B583" s="92"/>
      <c r="C583" s="92"/>
    </row>
    <row r="584" spans="2:3" ht="15.75" customHeight="1" x14ac:dyDescent="0.25">
      <c r="B584" s="92"/>
      <c r="C584" s="92"/>
    </row>
    <row r="585" spans="2:3" ht="15.75" customHeight="1" x14ac:dyDescent="0.25">
      <c r="B585" s="92"/>
      <c r="C585" s="92"/>
    </row>
    <row r="586" spans="2:3" ht="15.75" customHeight="1" x14ac:dyDescent="0.25">
      <c r="B586" s="92"/>
      <c r="C586" s="92"/>
    </row>
    <row r="587" spans="2:3" ht="15.75" customHeight="1" x14ac:dyDescent="0.25">
      <c r="B587" s="92"/>
      <c r="C587" s="92"/>
    </row>
    <row r="588" spans="2:3" ht="15.75" customHeight="1" x14ac:dyDescent="0.25">
      <c r="B588" s="92"/>
      <c r="C588" s="92"/>
    </row>
    <row r="589" spans="2:3" ht="15.75" customHeight="1" x14ac:dyDescent="0.25">
      <c r="B589" s="92"/>
      <c r="C589" s="92"/>
    </row>
    <row r="590" spans="2:3" ht="15.75" customHeight="1" x14ac:dyDescent="0.25">
      <c r="B590" s="92"/>
      <c r="C590" s="92"/>
    </row>
    <row r="591" spans="2:3" ht="15.75" customHeight="1" x14ac:dyDescent="0.25">
      <c r="B591" s="92"/>
      <c r="C591" s="92"/>
    </row>
    <row r="592" spans="2:3" ht="15.75" customHeight="1" x14ac:dyDescent="0.25">
      <c r="B592" s="92"/>
      <c r="C592" s="92"/>
    </row>
    <row r="593" spans="2:3" ht="15.75" customHeight="1" x14ac:dyDescent="0.25">
      <c r="B593" s="92"/>
      <c r="C593" s="92"/>
    </row>
    <row r="594" spans="2:3" ht="15.75" customHeight="1" x14ac:dyDescent="0.25">
      <c r="B594" s="92"/>
      <c r="C594" s="92"/>
    </row>
    <row r="595" spans="2:3" ht="15.75" customHeight="1" x14ac:dyDescent="0.25">
      <c r="B595" s="92"/>
      <c r="C595" s="92"/>
    </row>
    <row r="596" spans="2:3" ht="15.75" customHeight="1" x14ac:dyDescent="0.25">
      <c r="B596" s="92"/>
      <c r="C596" s="92"/>
    </row>
    <row r="597" spans="2:3" ht="15.75" customHeight="1" x14ac:dyDescent="0.25">
      <c r="B597" s="92"/>
      <c r="C597" s="92"/>
    </row>
    <row r="598" spans="2:3" ht="15.75" customHeight="1" x14ac:dyDescent="0.25">
      <c r="B598" s="92"/>
      <c r="C598" s="92"/>
    </row>
    <row r="599" spans="2:3" ht="15.75" customHeight="1" x14ac:dyDescent="0.25">
      <c r="B599" s="92"/>
      <c r="C599" s="92"/>
    </row>
    <row r="600" spans="2:3" ht="15.75" customHeight="1" x14ac:dyDescent="0.25">
      <c r="B600" s="92"/>
      <c r="C600" s="92"/>
    </row>
    <row r="601" spans="2:3" ht="15.75" customHeight="1" x14ac:dyDescent="0.25">
      <c r="B601" s="92"/>
      <c r="C601" s="92"/>
    </row>
    <row r="602" spans="2:3" ht="15.75" customHeight="1" x14ac:dyDescent="0.25">
      <c r="B602" s="92"/>
      <c r="C602" s="92"/>
    </row>
    <row r="603" spans="2:3" ht="15.75" customHeight="1" x14ac:dyDescent="0.25">
      <c r="B603" s="92"/>
      <c r="C603" s="92"/>
    </row>
    <row r="604" spans="2:3" ht="15.75" customHeight="1" x14ac:dyDescent="0.25">
      <c r="B604" s="92"/>
      <c r="C604" s="92"/>
    </row>
    <row r="605" spans="2:3" ht="15.75" customHeight="1" x14ac:dyDescent="0.25">
      <c r="B605" s="92"/>
      <c r="C605" s="92"/>
    </row>
    <row r="606" spans="2:3" ht="15.75" customHeight="1" x14ac:dyDescent="0.25">
      <c r="B606" s="92"/>
      <c r="C606" s="92"/>
    </row>
    <row r="607" spans="2:3" ht="15.75" customHeight="1" x14ac:dyDescent="0.25">
      <c r="B607" s="92"/>
      <c r="C607" s="92"/>
    </row>
    <row r="608" spans="2:3" ht="15.75" customHeight="1" x14ac:dyDescent="0.25">
      <c r="B608" s="92"/>
      <c r="C608" s="92"/>
    </row>
    <row r="609" spans="2:3" ht="15.75" customHeight="1" x14ac:dyDescent="0.25">
      <c r="B609" s="92"/>
      <c r="C609" s="92"/>
    </row>
    <row r="610" spans="2:3" ht="15.75" customHeight="1" x14ac:dyDescent="0.25">
      <c r="B610" s="92"/>
      <c r="C610" s="92"/>
    </row>
    <row r="611" spans="2:3" ht="15.75" customHeight="1" x14ac:dyDescent="0.25">
      <c r="B611" s="92"/>
      <c r="C611" s="92"/>
    </row>
    <row r="612" spans="2:3" ht="15.75" customHeight="1" x14ac:dyDescent="0.25">
      <c r="B612" s="92"/>
      <c r="C612" s="92"/>
    </row>
    <row r="613" spans="2:3" ht="15.75" customHeight="1" x14ac:dyDescent="0.25">
      <c r="B613" s="92"/>
      <c r="C613" s="92"/>
    </row>
    <row r="614" spans="2:3" ht="15.75" customHeight="1" x14ac:dyDescent="0.25">
      <c r="B614" s="92"/>
      <c r="C614" s="92"/>
    </row>
    <row r="615" spans="2:3" ht="15.75" customHeight="1" x14ac:dyDescent="0.25">
      <c r="B615" s="92"/>
      <c r="C615" s="92"/>
    </row>
    <row r="616" spans="2:3" ht="15.75" customHeight="1" x14ac:dyDescent="0.25">
      <c r="B616" s="92"/>
      <c r="C616" s="92"/>
    </row>
    <row r="617" spans="2:3" ht="15.75" customHeight="1" x14ac:dyDescent="0.25">
      <c r="B617" s="92"/>
      <c r="C617" s="92"/>
    </row>
    <row r="618" spans="2:3" ht="15.75" customHeight="1" x14ac:dyDescent="0.25">
      <c r="B618" s="92"/>
      <c r="C618" s="92"/>
    </row>
    <row r="619" spans="2:3" ht="15.75" customHeight="1" x14ac:dyDescent="0.25">
      <c r="B619" s="92"/>
      <c r="C619" s="92"/>
    </row>
    <row r="620" spans="2:3" ht="15.75" customHeight="1" x14ac:dyDescent="0.25">
      <c r="B620" s="92"/>
      <c r="C620" s="92"/>
    </row>
    <row r="621" spans="2:3" ht="15.75" customHeight="1" x14ac:dyDescent="0.25">
      <c r="B621" s="92"/>
      <c r="C621" s="92"/>
    </row>
    <row r="622" spans="2:3" ht="15.75" customHeight="1" x14ac:dyDescent="0.25">
      <c r="B622" s="92"/>
      <c r="C622" s="92"/>
    </row>
    <row r="623" spans="2:3" ht="15.75" customHeight="1" x14ac:dyDescent="0.25">
      <c r="B623" s="92"/>
      <c r="C623" s="92"/>
    </row>
    <row r="624" spans="2:3" ht="15.75" customHeight="1" x14ac:dyDescent="0.25">
      <c r="B624" s="92"/>
      <c r="C624" s="92"/>
    </row>
    <row r="625" spans="2:3" ht="15.75" customHeight="1" x14ac:dyDescent="0.25">
      <c r="B625" s="92"/>
      <c r="C625" s="92"/>
    </row>
    <row r="626" spans="2:3" ht="15.75" customHeight="1" x14ac:dyDescent="0.25">
      <c r="B626" s="92"/>
      <c r="C626" s="92"/>
    </row>
    <row r="627" spans="2:3" ht="15.75" customHeight="1" x14ac:dyDescent="0.25">
      <c r="B627" s="92"/>
      <c r="C627" s="92"/>
    </row>
    <row r="628" spans="2:3" ht="15.75" customHeight="1" x14ac:dyDescent="0.25">
      <c r="B628" s="92"/>
      <c r="C628" s="92"/>
    </row>
    <row r="629" spans="2:3" ht="15.75" customHeight="1" x14ac:dyDescent="0.25">
      <c r="B629" s="92"/>
      <c r="C629" s="92"/>
    </row>
    <row r="630" spans="2:3" ht="15.75" customHeight="1" x14ac:dyDescent="0.25">
      <c r="B630" s="92"/>
      <c r="C630" s="92"/>
    </row>
    <row r="631" spans="2:3" ht="15.75" customHeight="1" x14ac:dyDescent="0.25">
      <c r="B631" s="92"/>
      <c r="C631" s="92"/>
    </row>
    <row r="632" spans="2:3" ht="15.75" customHeight="1" x14ac:dyDescent="0.25">
      <c r="B632" s="92"/>
      <c r="C632" s="92"/>
    </row>
    <row r="633" spans="2:3" ht="15.75" customHeight="1" x14ac:dyDescent="0.25">
      <c r="B633" s="92"/>
      <c r="C633" s="92"/>
    </row>
    <row r="634" spans="2:3" ht="15.75" customHeight="1" x14ac:dyDescent="0.25">
      <c r="B634" s="92"/>
      <c r="C634" s="92"/>
    </row>
    <row r="635" spans="2:3" ht="15.75" customHeight="1" x14ac:dyDescent="0.25">
      <c r="B635" s="92"/>
      <c r="C635" s="92"/>
    </row>
    <row r="636" spans="2:3" ht="15.75" customHeight="1" x14ac:dyDescent="0.25">
      <c r="B636" s="92"/>
      <c r="C636" s="92"/>
    </row>
    <row r="637" spans="2:3" ht="15.75" customHeight="1" x14ac:dyDescent="0.25">
      <c r="B637" s="92"/>
      <c r="C637" s="92"/>
    </row>
    <row r="638" spans="2:3" ht="15.75" customHeight="1" x14ac:dyDescent="0.25">
      <c r="B638" s="92"/>
      <c r="C638" s="92"/>
    </row>
    <row r="639" spans="2:3" ht="15.75" customHeight="1" x14ac:dyDescent="0.25">
      <c r="B639" s="92"/>
      <c r="C639" s="92"/>
    </row>
    <row r="640" spans="2:3" ht="15.75" customHeight="1" x14ac:dyDescent="0.25">
      <c r="B640" s="92"/>
      <c r="C640" s="92"/>
    </row>
    <row r="641" spans="2:3" ht="15.75" customHeight="1" x14ac:dyDescent="0.25">
      <c r="B641" s="92"/>
      <c r="C641" s="92"/>
    </row>
    <row r="642" spans="2:3" ht="15.75" customHeight="1" x14ac:dyDescent="0.25">
      <c r="B642" s="92"/>
      <c r="C642" s="92"/>
    </row>
    <row r="643" spans="2:3" ht="15.75" customHeight="1" x14ac:dyDescent="0.25">
      <c r="B643" s="92"/>
      <c r="C643" s="92"/>
    </row>
    <row r="644" spans="2:3" ht="15.75" customHeight="1" x14ac:dyDescent="0.25">
      <c r="B644" s="92"/>
      <c r="C644" s="92"/>
    </row>
    <row r="645" spans="2:3" ht="15.75" customHeight="1" x14ac:dyDescent="0.25">
      <c r="B645" s="92"/>
      <c r="C645" s="92"/>
    </row>
    <row r="646" spans="2:3" ht="15.75" customHeight="1" x14ac:dyDescent="0.25">
      <c r="B646" s="92"/>
      <c r="C646" s="92"/>
    </row>
    <row r="647" spans="2:3" ht="15.75" customHeight="1" x14ac:dyDescent="0.25">
      <c r="B647" s="92"/>
      <c r="C647" s="92"/>
    </row>
    <row r="648" spans="2:3" ht="15.75" customHeight="1" x14ac:dyDescent="0.25">
      <c r="B648" s="92"/>
      <c r="C648" s="92"/>
    </row>
    <row r="649" spans="2:3" ht="15.75" customHeight="1" x14ac:dyDescent="0.25">
      <c r="B649" s="92"/>
      <c r="C649" s="92"/>
    </row>
    <row r="650" spans="2:3" ht="15.75" customHeight="1" x14ac:dyDescent="0.25">
      <c r="B650" s="92"/>
      <c r="C650" s="92"/>
    </row>
    <row r="651" spans="2:3" ht="15.75" customHeight="1" x14ac:dyDescent="0.25">
      <c r="B651" s="92"/>
      <c r="C651" s="92"/>
    </row>
    <row r="652" spans="2:3" ht="15.75" customHeight="1" x14ac:dyDescent="0.25">
      <c r="B652" s="92"/>
      <c r="C652" s="92"/>
    </row>
    <row r="653" spans="2:3" ht="15.75" customHeight="1" x14ac:dyDescent="0.25">
      <c r="B653" s="92"/>
      <c r="C653" s="92"/>
    </row>
    <row r="654" spans="2:3" ht="15.75" customHeight="1" x14ac:dyDescent="0.25">
      <c r="B654" s="92"/>
      <c r="C654" s="92"/>
    </row>
    <row r="655" spans="2:3" ht="15.75" customHeight="1" x14ac:dyDescent="0.25">
      <c r="B655" s="92"/>
      <c r="C655" s="92"/>
    </row>
    <row r="656" spans="2:3" ht="15.75" customHeight="1" x14ac:dyDescent="0.25">
      <c r="B656" s="92"/>
      <c r="C656" s="92"/>
    </row>
    <row r="657" spans="2:3" ht="15.75" customHeight="1" x14ac:dyDescent="0.25">
      <c r="B657" s="92"/>
      <c r="C657" s="92"/>
    </row>
    <row r="658" spans="2:3" ht="15.75" customHeight="1" x14ac:dyDescent="0.25">
      <c r="B658" s="92"/>
      <c r="C658" s="92"/>
    </row>
    <row r="659" spans="2:3" ht="15.75" customHeight="1" x14ac:dyDescent="0.25">
      <c r="B659" s="92"/>
      <c r="C659" s="92"/>
    </row>
    <row r="660" spans="2:3" ht="15.75" customHeight="1" x14ac:dyDescent="0.25">
      <c r="B660" s="92"/>
      <c r="C660" s="92"/>
    </row>
    <row r="661" spans="2:3" ht="15.75" customHeight="1" x14ac:dyDescent="0.25">
      <c r="B661" s="92"/>
      <c r="C661" s="92"/>
    </row>
    <row r="662" spans="2:3" ht="15.75" customHeight="1" x14ac:dyDescent="0.25">
      <c r="B662" s="92"/>
      <c r="C662" s="92"/>
    </row>
    <row r="663" spans="2:3" ht="15.75" customHeight="1" x14ac:dyDescent="0.25">
      <c r="B663" s="92"/>
      <c r="C663" s="92"/>
    </row>
    <row r="664" spans="2:3" ht="15.75" customHeight="1" x14ac:dyDescent="0.25">
      <c r="B664" s="92"/>
      <c r="C664" s="92"/>
    </row>
    <row r="665" spans="2:3" ht="15.75" customHeight="1" x14ac:dyDescent="0.25">
      <c r="B665" s="92"/>
      <c r="C665" s="92"/>
    </row>
    <row r="666" spans="2:3" ht="15.75" customHeight="1" x14ac:dyDescent="0.25">
      <c r="B666" s="92"/>
      <c r="C666" s="92"/>
    </row>
    <row r="667" spans="2:3" ht="15.75" customHeight="1" x14ac:dyDescent="0.25">
      <c r="B667" s="92"/>
      <c r="C667" s="92"/>
    </row>
    <row r="668" spans="2:3" ht="15.75" customHeight="1" x14ac:dyDescent="0.25">
      <c r="B668" s="92"/>
      <c r="C668" s="92"/>
    </row>
    <row r="669" spans="2:3" ht="15.75" customHeight="1" x14ac:dyDescent="0.25">
      <c r="B669" s="92"/>
      <c r="C669" s="92"/>
    </row>
    <row r="670" spans="2:3" ht="15.75" customHeight="1" x14ac:dyDescent="0.25">
      <c r="B670" s="92"/>
      <c r="C670" s="92"/>
    </row>
    <row r="671" spans="2:3" ht="15.75" customHeight="1" x14ac:dyDescent="0.25">
      <c r="B671" s="92"/>
      <c r="C671" s="92"/>
    </row>
    <row r="672" spans="2:3" ht="15.75" customHeight="1" x14ac:dyDescent="0.25">
      <c r="B672" s="92"/>
      <c r="C672" s="92"/>
    </row>
    <row r="673" spans="2:3" ht="15.75" customHeight="1" x14ac:dyDescent="0.25">
      <c r="B673" s="92"/>
      <c r="C673" s="92"/>
    </row>
    <row r="674" spans="2:3" ht="15.75" customHeight="1" x14ac:dyDescent="0.25">
      <c r="B674" s="92"/>
      <c r="C674" s="92"/>
    </row>
    <row r="675" spans="2:3" ht="15.75" customHeight="1" x14ac:dyDescent="0.25">
      <c r="B675" s="92"/>
      <c r="C675" s="92"/>
    </row>
    <row r="676" spans="2:3" ht="15.75" customHeight="1" x14ac:dyDescent="0.25">
      <c r="B676" s="92"/>
      <c r="C676" s="92"/>
    </row>
    <row r="677" spans="2:3" ht="15.75" customHeight="1" x14ac:dyDescent="0.25">
      <c r="B677" s="92"/>
      <c r="C677" s="92"/>
    </row>
    <row r="678" spans="2:3" ht="15.75" customHeight="1" x14ac:dyDescent="0.25">
      <c r="B678" s="92"/>
      <c r="C678" s="92"/>
    </row>
    <row r="679" spans="2:3" ht="15.75" customHeight="1" x14ac:dyDescent="0.25">
      <c r="B679" s="92"/>
      <c r="C679" s="92"/>
    </row>
    <row r="680" spans="2:3" ht="15.75" customHeight="1" x14ac:dyDescent="0.25">
      <c r="B680" s="92"/>
      <c r="C680" s="92"/>
    </row>
    <row r="681" spans="2:3" ht="15.75" customHeight="1" x14ac:dyDescent="0.25">
      <c r="B681" s="92"/>
      <c r="C681" s="92"/>
    </row>
    <row r="682" spans="2:3" ht="15.75" customHeight="1" x14ac:dyDescent="0.25">
      <c r="B682" s="92"/>
      <c r="C682" s="92"/>
    </row>
    <row r="683" spans="2:3" ht="15.75" customHeight="1" x14ac:dyDescent="0.25">
      <c r="B683" s="92"/>
      <c r="C683" s="92"/>
    </row>
    <row r="684" spans="2:3" ht="15.75" customHeight="1" x14ac:dyDescent="0.25">
      <c r="B684" s="92"/>
      <c r="C684" s="92"/>
    </row>
    <row r="685" spans="2:3" ht="15.75" customHeight="1" x14ac:dyDescent="0.25">
      <c r="B685" s="92"/>
      <c r="C685" s="92"/>
    </row>
    <row r="686" spans="2:3" ht="15.75" customHeight="1" x14ac:dyDescent="0.25">
      <c r="B686" s="92"/>
      <c r="C686" s="92"/>
    </row>
    <row r="687" spans="2:3" ht="15.75" customHeight="1" x14ac:dyDescent="0.25">
      <c r="B687" s="92"/>
      <c r="C687" s="92"/>
    </row>
    <row r="688" spans="2:3" ht="15.75" customHeight="1" x14ac:dyDescent="0.25">
      <c r="B688" s="92"/>
      <c r="C688" s="92"/>
    </row>
    <row r="689" spans="2:3" ht="15.75" customHeight="1" x14ac:dyDescent="0.25">
      <c r="B689" s="92"/>
      <c r="C689" s="92"/>
    </row>
    <row r="690" spans="2:3" ht="15.75" customHeight="1" x14ac:dyDescent="0.25">
      <c r="B690" s="92"/>
      <c r="C690" s="92"/>
    </row>
    <row r="691" spans="2:3" ht="15.75" customHeight="1" x14ac:dyDescent="0.25">
      <c r="B691" s="92"/>
      <c r="C691" s="92"/>
    </row>
    <row r="692" spans="2:3" ht="15.75" customHeight="1" x14ac:dyDescent="0.25">
      <c r="B692" s="92"/>
      <c r="C692" s="92"/>
    </row>
    <row r="693" spans="2:3" ht="15.75" customHeight="1" x14ac:dyDescent="0.25">
      <c r="B693" s="92"/>
      <c r="C693" s="92"/>
    </row>
    <row r="694" spans="2:3" ht="15.75" customHeight="1" x14ac:dyDescent="0.25">
      <c r="B694" s="92"/>
      <c r="C694" s="92"/>
    </row>
    <row r="695" spans="2:3" ht="15.75" customHeight="1" x14ac:dyDescent="0.25">
      <c r="B695" s="92"/>
      <c r="C695" s="92"/>
    </row>
    <row r="696" spans="2:3" ht="15.75" customHeight="1" x14ac:dyDescent="0.25">
      <c r="B696" s="92"/>
      <c r="C696" s="92"/>
    </row>
    <row r="697" spans="2:3" ht="15.75" customHeight="1" x14ac:dyDescent="0.25">
      <c r="B697" s="92"/>
      <c r="C697" s="92"/>
    </row>
    <row r="698" spans="2:3" ht="15.75" customHeight="1" x14ac:dyDescent="0.25">
      <c r="B698" s="92"/>
      <c r="C698" s="92"/>
    </row>
    <row r="699" spans="2:3" ht="15.75" customHeight="1" x14ac:dyDescent="0.25">
      <c r="B699" s="92"/>
      <c r="C699" s="92"/>
    </row>
    <row r="700" spans="2:3" ht="15.75" customHeight="1" x14ac:dyDescent="0.25">
      <c r="B700" s="92"/>
      <c r="C700" s="92"/>
    </row>
    <row r="701" spans="2:3" ht="15.75" customHeight="1" x14ac:dyDescent="0.25">
      <c r="B701" s="92"/>
      <c r="C701" s="92"/>
    </row>
    <row r="702" spans="2:3" ht="15.75" customHeight="1" x14ac:dyDescent="0.25">
      <c r="B702" s="92"/>
      <c r="C702" s="92"/>
    </row>
    <row r="703" spans="2:3" ht="15.75" customHeight="1" x14ac:dyDescent="0.25">
      <c r="B703" s="92"/>
      <c r="C703" s="92"/>
    </row>
    <row r="704" spans="2:3" ht="15.75" customHeight="1" x14ac:dyDescent="0.25">
      <c r="B704" s="92"/>
      <c r="C704" s="92"/>
    </row>
    <row r="705" spans="2:3" ht="15.75" customHeight="1" x14ac:dyDescent="0.25">
      <c r="B705" s="92"/>
      <c r="C705" s="92"/>
    </row>
    <row r="706" spans="2:3" ht="15.75" customHeight="1" x14ac:dyDescent="0.25">
      <c r="B706" s="92"/>
      <c r="C706" s="92"/>
    </row>
    <row r="707" spans="2:3" ht="15.75" customHeight="1" x14ac:dyDescent="0.25">
      <c r="B707" s="92"/>
      <c r="C707" s="92"/>
    </row>
    <row r="708" spans="2:3" ht="15.75" customHeight="1" x14ac:dyDescent="0.25">
      <c r="B708" s="92"/>
      <c r="C708" s="92"/>
    </row>
    <row r="709" spans="2:3" ht="15.75" customHeight="1" x14ac:dyDescent="0.25">
      <c r="B709" s="92"/>
      <c r="C709" s="92"/>
    </row>
    <row r="710" spans="2:3" ht="15.75" customHeight="1" x14ac:dyDescent="0.25">
      <c r="B710" s="92"/>
      <c r="C710" s="92"/>
    </row>
    <row r="711" spans="2:3" ht="15.75" customHeight="1" x14ac:dyDescent="0.25">
      <c r="B711" s="92"/>
      <c r="C711" s="92"/>
    </row>
    <row r="712" spans="2:3" ht="15.75" customHeight="1" x14ac:dyDescent="0.25">
      <c r="B712" s="92"/>
      <c r="C712" s="92"/>
    </row>
    <row r="713" spans="2:3" ht="15.75" customHeight="1" x14ac:dyDescent="0.25">
      <c r="B713" s="92"/>
      <c r="C713" s="92"/>
    </row>
    <row r="714" spans="2:3" ht="15.75" customHeight="1" x14ac:dyDescent="0.25">
      <c r="B714" s="92"/>
      <c r="C714" s="92"/>
    </row>
    <row r="715" spans="2:3" ht="15.75" customHeight="1" x14ac:dyDescent="0.25">
      <c r="B715" s="92"/>
      <c r="C715" s="92"/>
    </row>
    <row r="716" spans="2:3" ht="15.75" customHeight="1" x14ac:dyDescent="0.25">
      <c r="B716" s="92"/>
      <c r="C716" s="92"/>
    </row>
    <row r="717" spans="2:3" ht="15.75" customHeight="1" x14ac:dyDescent="0.25">
      <c r="B717" s="92"/>
      <c r="C717" s="92"/>
    </row>
    <row r="718" spans="2:3" ht="15.75" customHeight="1" x14ac:dyDescent="0.25">
      <c r="B718" s="92"/>
      <c r="C718" s="92"/>
    </row>
    <row r="719" spans="2:3" ht="15.75" customHeight="1" x14ac:dyDescent="0.25">
      <c r="B719" s="92"/>
      <c r="C719" s="92"/>
    </row>
    <row r="720" spans="2:3" ht="15.75" customHeight="1" x14ac:dyDescent="0.25">
      <c r="B720" s="92"/>
      <c r="C720" s="92"/>
    </row>
    <row r="721" spans="2:3" ht="15.75" customHeight="1" x14ac:dyDescent="0.25">
      <c r="B721" s="92"/>
      <c r="C721" s="92"/>
    </row>
    <row r="722" spans="2:3" ht="15.75" customHeight="1" x14ac:dyDescent="0.25">
      <c r="B722" s="92"/>
      <c r="C722" s="92"/>
    </row>
    <row r="723" spans="2:3" ht="15.75" customHeight="1" x14ac:dyDescent="0.25">
      <c r="B723" s="92"/>
      <c r="C723" s="92"/>
    </row>
    <row r="724" spans="2:3" ht="15.75" customHeight="1" x14ac:dyDescent="0.25">
      <c r="B724" s="92"/>
      <c r="C724" s="92"/>
    </row>
    <row r="725" spans="2:3" ht="15.75" customHeight="1" x14ac:dyDescent="0.25">
      <c r="B725" s="92"/>
      <c r="C725" s="92"/>
    </row>
    <row r="726" spans="2:3" ht="15.75" customHeight="1" x14ac:dyDescent="0.25">
      <c r="B726" s="92"/>
      <c r="C726" s="92"/>
    </row>
    <row r="727" spans="2:3" ht="15.75" customHeight="1" x14ac:dyDescent="0.25">
      <c r="B727" s="92"/>
      <c r="C727" s="92"/>
    </row>
    <row r="728" spans="2:3" ht="15.75" customHeight="1" x14ac:dyDescent="0.25">
      <c r="B728" s="92"/>
      <c r="C728" s="92"/>
    </row>
    <row r="729" spans="2:3" ht="15.75" customHeight="1" x14ac:dyDescent="0.25">
      <c r="B729" s="92"/>
      <c r="C729" s="92"/>
    </row>
    <row r="730" spans="2:3" ht="15.75" customHeight="1" x14ac:dyDescent="0.25">
      <c r="B730" s="92"/>
      <c r="C730" s="92"/>
    </row>
    <row r="731" spans="2:3" ht="15.75" customHeight="1" x14ac:dyDescent="0.25">
      <c r="B731" s="92"/>
      <c r="C731" s="92"/>
    </row>
    <row r="732" spans="2:3" ht="15.75" customHeight="1" x14ac:dyDescent="0.25">
      <c r="B732" s="92"/>
      <c r="C732" s="92"/>
    </row>
    <row r="733" spans="2:3" ht="15.75" customHeight="1" x14ac:dyDescent="0.25">
      <c r="B733" s="92"/>
      <c r="C733" s="92"/>
    </row>
    <row r="734" spans="2:3" ht="15.75" customHeight="1" x14ac:dyDescent="0.25">
      <c r="B734" s="92"/>
      <c r="C734" s="92"/>
    </row>
    <row r="735" spans="2:3" ht="15.75" customHeight="1" x14ac:dyDescent="0.25">
      <c r="B735" s="92"/>
      <c r="C735" s="92"/>
    </row>
    <row r="736" spans="2:3" ht="15.75" customHeight="1" x14ac:dyDescent="0.25">
      <c r="B736" s="92"/>
      <c r="C736" s="92"/>
    </row>
    <row r="737" spans="2:3" ht="15.75" customHeight="1" x14ac:dyDescent="0.25">
      <c r="B737" s="92"/>
      <c r="C737" s="92"/>
    </row>
    <row r="738" spans="2:3" ht="15.75" customHeight="1" x14ac:dyDescent="0.25">
      <c r="B738" s="92"/>
      <c r="C738" s="92"/>
    </row>
    <row r="739" spans="2:3" ht="15.75" customHeight="1" x14ac:dyDescent="0.25">
      <c r="B739" s="92"/>
      <c r="C739" s="92"/>
    </row>
    <row r="740" spans="2:3" ht="15.75" customHeight="1" x14ac:dyDescent="0.25">
      <c r="B740" s="92"/>
      <c r="C740" s="92"/>
    </row>
    <row r="741" spans="2:3" ht="15.75" customHeight="1" x14ac:dyDescent="0.25">
      <c r="B741" s="92"/>
      <c r="C741" s="92"/>
    </row>
    <row r="742" spans="2:3" ht="15.75" customHeight="1" x14ac:dyDescent="0.25">
      <c r="B742" s="92"/>
      <c r="C742" s="92"/>
    </row>
    <row r="743" spans="2:3" ht="15.75" customHeight="1" x14ac:dyDescent="0.25">
      <c r="B743" s="92"/>
      <c r="C743" s="92"/>
    </row>
    <row r="744" spans="2:3" ht="15.75" customHeight="1" x14ac:dyDescent="0.25">
      <c r="B744" s="92"/>
      <c r="C744" s="92"/>
    </row>
    <row r="745" spans="2:3" ht="15.75" customHeight="1" x14ac:dyDescent="0.25">
      <c r="B745" s="92"/>
      <c r="C745" s="92"/>
    </row>
    <row r="746" spans="2:3" ht="15.75" customHeight="1" x14ac:dyDescent="0.25">
      <c r="B746" s="92"/>
      <c r="C746" s="92"/>
    </row>
    <row r="747" spans="2:3" ht="15.75" customHeight="1" x14ac:dyDescent="0.25">
      <c r="B747" s="92"/>
      <c r="C747" s="92"/>
    </row>
    <row r="748" spans="2:3" ht="15.75" customHeight="1" x14ac:dyDescent="0.25">
      <c r="B748" s="92"/>
      <c r="C748" s="92"/>
    </row>
    <row r="749" spans="2:3" ht="15.75" customHeight="1" x14ac:dyDescent="0.25">
      <c r="B749" s="92"/>
      <c r="C749" s="92"/>
    </row>
    <row r="750" spans="2:3" ht="15.75" customHeight="1" x14ac:dyDescent="0.25">
      <c r="B750" s="92"/>
      <c r="C750" s="92"/>
    </row>
    <row r="751" spans="2:3" ht="15.75" customHeight="1" x14ac:dyDescent="0.25">
      <c r="B751" s="92"/>
      <c r="C751" s="92"/>
    </row>
    <row r="752" spans="2:3" ht="15.75" customHeight="1" x14ac:dyDescent="0.25">
      <c r="B752" s="92"/>
      <c r="C752" s="92"/>
    </row>
    <row r="753" spans="2:3" ht="15.75" customHeight="1" x14ac:dyDescent="0.25">
      <c r="B753" s="92"/>
      <c r="C753" s="92"/>
    </row>
    <row r="754" spans="2:3" ht="15.75" customHeight="1" x14ac:dyDescent="0.25">
      <c r="B754" s="92"/>
      <c r="C754" s="92"/>
    </row>
    <row r="755" spans="2:3" ht="15.75" customHeight="1" x14ac:dyDescent="0.25">
      <c r="B755" s="92"/>
      <c r="C755" s="92"/>
    </row>
    <row r="756" spans="2:3" ht="15.75" customHeight="1" x14ac:dyDescent="0.25">
      <c r="B756" s="92"/>
      <c r="C756" s="92"/>
    </row>
    <row r="757" spans="2:3" ht="15.75" customHeight="1" x14ac:dyDescent="0.25">
      <c r="B757" s="92"/>
      <c r="C757" s="92"/>
    </row>
    <row r="758" spans="2:3" ht="15.75" customHeight="1" x14ac:dyDescent="0.25">
      <c r="B758" s="92"/>
      <c r="C758" s="92"/>
    </row>
    <row r="759" spans="2:3" ht="15.75" customHeight="1" x14ac:dyDescent="0.25">
      <c r="B759" s="92"/>
      <c r="C759" s="92"/>
    </row>
    <row r="760" spans="2:3" ht="15.75" customHeight="1" x14ac:dyDescent="0.25">
      <c r="B760" s="92"/>
      <c r="C760" s="92"/>
    </row>
    <row r="761" spans="2:3" ht="15.75" customHeight="1" x14ac:dyDescent="0.25">
      <c r="B761" s="92"/>
      <c r="C761" s="92"/>
    </row>
    <row r="762" spans="2:3" ht="15.75" customHeight="1" x14ac:dyDescent="0.25">
      <c r="B762" s="92"/>
      <c r="C762" s="92"/>
    </row>
    <row r="763" spans="2:3" ht="15.75" customHeight="1" x14ac:dyDescent="0.25">
      <c r="B763" s="92"/>
      <c r="C763" s="92"/>
    </row>
    <row r="764" spans="2:3" ht="15.75" customHeight="1" x14ac:dyDescent="0.25">
      <c r="B764" s="92"/>
      <c r="C764" s="92"/>
    </row>
    <row r="765" spans="2:3" ht="15.75" customHeight="1" x14ac:dyDescent="0.25">
      <c r="B765" s="92"/>
      <c r="C765" s="92"/>
    </row>
    <row r="766" spans="2:3" ht="15.75" customHeight="1" x14ac:dyDescent="0.25">
      <c r="B766" s="92"/>
      <c r="C766" s="92"/>
    </row>
    <row r="767" spans="2:3" ht="15.75" customHeight="1" x14ac:dyDescent="0.25">
      <c r="B767" s="92"/>
      <c r="C767" s="92"/>
    </row>
    <row r="768" spans="2:3" ht="15.75" customHeight="1" x14ac:dyDescent="0.25">
      <c r="B768" s="92"/>
      <c r="C768" s="92"/>
    </row>
    <row r="769" spans="2:3" ht="15.75" customHeight="1" x14ac:dyDescent="0.25">
      <c r="B769" s="92"/>
      <c r="C769" s="92"/>
    </row>
    <row r="770" spans="2:3" ht="15.75" customHeight="1" x14ac:dyDescent="0.25">
      <c r="B770" s="92"/>
      <c r="C770" s="92"/>
    </row>
    <row r="771" spans="2:3" ht="15.75" customHeight="1" x14ac:dyDescent="0.25">
      <c r="B771" s="92"/>
      <c r="C771" s="92"/>
    </row>
    <row r="772" spans="2:3" ht="15.75" customHeight="1" x14ac:dyDescent="0.25">
      <c r="B772" s="92"/>
      <c r="C772" s="92"/>
    </row>
    <row r="773" spans="2:3" ht="15.75" customHeight="1" x14ac:dyDescent="0.25">
      <c r="B773" s="92"/>
      <c r="C773" s="92"/>
    </row>
    <row r="774" spans="2:3" ht="15.75" customHeight="1" x14ac:dyDescent="0.25">
      <c r="B774" s="92"/>
      <c r="C774" s="92"/>
    </row>
    <row r="775" spans="2:3" ht="15.75" customHeight="1" x14ac:dyDescent="0.25">
      <c r="B775" s="92"/>
      <c r="C775" s="92"/>
    </row>
    <row r="776" spans="2:3" ht="15.75" customHeight="1" x14ac:dyDescent="0.25">
      <c r="B776" s="92"/>
      <c r="C776" s="92"/>
    </row>
    <row r="777" spans="2:3" ht="15.75" customHeight="1" x14ac:dyDescent="0.25">
      <c r="B777" s="92"/>
      <c r="C777" s="92"/>
    </row>
    <row r="778" spans="2:3" ht="15.75" customHeight="1" x14ac:dyDescent="0.25">
      <c r="B778" s="92"/>
      <c r="C778" s="92"/>
    </row>
    <row r="779" spans="2:3" ht="15.75" customHeight="1" x14ac:dyDescent="0.25">
      <c r="B779" s="92"/>
      <c r="C779" s="92"/>
    </row>
    <row r="780" spans="2:3" ht="15.75" customHeight="1" x14ac:dyDescent="0.25">
      <c r="B780" s="92"/>
      <c r="C780" s="92"/>
    </row>
    <row r="781" spans="2:3" ht="15.75" customHeight="1" x14ac:dyDescent="0.25">
      <c r="B781" s="92"/>
      <c r="C781" s="92"/>
    </row>
    <row r="782" spans="2:3" ht="15.75" customHeight="1" x14ac:dyDescent="0.25">
      <c r="B782" s="92"/>
      <c r="C782" s="92"/>
    </row>
    <row r="783" spans="2:3" ht="15.75" customHeight="1" x14ac:dyDescent="0.25">
      <c r="B783" s="92"/>
      <c r="C783" s="92"/>
    </row>
    <row r="784" spans="2:3" ht="15.75" customHeight="1" x14ac:dyDescent="0.25">
      <c r="B784" s="92"/>
      <c r="C784" s="92"/>
    </row>
    <row r="785" spans="2:3" ht="15.75" customHeight="1" x14ac:dyDescent="0.25">
      <c r="B785" s="92"/>
      <c r="C785" s="92"/>
    </row>
    <row r="786" spans="2:3" ht="15.75" customHeight="1" x14ac:dyDescent="0.25">
      <c r="B786" s="92"/>
      <c r="C786" s="92"/>
    </row>
    <row r="787" spans="2:3" ht="15.75" customHeight="1" x14ac:dyDescent="0.25">
      <c r="B787" s="92"/>
      <c r="C787" s="92"/>
    </row>
    <row r="788" spans="2:3" ht="15.75" customHeight="1" x14ac:dyDescent="0.25">
      <c r="B788" s="92"/>
      <c r="C788" s="92"/>
    </row>
    <row r="789" spans="2:3" ht="15.75" customHeight="1" x14ac:dyDescent="0.25">
      <c r="B789" s="92"/>
      <c r="C789" s="92"/>
    </row>
    <row r="790" spans="2:3" ht="15.75" customHeight="1" x14ac:dyDescent="0.25">
      <c r="B790" s="92"/>
      <c r="C790" s="92"/>
    </row>
    <row r="791" spans="2:3" ht="15.75" customHeight="1" x14ac:dyDescent="0.25">
      <c r="B791" s="92"/>
      <c r="C791" s="92"/>
    </row>
    <row r="792" spans="2:3" ht="15.75" customHeight="1" x14ac:dyDescent="0.25">
      <c r="B792" s="92"/>
      <c r="C792" s="92"/>
    </row>
    <row r="793" spans="2:3" ht="15.75" customHeight="1" x14ac:dyDescent="0.25">
      <c r="B793" s="92"/>
      <c r="C793" s="92"/>
    </row>
    <row r="794" spans="2:3" ht="15.75" customHeight="1" x14ac:dyDescent="0.25">
      <c r="B794" s="92"/>
      <c r="C794" s="92"/>
    </row>
    <row r="795" spans="2:3" ht="15.75" customHeight="1" x14ac:dyDescent="0.25">
      <c r="B795" s="92"/>
      <c r="C795" s="92"/>
    </row>
    <row r="796" spans="2:3" ht="15.75" customHeight="1" x14ac:dyDescent="0.25">
      <c r="B796" s="92"/>
      <c r="C796" s="92"/>
    </row>
    <row r="797" spans="2:3" ht="15.75" customHeight="1" x14ac:dyDescent="0.25">
      <c r="B797" s="92"/>
      <c r="C797" s="92"/>
    </row>
    <row r="798" spans="2:3" ht="15.75" customHeight="1" x14ac:dyDescent="0.25">
      <c r="B798" s="92"/>
      <c r="C798" s="92"/>
    </row>
    <row r="799" spans="2:3" ht="15.75" customHeight="1" x14ac:dyDescent="0.25">
      <c r="B799" s="92"/>
      <c r="C799" s="92"/>
    </row>
    <row r="800" spans="2:3" ht="15.75" customHeight="1" x14ac:dyDescent="0.25">
      <c r="B800" s="92"/>
      <c r="C800" s="92"/>
    </row>
    <row r="801" spans="2:3" ht="15.75" customHeight="1" x14ac:dyDescent="0.25">
      <c r="B801" s="92"/>
      <c r="C801" s="92"/>
    </row>
    <row r="802" spans="2:3" ht="15.75" customHeight="1" x14ac:dyDescent="0.25">
      <c r="B802" s="92"/>
      <c r="C802" s="92"/>
    </row>
    <row r="803" spans="2:3" ht="15.75" customHeight="1" x14ac:dyDescent="0.25">
      <c r="B803" s="92"/>
      <c r="C803" s="92"/>
    </row>
    <row r="804" spans="2:3" ht="15.75" customHeight="1" x14ac:dyDescent="0.25">
      <c r="B804" s="92"/>
      <c r="C804" s="92"/>
    </row>
    <row r="805" spans="2:3" ht="15.75" customHeight="1" x14ac:dyDescent="0.25">
      <c r="B805" s="92"/>
      <c r="C805" s="92"/>
    </row>
    <row r="806" spans="2:3" ht="15.75" customHeight="1" x14ac:dyDescent="0.25">
      <c r="B806" s="92"/>
      <c r="C806" s="92"/>
    </row>
    <row r="807" spans="2:3" ht="15.75" customHeight="1" x14ac:dyDescent="0.25">
      <c r="B807" s="92"/>
      <c r="C807" s="92"/>
    </row>
    <row r="808" spans="2:3" ht="15.75" customHeight="1" x14ac:dyDescent="0.25">
      <c r="B808" s="92"/>
      <c r="C808" s="92"/>
    </row>
    <row r="809" spans="2:3" ht="15.75" customHeight="1" x14ac:dyDescent="0.25">
      <c r="B809" s="92"/>
      <c r="C809" s="92"/>
    </row>
    <row r="810" spans="2:3" ht="15.75" customHeight="1" x14ac:dyDescent="0.25">
      <c r="B810" s="92"/>
      <c r="C810" s="92"/>
    </row>
    <row r="811" spans="2:3" ht="15.75" customHeight="1" x14ac:dyDescent="0.25">
      <c r="B811" s="92"/>
      <c r="C811" s="92"/>
    </row>
    <row r="812" spans="2:3" ht="15.75" customHeight="1" x14ac:dyDescent="0.25">
      <c r="B812" s="92"/>
      <c r="C812" s="92"/>
    </row>
    <row r="813" spans="2:3" ht="15.75" customHeight="1" x14ac:dyDescent="0.25">
      <c r="B813" s="92"/>
      <c r="C813" s="92"/>
    </row>
    <row r="814" spans="2:3" ht="15.75" customHeight="1" x14ac:dyDescent="0.25">
      <c r="B814" s="92"/>
      <c r="C814" s="92"/>
    </row>
    <row r="815" spans="2:3" ht="15.75" customHeight="1" x14ac:dyDescent="0.25">
      <c r="B815" s="92"/>
      <c r="C815" s="92"/>
    </row>
    <row r="816" spans="2:3" ht="15.75" customHeight="1" x14ac:dyDescent="0.25">
      <c r="B816" s="92"/>
      <c r="C816" s="92"/>
    </row>
    <row r="817" spans="2:3" ht="15.75" customHeight="1" x14ac:dyDescent="0.25">
      <c r="B817" s="92"/>
      <c r="C817" s="92"/>
    </row>
    <row r="818" spans="2:3" ht="15.75" customHeight="1" x14ac:dyDescent="0.25">
      <c r="B818" s="92"/>
      <c r="C818" s="92"/>
    </row>
    <row r="819" spans="2:3" ht="15.75" customHeight="1" x14ac:dyDescent="0.25">
      <c r="B819" s="92"/>
      <c r="C819" s="92"/>
    </row>
    <row r="820" spans="2:3" ht="15.75" customHeight="1" x14ac:dyDescent="0.25">
      <c r="B820" s="92"/>
      <c r="C820" s="92"/>
    </row>
    <row r="821" spans="2:3" ht="15.75" customHeight="1" x14ac:dyDescent="0.25">
      <c r="B821" s="92"/>
      <c r="C821" s="92"/>
    </row>
    <row r="822" spans="2:3" ht="15.75" customHeight="1" x14ac:dyDescent="0.25">
      <c r="B822" s="92"/>
      <c r="C822" s="92"/>
    </row>
    <row r="823" spans="2:3" ht="15.75" customHeight="1" x14ac:dyDescent="0.25">
      <c r="B823" s="92"/>
      <c r="C823" s="92"/>
    </row>
    <row r="824" spans="2:3" ht="15.75" customHeight="1" x14ac:dyDescent="0.25">
      <c r="B824" s="92"/>
      <c r="C824" s="92"/>
    </row>
    <row r="825" spans="2:3" ht="15.75" customHeight="1" x14ac:dyDescent="0.25">
      <c r="B825" s="92"/>
      <c r="C825" s="92"/>
    </row>
    <row r="826" spans="2:3" ht="15.75" customHeight="1" x14ac:dyDescent="0.25">
      <c r="B826" s="92"/>
      <c r="C826" s="92"/>
    </row>
    <row r="827" spans="2:3" ht="15.75" customHeight="1" x14ac:dyDescent="0.25">
      <c r="B827" s="92"/>
      <c r="C827" s="92"/>
    </row>
    <row r="828" spans="2:3" ht="15.75" customHeight="1" x14ac:dyDescent="0.25">
      <c r="B828" s="92"/>
      <c r="C828" s="92"/>
    </row>
    <row r="829" spans="2:3" ht="15.75" customHeight="1" x14ac:dyDescent="0.25">
      <c r="B829" s="92"/>
      <c r="C829" s="92"/>
    </row>
    <row r="830" spans="2:3" ht="15.75" customHeight="1" x14ac:dyDescent="0.25">
      <c r="B830" s="92"/>
      <c r="C830" s="92"/>
    </row>
    <row r="831" spans="2:3" ht="15.75" customHeight="1" x14ac:dyDescent="0.25">
      <c r="B831" s="92"/>
      <c r="C831" s="92"/>
    </row>
    <row r="832" spans="2:3" ht="15.75" customHeight="1" x14ac:dyDescent="0.25">
      <c r="B832" s="92"/>
      <c r="C832" s="92"/>
    </row>
    <row r="833" spans="2:3" ht="15.75" customHeight="1" x14ac:dyDescent="0.25">
      <c r="B833" s="92"/>
      <c r="C833" s="92"/>
    </row>
    <row r="834" spans="2:3" ht="15.75" customHeight="1" x14ac:dyDescent="0.25">
      <c r="B834" s="92"/>
      <c r="C834" s="92"/>
    </row>
    <row r="835" spans="2:3" ht="15.75" customHeight="1" x14ac:dyDescent="0.25">
      <c r="B835" s="92"/>
      <c r="C835" s="92"/>
    </row>
    <row r="836" spans="2:3" ht="15.75" customHeight="1" x14ac:dyDescent="0.25">
      <c r="B836" s="92"/>
      <c r="C836" s="92"/>
    </row>
    <row r="837" spans="2:3" ht="15.75" customHeight="1" x14ac:dyDescent="0.25">
      <c r="B837" s="92"/>
      <c r="C837" s="92"/>
    </row>
    <row r="838" spans="2:3" ht="15.75" customHeight="1" x14ac:dyDescent="0.25">
      <c r="B838" s="92"/>
      <c r="C838" s="92"/>
    </row>
    <row r="839" spans="2:3" ht="15.75" customHeight="1" x14ac:dyDescent="0.25">
      <c r="B839" s="92"/>
      <c r="C839" s="92"/>
    </row>
    <row r="840" spans="2:3" ht="15.75" customHeight="1" x14ac:dyDescent="0.25">
      <c r="B840" s="92"/>
      <c r="C840" s="92"/>
    </row>
    <row r="841" spans="2:3" ht="15.75" customHeight="1" x14ac:dyDescent="0.25">
      <c r="B841" s="92"/>
      <c r="C841" s="92"/>
    </row>
    <row r="842" spans="2:3" ht="15.75" customHeight="1" x14ac:dyDescent="0.25">
      <c r="B842" s="92"/>
      <c r="C842" s="92"/>
    </row>
    <row r="843" spans="2:3" ht="15.75" customHeight="1" x14ac:dyDescent="0.25">
      <c r="B843" s="92"/>
      <c r="C843" s="92"/>
    </row>
    <row r="844" spans="2:3" ht="15.75" customHeight="1" x14ac:dyDescent="0.25">
      <c r="B844" s="92"/>
      <c r="C844" s="92"/>
    </row>
    <row r="845" spans="2:3" ht="15.75" customHeight="1" x14ac:dyDescent="0.25">
      <c r="B845" s="92"/>
      <c r="C845" s="92"/>
    </row>
    <row r="846" spans="2:3" ht="15.75" customHeight="1" x14ac:dyDescent="0.25">
      <c r="B846" s="92"/>
      <c r="C846" s="92"/>
    </row>
    <row r="847" spans="2:3" ht="15.75" customHeight="1" x14ac:dyDescent="0.25">
      <c r="B847" s="92"/>
      <c r="C847" s="92"/>
    </row>
    <row r="848" spans="2:3" ht="15.75" customHeight="1" x14ac:dyDescent="0.25">
      <c r="B848" s="92"/>
      <c r="C848" s="92"/>
    </row>
    <row r="849" spans="2:3" ht="15.75" customHeight="1" x14ac:dyDescent="0.25">
      <c r="B849" s="92"/>
      <c r="C849" s="92"/>
    </row>
    <row r="850" spans="2:3" ht="15.75" customHeight="1" x14ac:dyDescent="0.25">
      <c r="B850" s="92"/>
      <c r="C850" s="92"/>
    </row>
    <row r="851" spans="2:3" ht="15.75" customHeight="1" x14ac:dyDescent="0.25">
      <c r="B851" s="92"/>
      <c r="C851" s="92"/>
    </row>
    <row r="852" spans="2:3" ht="15.75" customHeight="1" x14ac:dyDescent="0.25">
      <c r="B852" s="92"/>
      <c r="C852" s="92"/>
    </row>
    <row r="853" spans="2:3" ht="15.75" customHeight="1" x14ac:dyDescent="0.25">
      <c r="B853" s="92"/>
      <c r="C853" s="92"/>
    </row>
    <row r="854" spans="2:3" ht="15.75" customHeight="1" x14ac:dyDescent="0.25">
      <c r="B854" s="92"/>
      <c r="C854" s="92"/>
    </row>
    <row r="855" spans="2:3" ht="15.75" customHeight="1" x14ac:dyDescent="0.25">
      <c r="B855" s="92"/>
      <c r="C855" s="92"/>
    </row>
    <row r="856" spans="2:3" ht="15.75" customHeight="1" x14ac:dyDescent="0.25">
      <c r="B856" s="92"/>
      <c r="C856" s="92"/>
    </row>
    <row r="857" spans="2:3" ht="15.75" customHeight="1" x14ac:dyDescent="0.25">
      <c r="B857" s="92"/>
      <c r="C857" s="92"/>
    </row>
    <row r="858" spans="2:3" ht="15.75" customHeight="1" x14ac:dyDescent="0.25">
      <c r="B858" s="92"/>
      <c r="C858" s="92"/>
    </row>
    <row r="859" spans="2:3" ht="15.75" customHeight="1" x14ac:dyDescent="0.25">
      <c r="B859" s="92"/>
      <c r="C859" s="92"/>
    </row>
    <row r="860" spans="2:3" ht="15.75" customHeight="1" x14ac:dyDescent="0.25">
      <c r="B860" s="92"/>
      <c r="C860" s="92"/>
    </row>
    <row r="861" spans="2:3" ht="15.75" customHeight="1" x14ac:dyDescent="0.25">
      <c r="B861" s="92"/>
      <c r="C861" s="92"/>
    </row>
    <row r="862" spans="2:3" ht="15.75" customHeight="1" x14ac:dyDescent="0.25">
      <c r="B862" s="92"/>
      <c r="C862" s="92"/>
    </row>
    <row r="863" spans="2:3" ht="15.75" customHeight="1" x14ac:dyDescent="0.25">
      <c r="B863" s="92"/>
      <c r="C863" s="92"/>
    </row>
    <row r="864" spans="2:3" ht="15.75" customHeight="1" x14ac:dyDescent="0.25">
      <c r="B864" s="92"/>
      <c r="C864" s="92"/>
    </row>
    <row r="865" spans="2:3" ht="15.75" customHeight="1" x14ac:dyDescent="0.25">
      <c r="B865" s="92"/>
      <c r="C865" s="92"/>
    </row>
    <row r="866" spans="2:3" ht="15.75" customHeight="1" x14ac:dyDescent="0.25">
      <c r="B866" s="92"/>
      <c r="C866" s="92"/>
    </row>
    <row r="867" spans="2:3" ht="15.75" customHeight="1" x14ac:dyDescent="0.25">
      <c r="B867" s="92"/>
      <c r="C867" s="92"/>
    </row>
    <row r="868" spans="2:3" ht="15.75" customHeight="1" x14ac:dyDescent="0.25">
      <c r="B868" s="92"/>
      <c r="C868" s="92"/>
    </row>
    <row r="869" spans="2:3" ht="15.75" customHeight="1" x14ac:dyDescent="0.25">
      <c r="B869" s="92"/>
      <c r="C869" s="92"/>
    </row>
    <row r="870" spans="2:3" ht="15.75" customHeight="1" x14ac:dyDescent="0.25">
      <c r="B870" s="92"/>
      <c r="C870" s="92"/>
    </row>
    <row r="871" spans="2:3" ht="15.75" customHeight="1" x14ac:dyDescent="0.25">
      <c r="B871" s="92"/>
      <c r="C871" s="92"/>
    </row>
    <row r="872" spans="2:3" ht="15.75" customHeight="1" x14ac:dyDescent="0.25">
      <c r="B872" s="92"/>
      <c r="C872" s="92"/>
    </row>
    <row r="873" spans="2:3" ht="15.75" customHeight="1" x14ac:dyDescent="0.25">
      <c r="B873" s="92"/>
      <c r="C873" s="92"/>
    </row>
    <row r="874" spans="2:3" ht="15.75" customHeight="1" x14ac:dyDescent="0.25">
      <c r="B874" s="92"/>
      <c r="C874" s="92"/>
    </row>
    <row r="875" spans="2:3" ht="15.75" customHeight="1" x14ac:dyDescent="0.25">
      <c r="B875" s="92"/>
      <c r="C875" s="92"/>
    </row>
    <row r="876" spans="2:3" ht="15.75" customHeight="1" x14ac:dyDescent="0.25">
      <c r="B876" s="92"/>
      <c r="C876" s="92"/>
    </row>
    <row r="877" spans="2:3" ht="15.75" customHeight="1" x14ac:dyDescent="0.25">
      <c r="B877" s="92"/>
      <c r="C877" s="92"/>
    </row>
    <row r="878" spans="2:3" ht="15.75" customHeight="1" x14ac:dyDescent="0.25">
      <c r="B878" s="92"/>
      <c r="C878" s="92"/>
    </row>
    <row r="879" spans="2:3" ht="15.75" customHeight="1" x14ac:dyDescent="0.25">
      <c r="B879" s="92"/>
      <c r="C879" s="92"/>
    </row>
    <row r="880" spans="2:3" ht="15.75" customHeight="1" x14ac:dyDescent="0.25">
      <c r="B880" s="92"/>
      <c r="C880" s="92"/>
    </row>
    <row r="881" spans="2:3" ht="15.75" customHeight="1" x14ac:dyDescent="0.25">
      <c r="B881" s="92"/>
      <c r="C881" s="92"/>
    </row>
    <row r="882" spans="2:3" ht="15.75" customHeight="1" x14ac:dyDescent="0.25">
      <c r="B882" s="92"/>
      <c r="C882" s="92"/>
    </row>
    <row r="883" spans="2:3" ht="15.75" customHeight="1" x14ac:dyDescent="0.25">
      <c r="B883" s="92"/>
      <c r="C883" s="92"/>
    </row>
    <row r="884" spans="2:3" ht="15.75" customHeight="1" x14ac:dyDescent="0.25">
      <c r="B884" s="92"/>
      <c r="C884" s="92"/>
    </row>
    <row r="885" spans="2:3" ht="15.75" customHeight="1" x14ac:dyDescent="0.25">
      <c r="B885" s="92"/>
      <c r="C885" s="92"/>
    </row>
    <row r="886" spans="2:3" ht="15.75" customHeight="1" x14ac:dyDescent="0.25">
      <c r="B886" s="92"/>
      <c r="C886" s="92"/>
    </row>
    <row r="887" spans="2:3" ht="15.75" customHeight="1" x14ac:dyDescent="0.25">
      <c r="B887" s="92"/>
      <c r="C887" s="92"/>
    </row>
    <row r="888" spans="2:3" ht="15.75" customHeight="1" x14ac:dyDescent="0.25">
      <c r="B888" s="92"/>
      <c r="C888" s="92"/>
    </row>
    <row r="889" spans="2:3" ht="15.75" customHeight="1" x14ac:dyDescent="0.25">
      <c r="B889" s="92"/>
      <c r="C889" s="92"/>
    </row>
    <row r="890" spans="2:3" ht="15.75" customHeight="1" x14ac:dyDescent="0.25">
      <c r="B890" s="92"/>
      <c r="C890" s="92"/>
    </row>
    <row r="891" spans="2:3" ht="15.75" customHeight="1" x14ac:dyDescent="0.25">
      <c r="B891" s="92"/>
      <c r="C891" s="92"/>
    </row>
    <row r="892" spans="2:3" ht="15.75" customHeight="1" x14ac:dyDescent="0.25">
      <c r="B892" s="92"/>
      <c r="C892" s="92"/>
    </row>
    <row r="893" spans="2:3" ht="15.75" customHeight="1" x14ac:dyDescent="0.25">
      <c r="B893" s="92"/>
      <c r="C893" s="92"/>
    </row>
    <row r="894" spans="2:3" ht="15.75" customHeight="1" x14ac:dyDescent="0.25">
      <c r="B894" s="92"/>
      <c r="C894" s="92"/>
    </row>
    <row r="895" spans="2:3" ht="15.75" customHeight="1" x14ac:dyDescent="0.25">
      <c r="B895" s="92"/>
      <c r="C895" s="92"/>
    </row>
    <row r="896" spans="2:3" ht="15.75" customHeight="1" x14ac:dyDescent="0.25">
      <c r="B896" s="92"/>
      <c r="C896" s="92"/>
    </row>
    <row r="897" spans="2:3" ht="15.75" customHeight="1" x14ac:dyDescent="0.25">
      <c r="B897" s="92"/>
      <c r="C897" s="92"/>
    </row>
    <row r="898" spans="2:3" ht="15.75" customHeight="1" x14ac:dyDescent="0.25">
      <c r="B898" s="92"/>
      <c r="C898" s="92"/>
    </row>
    <row r="899" spans="2:3" ht="15.75" customHeight="1" x14ac:dyDescent="0.25">
      <c r="B899" s="92"/>
      <c r="C899" s="92"/>
    </row>
    <row r="900" spans="2:3" ht="15.75" customHeight="1" x14ac:dyDescent="0.25">
      <c r="B900" s="92"/>
      <c r="C900" s="92"/>
    </row>
    <row r="901" spans="2:3" ht="15.75" customHeight="1" x14ac:dyDescent="0.25">
      <c r="B901" s="92"/>
      <c r="C901" s="92"/>
    </row>
    <row r="902" spans="2:3" ht="15.75" customHeight="1" x14ac:dyDescent="0.25">
      <c r="B902" s="92"/>
      <c r="C902" s="92"/>
    </row>
    <row r="903" spans="2:3" ht="15.75" customHeight="1" x14ac:dyDescent="0.25">
      <c r="B903" s="92"/>
      <c r="C903" s="92"/>
    </row>
    <row r="904" spans="2:3" ht="15.75" customHeight="1" x14ac:dyDescent="0.25">
      <c r="B904" s="92"/>
      <c r="C904" s="92"/>
    </row>
    <row r="905" spans="2:3" ht="15.75" customHeight="1" x14ac:dyDescent="0.25">
      <c r="B905" s="92"/>
      <c r="C905" s="92"/>
    </row>
    <row r="906" spans="2:3" ht="15.75" customHeight="1" x14ac:dyDescent="0.25">
      <c r="B906" s="92"/>
      <c r="C906" s="92"/>
    </row>
    <row r="907" spans="2:3" ht="15.75" customHeight="1" x14ac:dyDescent="0.25">
      <c r="B907" s="92"/>
      <c r="C907" s="92"/>
    </row>
    <row r="908" spans="2:3" ht="15.75" customHeight="1" x14ac:dyDescent="0.25">
      <c r="B908" s="92"/>
      <c r="C908" s="92"/>
    </row>
    <row r="909" spans="2:3" ht="15.75" customHeight="1" x14ac:dyDescent="0.25">
      <c r="B909" s="92"/>
      <c r="C909" s="92"/>
    </row>
    <row r="910" spans="2:3" ht="15.75" customHeight="1" x14ac:dyDescent="0.25">
      <c r="B910" s="92"/>
      <c r="C910" s="92"/>
    </row>
    <row r="911" spans="2:3" ht="15.75" customHeight="1" x14ac:dyDescent="0.25">
      <c r="B911" s="92"/>
      <c r="C911" s="92"/>
    </row>
    <row r="912" spans="2:3" ht="15.75" customHeight="1" x14ac:dyDescent="0.25">
      <c r="B912" s="92"/>
      <c r="C912" s="92"/>
    </row>
    <row r="913" spans="2:3" ht="15.75" customHeight="1" x14ac:dyDescent="0.25">
      <c r="B913" s="92"/>
      <c r="C913" s="92"/>
    </row>
    <row r="914" spans="2:3" ht="15.75" customHeight="1" x14ac:dyDescent="0.25">
      <c r="B914" s="92"/>
      <c r="C914" s="92"/>
    </row>
    <row r="915" spans="2:3" ht="15.75" customHeight="1" x14ac:dyDescent="0.25">
      <c r="B915" s="92"/>
      <c r="C915" s="92"/>
    </row>
    <row r="916" spans="2:3" ht="15.75" customHeight="1" x14ac:dyDescent="0.25">
      <c r="B916" s="92"/>
      <c r="C916" s="92"/>
    </row>
    <row r="917" spans="2:3" ht="15.75" customHeight="1" x14ac:dyDescent="0.25">
      <c r="B917" s="92"/>
      <c r="C917" s="92"/>
    </row>
    <row r="918" spans="2:3" ht="15.75" customHeight="1" x14ac:dyDescent="0.25">
      <c r="B918" s="92"/>
      <c r="C918" s="92"/>
    </row>
    <row r="919" spans="2:3" ht="15.75" customHeight="1" x14ac:dyDescent="0.25">
      <c r="B919" s="92"/>
      <c r="C919" s="92"/>
    </row>
    <row r="920" spans="2:3" ht="15.75" customHeight="1" x14ac:dyDescent="0.25">
      <c r="B920" s="92"/>
      <c r="C920" s="92"/>
    </row>
    <row r="921" spans="2:3" ht="15.75" customHeight="1" x14ac:dyDescent="0.25">
      <c r="B921" s="92"/>
      <c r="C921" s="92"/>
    </row>
    <row r="922" spans="2:3" ht="15.75" customHeight="1" x14ac:dyDescent="0.25">
      <c r="B922" s="92"/>
      <c r="C922" s="92"/>
    </row>
    <row r="923" spans="2:3" ht="15.75" customHeight="1" x14ac:dyDescent="0.25">
      <c r="B923" s="92"/>
      <c r="C923" s="92"/>
    </row>
    <row r="924" spans="2:3" ht="15.75" customHeight="1" x14ac:dyDescent="0.25">
      <c r="B924" s="92"/>
      <c r="C924" s="92"/>
    </row>
    <row r="925" spans="2:3" ht="15.75" customHeight="1" x14ac:dyDescent="0.25">
      <c r="B925" s="92"/>
      <c r="C925" s="92"/>
    </row>
    <row r="926" spans="2:3" ht="15.75" customHeight="1" x14ac:dyDescent="0.25">
      <c r="B926" s="92"/>
      <c r="C926" s="92"/>
    </row>
    <row r="927" spans="2:3" ht="15.75" customHeight="1" x14ac:dyDescent="0.25">
      <c r="B927" s="92"/>
      <c r="C927" s="92"/>
    </row>
    <row r="928" spans="2:3" ht="15.75" customHeight="1" x14ac:dyDescent="0.25">
      <c r="B928" s="92"/>
      <c r="C928" s="92"/>
    </row>
    <row r="929" spans="2:3" ht="15.75" customHeight="1" x14ac:dyDescent="0.25">
      <c r="B929" s="92"/>
      <c r="C929" s="92"/>
    </row>
    <row r="930" spans="2:3" ht="15.75" customHeight="1" x14ac:dyDescent="0.25">
      <c r="B930" s="92"/>
      <c r="C930" s="92"/>
    </row>
    <row r="931" spans="2:3" ht="15.75" customHeight="1" x14ac:dyDescent="0.25">
      <c r="B931" s="92"/>
      <c r="C931" s="92"/>
    </row>
    <row r="932" spans="2:3" ht="15.75" customHeight="1" x14ac:dyDescent="0.25">
      <c r="B932" s="92"/>
      <c r="C932" s="92"/>
    </row>
    <row r="933" spans="2:3" ht="15.75" customHeight="1" x14ac:dyDescent="0.25">
      <c r="B933" s="92"/>
      <c r="C933" s="92"/>
    </row>
    <row r="934" spans="2:3" ht="15.75" customHeight="1" x14ac:dyDescent="0.25">
      <c r="B934" s="92"/>
      <c r="C934" s="92"/>
    </row>
    <row r="935" spans="2:3" ht="15.75" customHeight="1" x14ac:dyDescent="0.25">
      <c r="B935" s="92"/>
      <c r="C935" s="92"/>
    </row>
    <row r="936" spans="2:3" ht="15.75" customHeight="1" x14ac:dyDescent="0.25">
      <c r="B936" s="92"/>
      <c r="C936" s="92"/>
    </row>
    <row r="937" spans="2:3" ht="15.75" customHeight="1" x14ac:dyDescent="0.25">
      <c r="B937" s="92"/>
      <c r="C937" s="92"/>
    </row>
    <row r="938" spans="2:3" ht="15.75" customHeight="1" x14ac:dyDescent="0.25">
      <c r="B938" s="92"/>
      <c r="C938" s="92"/>
    </row>
    <row r="939" spans="2:3" ht="15.75" customHeight="1" x14ac:dyDescent="0.25">
      <c r="B939" s="92"/>
      <c r="C939" s="92"/>
    </row>
    <row r="940" spans="2:3" ht="15.75" customHeight="1" x14ac:dyDescent="0.25">
      <c r="B940" s="92"/>
      <c r="C940" s="92"/>
    </row>
    <row r="941" spans="2:3" ht="15.75" customHeight="1" x14ac:dyDescent="0.25">
      <c r="B941" s="92"/>
      <c r="C941" s="92"/>
    </row>
    <row r="942" spans="2:3" ht="15.75" customHeight="1" x14ac:dyDescent="0.25">
      <c r="B942" s="92"/>
      <c r="C942" s="92"/>
    </row>
    <row r="943" spans="2:3" ht="15.75" customHeight="1" x14ac:dyDescent="0.25">
      <c r="B943" s="92"/>
      <c r="C943" s="92"/>
    </row>
    <row r="944" spans="2:3" ht="15.75" customHeight="1" x14ac:dyDescent="0.25">
      <c r="B944" s="92"/>
      <c r="C944" s="92"/>
    </row>
    <row r="945" spans="2:3" ht="15.75" customHeight="1" x14ac:dyDescent="0.25">
      <c r="B945" s="92"/>
      <c r="C945" s="92"/>
    </row>
    <row r="946" spans="2:3" ht="15.75" customHeight="1" x14ac:dyDescent="0.25">
      <c r="B946" s="92"/>
      <c r="C946" s="92"/>
    </row>
    <row r="947" spans="2:3" ht="15.75" customHeight="1" x14ac:dyDescent="0.25">
      <c r="B947" s="92"/>
      <c r="C947" s="92"/>
    </row>
    <row r="948" spans="2:3" ht="15.75" customHeight="1" x14ac:dyDescent="0.25">
      <c r="B948" s="92"/>
      <c r="C948" s="92"/>
    </row>
    <row r="949" spans="2:3" ht="15.75" customHeight="1" x14ac:dyDescent="0.25">
      <c r="B949" s="92"/>
      <c r="C949" s="92"/>
    </row>
    <row r="950" spans="2:3" ht="15.75" customHeight="1" x14ac:dyDescent="0.25">
      <c r="B950" s="92"/>
      <c r="C950" s="92"/>
    </row>
    <row r="951" spans="2:3" ht="15.75" customHeight="1" x14ac:dyDescent="0.25">
      <c r="B951" s="92"/>
      <c r="C951" s="92"/>
    </row>
    <row r="952" spans="2:3" ht="15.75" customHeight="1" x14ac:dyDescent="0.25">
      <c r="B952" s="92"/>
      <c r="C952" s="92"/>
    </row>
    <row r="953" spans="2:3" ht="15.75" customHeight="1" x14ac:dyDescent="0.25">
      <c r="B953" s="92"/>
      <c r="C953" s="92"/>
    </row>
    <row r="954" spans="2:3" ht="15.75" customHeight="1" x14ac:dyDescent="0.25">
      <c r="B954" s="92"/>
      <c r="C954" s="92"/>
    </row>
    <row r="955" spans="2:3" ht="15.75" customHeight="1" x14ac:dyDescent="0.25">
      <c r="B955" s="92"/>
      <c r="C955" s="92"/>
    </row>
    <row r="956" spans="2:3" ht="15.75" customHeight="1" x14ac:dyDescent="0.25">
      <c r="B956" s="92"/>
      <c r="C956" s="92"/>
    </row>
    <row r="957" spans="2:3" ht="15.75" customHeight="1" x14ac:dyDescent="0.25">
      <c r="B957" s="92"/>
      <c r="C957" s="92"/>
    </row>
    <row r="958" spans="2:3" ht="15.75" customHeight="1" x14ac:dyDescent="0.25">
      <c r="B958" s="92"/>
      <c r="C958" s="92"/>
    </row>
    <row r="959" spans="2:3" ht="15.75" customHeight="1" x14ac:dyDescent="0.25">
      <c r="B959" s="92"/>
      <c r="C959" s="92"/>
    </row>
    <row r="960" spans="2:3" ht="15.75" customHeight="1" x14ac:dyDescent="0.25">
      <c r="B960" s="92"/>
      <c r="C960" s="92"/>
    </row>
    <row r="961" spans="2:3" ht="15.75" customHeight="1" x14ac:dyDescent="0.25">
      <c r="B961" s="92"/>
      <c r="C961" s="92"/>
    </row>
    <row r="962" spans="2:3" ht="15.75" customHeight="1" x14ac:dyDescent="0.25">
      <c r="B962" s="92"/>
      <c r="C962" s="92"/>
    </row>
    <row r="963" spans="2:3" ht="15.75" customHeight="1" x14ac:dyDescent="0.25">
      <c r="B963" s="92"/>
      <c r="C963" s="92"/>
    </row>
    <row r="964" spans="2:3" ht="15.75" customHeight="1" x14ac:dyDescent="0.25">
      <c r="B964" s="92"/>
      <c r="C964" s="92"/>
    </row>
    <row r="965" spans="2:3" ht="15.75" customHeight="1" x14ac:dyDescent="0.25">
      <c r="B965" s="92"/>
      <c r="C965" s="92"/>
    </row>
    <row r="966" spans="2:3" ht="15.75" customHeight="1" x14ac:dyDescent="0.25">
      <c r="B966" s="92"/>
      <c r="C966" s="92"/>
    </row>
    <row r="967" spans="2:3" ht="15.75" customHeight="1" x14ac:dyDescent="0.25">
      <c r="B967" s="92"/>
      <c r="C967" s="92"/>
    </row>
    <row r="968" spans="2:3" ht="15.75" customHeight="1" x14ac:dyDescent="0.25">
      <c r="B968" s="92"/>
      <c r="C968" s="92"/>
    </row>
    <row r="969" spans="2:3" ht="15.75" customHeight="1" x14ac:dyDescent="0.25">
      <c r="B969" s="92"/>
      <c r="C969" s="92"/>
    </row>
    <row r="970" spans="2:3" ht="15.75" customHeight="1" x14ac:dyDescent="0.25">
      <c r="B970" s="92"/>
      <c r="C970" s="92"/>
    </row>
    <row r="971" spans="2:3" ht="15.75" customHeight="1" x14ac:dyDescent="0.25">
      <c r="B971" s="92"/>
      <c r="C971" s="92"/>
    </row>
    <row r="972" spans="2:3" ht="15.75" customHeight="1" x14ac:dyDescent="0.25">
      <c r="B972" s="92"/>
      <c r="C972" s="92"/>
    </row>
    <row r="973" spans="2:3" ht="15.75" customHeight="1" x14ac:dyDescent="0.25">
      <c r="B973" s="92"/>
      <c r="C973" s="92"/>
    </row>
    <row r="974" spans="2:3" ht="15.75" customHeight="1" x14ac:dyDescent="0.25">
      <c r="B974" s="92"/>
      <c r="C974" s="92"/>
    </row>
    <row r="975" spans="2:3" ht="15.75" customHeight="1" x14ac:dyDescent="0.25">
      <c r="B975" s="92"/>
      <c r="C975" s="92"/>
    </row>
    <row r="976" spans="2:3" ht="15.75" customHeight="1" x14ac:dyDescent="0.25">
      <c r="B976" s="92"/>
      <c r="C976" s="92"/>
    </row>
    <row r="977" spans="2:3" ht="15.75" customHeight="1" x14ac:dyDescent="0.25">
      <c r="B977" s="92"/>
      <c r="C977" s="92"/>
    </row>
    <row r="978" spans="2:3" ht="15.75" customHeight="1" x14ac:dyDescent="0.25">
      <c r="B978" s="92"/>
      <c r="C978" s="92"/>
    </row>
    <row r="979" spans="2:3" ht="15.75" customHeight="1" x14ac:dyDescent="0.25">
      <c r="B979" s="92"/>
      <c r="C979" s="92"/>
    </row>
    <row r="980" spans="2:3" ht="15.75" customHeight="1" x14ac:dyDescent="0.25">
      <c r="B980" s="92"/>
      <c r="C980" s="92"/>
    </row>
    <row r="981" spans="2:3" ht="15.75" customHeight="1" x14ac:dyDescent="0.25">
      <c r="B981" s="92"/>
      <c r="C981" s="92"/>
    </row>
    <row r="982" spans="2:3" ht="15.75" customHeight="1" x14ac:dyDescent="0.25">
      <c r="B982" s="92"/>
      <c r="C982" s="92"/>
    </row>
    <row r="983" spans="2:3" ht="15.75" customHeight="1" x14ac:dyDescent="0.25">
      <c r="B983" s="92"/>
      <c r="C983" s="92"/>
    </row>
    <row r="984" spans="2:3" ht="15.75" customHeight="1" x14ac:dyDescent="0.25">
      <c r="B984" s="92"/>
      <c r="C984" s="92"/>
    </row>
    <row r="985" spans="2:3" ht="15.75" customHeight="1" x14ac:dyDescent="0.25">
      <c r="B985" s="92"/>
      <c r="C985" s="92"/>
    </row>
    <row r="986" spans="2:3" ht="15.75" customHeight="1" x14ac:dyDescent="0.25">
      <c r="B986" s="92"/>
      <c r="C986" s="92"/>
    </row>
    <row r="987" spans="2:3" ht="15.75" customHeight="1" x14ac:dyDescent="0.25">
      <c r="B987" s="92"/>
      <c r="C987" s="92"/>
    </row>
    <row r="988" spans="2:3" ht="15.75" customHeight="1" x14ac:dyDescent="0.25">
      <c r="B988" s="92"/>
      <c r="C988" s="92"/>
    </row>
    <row r="989" spans="2:3" ht="15.75" customHeight="1" x14ac:dyDescent="0.25">
      <c r="B989" s="92"/>
      <c r="C989" s="92"/>
    </row>
    <row r="990" spans="2:3" ht="15.75" customHeight="1" x14ac:dyDescent="0.25">
      <c r="B990" s="92"/>
      <c r="C990" s="92"/>
    </row>
    <row r="991" spans="2:3" ht="15.75" customHeight="1" x14ac:dyDescent="0.25">
      <c r="B991" s="92"/>
      <c r="C991" s="92"/>
    </row>
    <row r="992" spans="2:3" ht="15.75" customHeight="1" x14ac:dyDescent="0.25">
      <c r="B992" s="92"/>
      <c r="C992" s="92"/>
    </row>
    <row r="993" spans="2:3" ht="15.75" customHeight="1" x14ac:dyDescent="0.25">
      <c r="B993" s="92"/>
      <c r="C993" s="92"/>
    </row>
    <row r="994" spans="2:3" ht="15.75" customHeight="1" x14ac:dyDescent="0.25">
      <c r="B994" s="92"/>
      <c r="C994" s="92"/>
    </row>
    <row r="995" spans="2:3" ht="15.75" customHeight="1" x14ac:dyDescent="0.25">
      <c r="B995" s="92"/>
      <c r="C995" s="92"/>
    </row>
    <row r="996" spans="2:3" ht="15.75" customHeight="1" x14ac:dyDescent="0.25">
      <c r="B996" s="92"/>
      <c r="C996" s="92"/>
    </row>
    <row r="997" spans="2:3" ht="15.75" customHeight="1" x14ac:dyDescent="0.25">
      <c r="B997" s="92"/>
      <c r="C997" s="92"/>
    </row>
    <row r="998" spans="2:3" ht="15.75" customHeight="1" x14ac:dyDescent="0.25">
      <c r="B998" s="92"/>
      <c r="C998" s="92"/>
    </row>
    <row r="999" spans="2:3" ht="15.75" customHeight="1" x14ac:dyDescent="0.25">
      <c r="B999" s="92"/>
      <c r="C999" s="92"/>
    </row>
    <row r="1000" spans="2:3" ht="15.75" customHeight="1" x14ac:dyDescent="0.25">
      <c r="B1000" s="92"/>
      <c r="C1000" s="92"/>
    </row>
    <row r="1001" spans="2:3" ht="15.75" customHeight="1" x14ac:dyDescent="0.25">
      <c r="B1001" s="92"/>
      <c r="C1001" s="92"/>
    </row>
    <row r="1002" spans="2:3" ht="15.75" customHeight="1" x14ac:dyDescent="0.25">
      <c r="B1002" s="92"/>
      <c r="C1002" s="92"/>
    </row>
    <row r="1003" spans="2:3" ht="15.75" customHeight="1" x14ac:dyDescent="0.25">
      <c r="B1003" s="92"/>
      <c r="C1003" s="92"/>
    </row>
    <row r="1004" spans="2:3" ht="15.75" customHeight="1" x14ac:dyDescent="0.25">
      <c r="B1004" s="92"/>
      <c r="C1004" s="92"/>
    </row>
    <row r="1005" spans="2:3" ht="15.75" customHeight="1" x14ac:dyDescent="0.25">
      <c r="B1005" s="92"/>
      <c r="C1005" s="92"/>
    </row>
    <row r="1006" spans="2:3" ht="15.75" customHeight="1" x14ac:dyDescent="0.25">
      <c r="B1006" s="92"/>
      <c r="C1006" s="92"/>
    </row>
    <row r="1007" spans="2:3" ht="15.75" customHeight="1" x14ac:dyDescent="0.25">
      <c r="B1007" s="92"/>
      <c r="C1007" s="92"/>
    </row>
    <row r="1008" spans="2:3" ht="15.75" customHeight="1" x14ac:dyDescent="0.25">
      <c r="B1008" s="92"/>
      <c r="C1008" s="92"/>
    </row>
    <row r="1009" spans="2:3" ht="15.75" customHeight="1" x14ac:dyDescent="0.25">
      <c r="B1009" s="92"/>
      <c r="C1009" s="92"/>
    </row>
    <row r="1010" spans="2:3" ht="15.75" customHeight="1" x14ac:dyDescent="0.25">
      <c r="B1010" s="92"/>
      <c r="C1010" s="92"/>
    </row>
    <row r="1011" spans="2:3" ht="15.75" customHeight="1" x14ac:dyDescent="0.25">
      <c r="B1011" s="92"/>
      <c r="C1011" s="92"/>
    </row>
    <row r="1012" spans="2:3" ht="15.75" customHeight="1" x14ac:dyDescent="0.25">
      <c r="B1012" s="92"/>
      <c r="C1012" s="92"/>
    </row>
    <row r="1013" spans="2:3" ht="15.75" customHeight="1" x14ac:dyDescent="0.25">
      <c r="B1013" s="92"/>
      <c r="C1013" s="92"/>
    </row>
    <row r="1014" spans="2:3" ht="15.75" customHeight="1" x14ac:dyDescent="0.25">
      <c r="B1014" s="92"/>
      <c r="C1014" s="92"/>
    </row>
    <row r="1015" spans="2:3" ht="15.75" customHeight="1" x14ac:dyDescent="0.25">
      <c r="B1015" s="92"/>
      <c r="C1015" s="92"/>
    </row>
    <row r="1016" spans="2:3" ht="15.75" customHeight="1" x14ac:dyDescent="0.25">
      <c r="B1016" s="92"/>
      <c r="C1016" s="92"/>
    </row>
  </sheetData>
  <mergeCells count="11">
    <mergeCell ref="A80:C80"/>
    <mergeCell ref="A74:C74"/>
    <mergeCell ref="A42:C42"/>
    <mergeCell ref="A48:C48"/>
    <mergeCell ref="A58:C58"/>
    <mergeCell ref="A38:C38"/>
    <mergeCell ref="A1:C1"/>
    <mergeCell ref="A12:C12"/>
    <mergeCell ref="A18:C18"/>
    <mergeCell ref="A23:C23"/>
    <mergeCell ref="A32:C3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8DF3-1A62-41CD-9CAD-3972866547AA}">
  <dimension ref="A1:W968"/>
  <sheetViews>
    <sheetView zoomScale="130" zoomScaleNormal="130" workbookViewId="0">
      <selection sqref="A1:E13"/>
    </sheetView>
  </sheetViews>
  <sheetFormatPr defaultColWidth="10.28515625" defaultRowHeight="13.5" x14ac:dyDescent="0.25"/>
  <cols>
    <col min="1" max="1" width="52.7109375" style="82" customWidth="1"/>
    <col min="2" max="2" width="12.140625" style="82" bestFit="1" customWidth="1"/>
    <col min="3" max="3" width="12.42578125" style="82" bestFit="1" customWidth="1"/>
    <col min="4" max="4" width="12.140625" style="82" bestFit="1" customWidth="1"/>
    <col min="5" max="5" width="18.85546875" style="82" customWidth="1"/>
    <col min="6" max="16384" width="10.28515625" style="82"/>
  </cols>
  <sheetData>
    <row r="1" spans="1:23" s="161" customFormat="1" ht="18" x14ac:dyDescent="0.25">
      <c r="A1" s="216" t="s">
        <v>565</v>
      </c>
      <c r="B1" s="217"/>
      <c r="C1" s="217"/>
      <c r="D1" s="217"/>
      <c r="E1" s="217"/>
      <c r="F1" s="159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</row>
    <row r="2" spans="1:23" x14ac:dyDescent="0.25">
      <c r="A2" s="156" t="s">
        <v>61</v>
      </c>
      <c r="B2" s="233"/>
      <c r="C2" s="234"/>
      <c r="D2" s="234"/>
      <c r="E2" s="235"/>
      <c r="F2" s="154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</row>
    <row r="3" spans="1:23" x14ac:dyDescent="0.25">
      <c r="A3" s="156" t="s">
        <v>62</v>
      </c>
      <c r="B3" s="236"/>
      <c r="C3" s="237"/>
      <c r="D3" s="237"/>
      <c r="E3" s="238"/>
      <c r="F3" s="154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</row>
    <row r="4" spans="1:23" ht="27" x14ac:dyDescent="0.25">
      <c r="A4" s="162" t="s">
        <v>56</v>
      </c>
      <c r="B4" s="162" t="s">
        <v>57</v>
      </c>
      <c r="C4" s="162" t="s">
        <v>58</v>
      </c>
      <c r="D4" s="162" t="s">
        <v>10</v>
      </c>
      <c r="E4" s="162" t="s">
        <v>59</v>
      </c>
      <c r="F4" s="154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</row>
    <row r="5" spans="1:23" x14ac:dyDescent="0.25">
      <c r="A5" s="163" t="s">
        <v>60</v>
      </c>
      <c r="B5" s="57">
        <v>82000</v>
      </c>
      <c r="C5" s="57">
        <v>0</v>
      </c>
      <c r="D5" s="57">
        <f>B5-C5</f>
        <v>82000</v>
      </c>
      <c r="E5" s="57"/>
      <c r="F5" s="154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</row>
    <row r="6" spans="1:23" x14ac:dyDescent="0.25">
      <c r="A6" s="163" t="s">
        <v>63</v>
      </c>
      <c r="B6" s="57">
        <v>125000</v>
      </c>
      <c r="C6" s="57">
        <v>13500</v>
      </c>
      <c r="D6" s="57">
        <f>D5+B6-C6</f>
        <v>193500</v>
      </c>
      <c r="E6" s="57">
        <v>714.48</v>
      </c>
      <c r="F6" s="154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</row>
    <row r="7" spans="1:23" x14ac:dyDescent="0.25">
      <c r="A7" s="163" t="s">
        <v>64</v>
      </c>
      <c r="B7" s="57">
        <v>98500</v>
      </c>
      <c r="C7" s="57">
        <v>101500</v>
      </c>
      <c r="D7" s="57">
        <f t="shared" ref="D7:D12" si="0">D6+B7-C7</f>
        <v>190500</v>
      </c>
      <c r="E7" s="57">
        <v>6950.19</v>
      </c>
      <c r="F7" s="154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</row>
    <row r="8" spans="1:23" x14ac:dyDescent="0.25">
      <c r="A8" s="163" t="s">
        <v>68</v>
      </c>
      <c r="B8" s="57"/>
      <c r="C8" s="57">
        <v>98000</v>
      </c>
      <c r="D8" s="57">
        <f t="shared" si="0"/>
        <v>92500</v>
      </c>
      <c r="E8" s="57">
        <v>3619.44</v>
      </c>
      <c r="F8" s="154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</row>
    <row r="9" spans="1:23" x14ac:dyDescent="0.25">
      <c r="A9" s="163" t="s">
        <v>69</v>
      </c>
      <c r="B9" s="57"/>
      <c r="C9" s="57">
        <v>90500</v>
      </c>
      <c r="D9" s="57">
        <f t="shared" si="0"/>
        <v>2000</v>
      </c>
      <c r="E9" s="164">
        <v>1182.5899999999999</v>
      </c>
      <c r="F9" s="154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</row>
    <row r="10" spans="1:23" x14ac:dyDescent="0.25">
      <c r="A10" s="163" t="s">
        <v>387</v>
      </c>
      <c r="B10" s="57"/>
      <c r="C10" s="57">
        <v>2000</v>
      </c>
      <c r="D10" s="57">
        <f t="shared" si="0"/>
        <v>0</v>
      </c>
      <c r="E10" s="164">
        <v>31.32</v>
      </c>
      <c r="F10" s="154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</row>
    <row r="11" spans="1:23" x14ac:dyDescent="0.25">
      <c r="A11" s="165" t="s">
        <v>51</v>
      </c>
      <c r="B11" s="57">
        <v>58500</v>
      </c>
      <c r="C11" s="57">
        <v>24000</v>
      </c>
      <c r="D11" s="57">
        <f t="shared" si="0"/>
        <v>34500</v>
      </c>
      <c r="E11" s="57">
        <v>17.55</v>
      </c>
      <c r="F11" s="154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</row>
    <row r="12" spans="1:23" x14ac:dyDescent="0.25">
      <c r="A12" s="165" t="s">
        <v>53</v>
      </c>
      <c r="B12" s="166"/>
      <c r="C12" s="57">
        <v>34500</v>
      </c>
      <c r="D12" s="57">
        <f t="shared" si="0"/>
        <v>0</v>
      </c>
      <c r="E12" s="57">
        <v>344.48</v>
      </c>
      <c r="F12" s="154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</row>
    <row r="13" spans="1:23" x14ac:dyDescent="0.25">
      <c r="A13" s="87" t="s">
        <v>385</v>
      </c>
      <c r="B13" s="167">
        <f>SUM(B5:B12)</f>
        <v>364000</v>
      </c>
      <c r="C13" s="167">
        <f>SUM(C5:C12)</f>
        <v>364000</v>
      </c>
      <c r="D13" s="167"/>
      <c r="E13" s="168">
        <f>SUM(E5:E12)</f>
        <v>12860.05</v>
      </c>
      <c r="F13" s="154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</row>
    <row r="14" spans="1:23" x14ac:dyDescent="0.25">
      <c r="B14" s="157"/>
      <c r="C14" s="157"/>
      <c r="D14" s="157"/>
      <c r="E14" s="157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</row>
    <row r="15" spans="1:23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</row>
    <row r="16" spans="1:23" x14ac:dyDescent="0.2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x14ac:dyDescent="0.25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</row>
    <row r="18" spans="1:23" x14ac:dyDescent="0.25">
      <c r="A18" s="155"/>
      <c r="B18" s="155"/>
      <c r="C18" s="155"/>
      <c r="D18" s="155"/>
      <c r="E18" s="158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</row>
    <row r="19" spans="1:23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</row>
    <row r="20" spans="1:23" x14ac:dyDescent="0.25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</row>
    <row r="21" spans="1:23" x14ac:dyDescent="0.25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</row>
    <row r="22" spans="1:23" x14ac:dyDescent="0.2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</row>
    <row r="23" spans="1:23" x14ac:dyDescent="0.25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</row>
    <row r="24" spans="1:23" x14ac:dyDescent="0.25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</row>
    <row r="25" spans="1:23" x14ac:dyDescent="0.25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</row>
    <row r="26" spans="1:23" x14ac:dyDescent="0.2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</row>
    <row r="27" spans="1:23" x14ac:dyDescent="0.25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</row>
    <row r="28" spans="1:23" x14ac:dyDescent="0.25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</row>
    <row r="29" spans="1:23" x14ac:dyDescent="0.25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</row>
    <row r="30" spans="1:23" x14ac:dyDescent="0.25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</row>
    <row r="31" spans="1:23" x14ac:dyDescent="0.25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</row>
    <row r="32" spans="1:23" x14ac:dyDescent="0.25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</row>
    <row r="33" spans="1:23" x14ac:dyDescent="0.25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</row>
    <row r="34" spans="1:23" x14ac:dyDescent="0.25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</row>
    <row r="35" spans="1:23" x14ac:dyDescent="0.25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</row>
    <row r="36" spans="1:23" x14ac:dyDescent="0.25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</row>
    <row r="37" spans="1:23" x14ac:dyDescent="0.25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</row>
    <row r="38" spans="1:23" x14ac:dyDescent="0.25">
      <c r="A38" s="155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</row>
    <row r="39" spans="1:23" x14ac:dyDescent="0.25">
      <c r="A39" s="155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</row>
    <row r="40" spans="1:23" x14ac:dyDescent="0.25">
      <c r="A40" s="155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</row>
    <row r="41" spans="1:23" x14ac:dyDescent="0.25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</row>
    <row r="42" spans="1:23" x14ac:dyDescent="0.25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</row>
    <row r="43" spans="1:23" x14ac:dyDescent="0.25">
      <c r="A43" s="155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</row>
    <row r="44" spans="1:23" x14ac:dyDescent="0.25">
      <c r="A44" s="155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</row>
    <row r="45" spans="1:23" x14ac:dyDescent="0.25">
      <c r="A45" s="155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</row>
    <row r="46" spans="1:23" x14ac:dyDescent="0.25">
      <c r="A46" s="155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</row>
    <row r="47" spans="1:23" x14ac:dyDescent="0.25">
      <c r="A47" s="155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</row>
    <row r="48" spans="1:23" x14ac:dyDescent="0.25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</row>
    <row r="49" spans="1:23" x14ac:dyDescent="0.25">
      <c r="A49" s="155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</row>
    <row r="50" spans="1:23" x14ac:dyDescent="0.25">
      <c r="A50" s="15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</row>
    <row r="51" spans="1:23" x14ac:dyDescent="0.25">
      <c r="A51" s="155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</row>
    <row r="52" spans="1:23" x14ac:dyDescent="0.25">
      <c r="A52" s="155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</row>
    <row r="53" spans="1:23" x14ac:dyDescent="0.25">
      <c r="A53" s="155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</row>
    <row r="54" spans="1:23" x14ac:dyDescent="0.25">
      <c r="A54" s="155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</row>
    <row r="55" spans="1:23" x14ac:dyDescent="0.25">
      <c r="A55" s="155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</row>
    <row r="56" spans="1:23" x14ac:dyDescent="0.25">
      <c r="A56" s="155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</row>
    <row r="57" spans="1:23" x14ac:dyDescent="0.25">
      <c r="A57" s="155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</row>
    <row r="58" spans="1:23" x14ac:dyDescent="0.25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</row>
    <row r="59" spans="1:23" x14ac:dyDescent="0.25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</row>
    <row r="60" spans="1:23" x14ac:dyDescent="0.25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</row>
    <row r="61" spans="1:23" x14ac:dyDescent="0.25">
      <c r="A61" s="155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</row>
    <row r="62" spans="1:23" x14ac:dyDescent="0.25">
      <c r="A62" s="155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</row>
    <row r="63" spans="1:23" x14ac:dyDescent="0.25">
      <c r="A63" s="155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</row>
    <row r="64" spans="1:23" x14ac:dyDescent="0.25">
      <c r="A64" s="155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</row>
    <row r="65" spans="1:23" x14ac:dyDescent="0.25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</row>
    <row r="66" spans="1:23" x14ac:dyDescent="0.25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</row>
    <row r="67" spans="1:23" x14ac:dyDescent="0.25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</row>
    <row r="68" spans="1:23" x14ac:dyDescent="0.25">
      <c r="A68" s="155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</row>
    <row r="69" spans="1:23" x14ac:dyDescent="0.25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</row>
    <row r="70" spans="1:23" x14ac:dyDescent="0.25">
      <c r="A70" s="155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</row>
    <row r="71" spans="1:23" x14ac:dyDescent="0.25">
      <c r="A71" s="155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</row>
    <row r="72" spans="1:23" x14ac:dyDescent="0.25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</row>
    <row r="73" spans="1:23" x14ac:dyDescent="0.25">
      <c r="A73" s="155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</row>
    <row r="74" spans="1:23" x14ac:dyDescent="0.25">
      <c r="A74" s="155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</row>
    <row r="75" spans="1:23" x14ac:dyDescent="0.25">
      <c r="A75" s="155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</row>
    <row r="76" spans="1:23" x14ac:dyDescent="0.25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</row>
    <row r="77" spans="1:23" x14ac:dyDescent="0.25">
      <c r="A77" s="155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</row>
    <row r="78" spans="1:23" x14ac:dyDescent="0.25">
      <c r="A78" s="155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</row>
    <row r="79" spans="1:23" x14ac:dyDescent="0.25">
      <c r="A79" s="155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</row>
    <row r="80" spans="1:23" x14ac:dyDescent="0.25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</row>
    <row r="81" spans="1:23" x14ac:dyDescent="0.25">
      <c r="A81" s="155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</row>
    <row r="82" spans="1:23" x14ac:dyDescent="0.25">
      <c r="A82" s="155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</row>
    <row r="83" spans="1:23" x14ac:dyDescent="0.25">
      <c r="A83" s="155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</row>
    <row r="84" spans="1:23" x14ac:dyDescent="0.25">
      <c r="A84" s="155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</row>
    <row r="85" spans="1:23" x14ac:dyDescent="0.25">
      <c r="A85" s="155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</row>
    <row r="86" spans="1:23" x14ac:dyDescent="0.25">
      <c r="A86" s="155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</row>
    <row r="87" spans="1:23" x14ac:dyDescent="0.25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</row>
    <row r="88" spans="1:23" x14ac:dyDescent="0.25">
      <c r="A88" s="155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</row>
    <row r="89" spans="1:23" x14ac:dyDescent="0.25">
      <c r="A89" s="155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</row>
    <row r="90" spans="1:23" x14ac:dyDescent="0.25">
      <c r="A90" s="155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</row>
    <row r="91" spans="1:23" x14ac:dyDescent="0.25">
      <c r="A91" s="155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</row>
    <row r="92" spans="1:23" x14ac:dyDescent="0.25">
      <c r="A92" s="155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</row>
    <row r="93" spans="1:23" x14ac:dyDescent="0.25">
      <c r="A93" s="155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</row>
    <row r="94" spans="1:23" x14ac:dyDescent="0.25">
      <c r="A94" s="155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</row>
    <row r="95" spans="1:23" x14ac:dyDescent="0.25">
      <c r="A95" s="155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</row>
    <row r="96" spans="1:23" x14ac:dyDescent="0.25">
      <c r="A96" s="155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</row>
    <row r="97" spans="1:23" x14ac:dyDescent="0.25">
      <c r="A97" s="155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</row>
    <row r="98" spans="1:23" x14ac:dyDescent="0.25">
      <c r="A98" s="155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</row>
    <row r="99" spans="1:23" x14ac:dyDescent="0.25">
      <c r="A99" s="155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</row>
    <row r="100" spans="1:23" x14ac:dyDescent="0.25">
      <c r="A100" s="155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</row>
    <row r="101" spans="1:23" x14ac:dyDescent="0.25">
      <c r="A101" s="155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</row>
    <row r="102" spans="1:23" x14ac:dyDescent="0.25">
      <c r="A102" s="155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</row>
    <row r="103" spans="1:23" x14ac:dyDescent="0.25">
      <c r="A103" s="155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</row>
    <row r="104" spans="1:23" x14ac:dyDescent="0.25">
      <c r="A104" s="155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</row>
    <row r="105" spans="1:23" x14ac:dyDescent="0.25">
      <c r="A105" s="155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</row>
    <row r="106" spans="1:23" x14ac:dyDescent="0.25">
      <c r="A106" s="155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</row>
    <row r="107" spans="1:23" x14ac:dyDescent="0.25">
      <c r="A107" s="155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</row>
    <row r="108" spans="1:23" x14ac:dyDescent="0.25">
      <c r="A108" s="155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</row>
    <row r="109" spans="1:23" x14ac:dyDescent="0.25">
      <c r="A109" s="155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</row>
    <row r="110" spans="1:23" x14ac:dyDescent="0.25">
      <c r="A110" s="155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</row>
    <row r="111" spans="1:23" x14ac:dyDescent="0.25">
      <c r="A111" s="155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</row>
    <row r="112" spans="1:23" x14ac:dyDescent="0.25">
      <c r="A112" s="155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</row>
    <row r="113" spans="1:23" x14ac:dyDescent="0.25">
      <c r="A113" s="155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</row>
    <row r="114" spans="1:23" x14ac:dyDescent="0.25">
      <c r="A114" s="155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</row>
    <row r="115" spans="1:23" x14ac:dyDescent="0.25">
      <c r="A115" s="155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</row>
    <row r="116" spans="1:23" x14ac:dyDescent="0.25">
      <c r="A116" s="15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</row>
    <row r="117" spans="1:23" x14ac:dyDescent="0.25">
      <c r="A117" s="155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</row>
    <row r="118" spans="1:23" x14ac:dyDescent="0.25">
      <c r="A118" s="155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</row>
    <row r="119" spans="1:23" x14ac:dyDescent="0.25">
      <c r="A119" s="155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</row>
    <row r="120" spans="1:23" x14ac:dyDescent="0.25">
      <c r="A120" s="155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</row>
    <row r="121" spans="1:23" x14ac:dyDescent="0.25">
      <c r="A121" s="155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</row>
    <row r="122" spans="1:23" x14ac:dyDescent="0.25">
      <c r="A122" s="155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</row>
    <row r="123" spans="1:23" x14ac:dyDescent="0.25">
      <c r="A123" s="155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</row>
    <row r="124" spans="1:23" x14ac:dyDescent="0.25">
      <c r="A124" s="155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</row>
    <row r="125" spans="1:23" x14ac:dyDescent="0.25">
      <c r="A125" s="155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</row>
    <row r="126" spans="1:23" x14ac:dyDescent="0.25">
      <c r="A126" s="155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</row>
    <row r="127" spans="1:23" x14ac:dyDescent="0.25">
      <c r="A127" s="155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</row>
    <row r="128" spans="1:23" x14ac:dyDescent="0.25">
      <c r="A128" s="155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</row>
    <row r="129" spans="1:23" x14ac:dyDescent="0.25">
      <c r="A129" s="155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</row>
    <row r="130" spans="1:23" x14ac:dyDescent="0.25">
      <c r="A130" s="155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</row>
    <row r="131" spans="1:23" x14ac:dyDescent="0.25">
      <c r="A131" s="155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</row>
    <row r="132" spans="1:23" x14ac:dyDescent="0.25">
      <c r="A132" s="155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</row>
    <row r="133" spans="1:23" x14ac:dyDescent="0.25">
      <c r="A133" s="155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</row>
    <row r="134" spans="1:23" x14ac:dyDescent="0.25">
      <c r="A134" s="155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</row>
    <row r="135" spans="1:23" x14ac:dyDescent="0.25">
      <c r="A135" s="155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</row>
    <row r="136" spans="1:23" x14ac:dyDescent="0.25">
      <c r="A136" s="155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</row>
    <row r="137" spans="1:23" x14ac:dyDescent="0.25">
      <c r="A137" s="155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</row>
    <row r="138" spans="1:23" x14ac:dyDescent="0.25">
      <c r="A138" s="155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</row>
    <row r="139" spans="1:23" x14ac:dyDescent="0.25">
      <c r="A139" s="155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</row>
    <row r="140" spans="1:23" x14ac:dyDescent="0.25">
      <c r="A140" s="155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</row>
    <row r="141" spans="1:23" x14ac:dyDescent="0.25">
      <c r="A141" s="155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</row>
    <row r="142" spans="1:23" x14ac:dyDescent="0.25">
      <c r="A142" s="155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</row>
    <row r="143" spans="1:23" x14ac:dyDescent="0.25">
      <c r="A143" s="155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</row>
    <row r="144" spans="1:23" x14ac:dyDescent="0.25">
      <c r="A144" s="155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</row>
    <row r="145" spans="1:23" x14ac:dyDescent="0.25">
      <c r="A145" s="155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</row>
    <row r="146" spans="1:23" x14ac:dyDescent="0.25">
      <c r="A146" s="155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</row>
    <row r="147" spans="1:23" x14ac:dyDescent="0.25">
      <c r="A147" s="155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</row>
    <row r="148" spans="1:23" x14ac:dyDescent="0.25">
      <c r="A148" s="155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</row>
    <row r="149" spans="1:23" x14ac:dyDescent="0.25">
      <c r="A149" s="155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</row>
    <row r="150" spans="1:23" x14ac:dyDescent="0.25">
      <c r="A150" s="155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</row>
    <row r="151" spans="1:23" x14ac:dyDescent="0.25">
      <c r="A151" s="155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</row>
    <row r="152" spans="1:23" x14ac:dyDescent="0.25">
      <c r="A152" s="155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</row>
    <row r="153" spans="1:23" x14ac:dyDescent="0.25">
      <c r="A153" s="155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</row>
    <row r="154" spans="1:23" x14ac:dyDescent="0.25">
      <c r="A154" s="155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</row>
    <row r="155" spans="1:23" x14ac:dyDescent="0.25">
      <c r="A155" s="155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</row>
    <row r="156" spans="1:23" x14ac:dyDescent="0.25">
      <c r="A156" s="155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</row>
    <row r="157" spans="1:23" x14ac:dyDescent="0.25">
      <c r="A157" s="155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</row>
    <row r="158" spans="1:23" x14ac:dyDescent="0.25">
      <c r="A158" s="155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</row>
    <row r="159" spans="1:23" x14ac:dyDescent="0.25">
      <c r="A159" s="155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</row>
    <row r="160" spans="1:23" x14ac:dyDescent="0.25">
      <c r="A160" s="155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</row>
    <row r="161" spans="1:23" x14ac:dyDescent="0.25">
      <c r="A161" s="155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</row>
    <row r="162" spans="1:23" x14ac:dyDescent="0.25">
      <c r="A162" s="155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</row>
    <row r="163" spans="1:23" x14ac:dyDescent="0.25">
      <c r="A163" s="155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</row>
    <row r="164" spans="1:23" x14ac:dyDescent="0.25">
      <c r="A164" s="155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</row>
    <row r="165" spans="1:23" x14ac:dyDescent="0.25">
      <c r="A165" s="155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</row>
    <row r="166" spans="1:23" x14ac:dyDescent="0.25">
      <c r="A166" s="155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</row>
    <row r="167" spans="1:23" x14ac:dyDescent="0.25">
      <c r="A167" s="155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</row>
    <row r="168" spans="1:23" x14ac:dyDescent="0.25">
      <c r="A168" s="155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</row>
    <row r="169" spans="1:23" x14ac:dyDescent="0.25">
      <c r="A169" s="155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</row>
    <row r="170" spans="1:23" x14ac:dyDescent="0.25">
      <c r="A170" s="155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</row>
    <row r="171" spans="1:23" x14ac:dyDescent="0.25">
      <c r="A171" s="155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</row>
    <row r="172" spans="1:23" x14ac:dyDescent="0.25">
      <c r="A172" s="155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</row>
    <row r="173" spans="1:23" x14ac:dyDescent="0.25">
      <c r="A173" s="155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</row>
    <row r="174" spans="1:23" x14ac:dyDescent="0.25">
      <c r="A174" s="155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</row>
    <row r="175" spans="1:23" x14ac:dyDescent="0.25">
      <c r="A175" s="155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</row>
    <row r="176" spans="1:23" x14ac:dyDescent="0.25">
      <c r="A176" s="155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</row>
    <row r="177" spans="1:23" x14ac:dyDescent="0.25">
      <c r="A177" s="155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</row>
    <row r="178" spans="1:23" x14ac:dyDescent="0.25">
      <c r="A178" s="155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</row>
    <row r="179" spans="1:23" x14ac:dyDescent="0.25">
      <c r="A179" s="155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</row>
    <row r="180" spans="1:23" x14ac:dyDescent="0.25">
      <c r="A180" s="155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</row>
    <row r="181" spans="1:23" x14ac:dyDescent="0.25">
      <c r="A181" s="155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</row>
    <row r="182" spans="1:23" x14ac:dyDescent="0.25">
      <c r="A182" s="155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</row>
    <row r="183" spans="1:23" x14ac:dyDescent="0.25">
      <c r="A183" s="155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</row>
    <row r="184" spans="1:23" x14ac:dyDescent="0.25">
      <c r="A184" s="155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</row>
    <row r="185" spans="1:23" x14ac:dyDescent="0.25">
      <c r="A185" s="155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</row>
    <row r="186" spans="1:23" x14ac:dyDescent="0.25">
      <c r="A186" s="155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</row>
    <row r="187" spans="1:23" x14ac:dyDescent="0.25">
      <c r="A187" s="155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</row>
    <row r="188" spans="1:23" x14ac:dyDescent="0.25">
      <c r="A188" s="155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</row>
    <row r="189" spans="1:23" x14ac:dyDescent="0.25">
      <c r="A189" s="155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</row>
    <row r="190" spans="1:23" x14ac:dyDescent="0.25">
      <c r="A190" s="155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</row>
    <row r="191" spans="1:23" x14ac:dyDescent="0.25">
      <c r="A191" s="155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</row>
    <row r="192" spans="1:23" x14ac:dyDescent="0.25">
      <c r="A192" s="155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</row>
    <row r="193" spans="1:23" x14ac:dyDescent="0.25">
      <c r="A193" s="155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</row>
    <row r="194" spans="1:23" x14ac:dyDescent="0.25">
      <c r="A194" s="155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</row>
    <row r="195" spans="1:23" x14ac:dyDescent="0.25">
      <c r="A195" s="155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</row>
    <row r="196" spans="1:23" x14ac:dyDescent="0.25">
      <c r="A196" s="155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</row>
    <row r="197" spans="1:23" x14ac:dyDescent="0.25">
      <c r="A197" s="155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</row>
    <row r="198" spans="1:23" x14ac:dyDescent="0.25">
      <c r="A198" s="155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</row>
    <row r="199" spans="1:23" x14ac:dyDescent="0.25">
      <c r="A199" s="155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</row>
    <row r="200" spans="1:23" x14ac:dyDescent="0.25">
      <c r="A200" s="155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</row>
    <row r="201" spans="1:23" x14ac:dyDescent="0.25">
      <c r="A201" s="155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</row>
    <row r="202" spans="1:23" x14ac:dyDescent="0.25">
      <c r="A202" s="155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</row>
    <row r="203" spans="1:23" x14ac:dyDescent="0.25">
      <c r="A203" s="155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</row>
    <row r="204" spans="1:23" x14ac:dyDescent="0.25">
      <c r="A204" s="155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</row>
    <row r="205" spans="1:23" x14ac:dyDescent="0.25">
      <c r="A205" s="155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</row>
    <row r="206" spans="1:23" x14ac:dyDescent="0.25">
      <c r="A206" s="155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</row>
    <row r="207" spans="1:23" x14ac:dyDescent="0.25">
      <c r="A207" s="155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</row>
    <row r="208" spans="1:23" x14ac:dyDescent="0.25">
      <c r="A208" s="155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</row>
    <row r="209" spans="1:23" x14ac:dyDescent="0.25">
      <c r="A209" s="155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</row>
    <row r="210" spans="1:23" x14ac:dyDescent="0.25">
      <c r="A210" s="155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</row>
    <row r="211" spans="1:23" x14ac:dyDescent="0.25">
      <c r="A211" s="155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</row>
    <row r="212" spans="1:23" x14ac:dyDescent="0.25">
      <c r="A212" s="155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</row>
    <row r="213" spans="1:23" x14ac:dyDescent="0.25">
      <c r="A213" s="155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</row>
    <row r="214" spans="1:23" x14ac:dyDescent="0.25">
      <c r="A214" s="155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</row>
    <row r="215" spans="1:23" x14ac:dyDescent="0.25">
      <c r="A215" s="155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</row>
    <row r="216" spans="1:23" x14ac:dyDescent="0.25">
      <c r="A216" s="155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</row>
    <row r="217" spans="1:23" x14ac:dyDescent="0.25">
      <c r="A217" s="155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</row>
    <row r="218" spans="1:23" x14ac:dyDescent="0.25">
      <c r="A218" s="155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</row>
    <row r="219" spans="1:23" x14ac:dyDescent="0.25">
      <c r="A219" s="155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</row>
    <row r="220" spans="1:23" x14ac:dyDescent="0.25">
      <c r="A220" s="155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</row>
    <row r="221" spans="1:23" x14ac:dyDescent="0.25">
      <c r="A221" s="155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</row>
    <row r="222" spans="1:23" x14ac:dyDescent="0.25">
      <c r="A222" s="155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</row>
    <row r="223" spans="1:23" x14ac:dyDescent="0.25">
      <c r="A223" s="155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</row>
    <row r="224" spans="1:23" x14ac:dyDescent="0.25">
      <c r="A224" s="155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</row>
    <row r="225" spans="1:23" x14ac:dyDescent="0.25">
      <c r="A225" s="155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</row>
    <row r="226" spans="1:23" x14ac:dyDescent="0.25">
      <c r="A226" s="155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</row>
    <row r="227" spans="1:23" x14ac:dyDescent="0.25">
      <c r="A227" s="155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</row>
    <row r="228" spans="1:23" x14ac:dyDescent="0.25">
      <c r="A228" s="155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</row>
    <row r="229" spans="1:23" x14ac:dyDescent="0.25">
      <c r="A229" s="155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</row>
    <row r="230" spans="1:23" x14ac:dyDescent="0.25">
      <c r="A230" s="155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</row>
    <row r="231" spans="1:23" x14ac:dyDescent="0.25">
      <c r="A231" s="155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</row>
    <row r="232" spans="1:23" x14ac:dyDescent="0.25">
      <c r="A232" s="155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</row>
    <row r="233" spans="1:23" x14ac:dyDescent="0.25">
      <c r="A233" s="155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</row>
    <row r="234" spans="1:23" x14ac:dyDescent="0.25">
      <c r="A234" s="155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</row>
    <row r="235" spans="1:23" x14ac:dyDescent="0.25">
      <c r="A235" s="155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</row>
    <row r="236" spans="1:23" x14ac:dyDescent="0.25">
      <c r="A236" s="155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</row>
    <row r="237" spans="1:23" x14ac:dyDescent="0.25">
      <c r="A237" s="155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</row>
    <row r="238" spans="1:23" x14ac:dyDescent="0.25">
      <c r="A238" s="155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</row>
    <row r="239" spans="1:23" x14ac:dyDescent="0.25">
      <c r="A239" s="155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</row>
    <row r="240" spans="1:23" x14ac:dyDescent="0.25">
      <c r="A240" s="155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</row>
    <row r="241" spans="1:23" x14ac:dyDescent="0.25">
      <c r="A241" s="155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</row>
    <row r="242" spans="1:23" x14ac:dyDescent="0.25">
      <c r="A242" s="155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</row>
    <row r="243" spans="1:23" x14ac:dyDescent="0.25">
      <c r="A243" s="155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</row>
    <row r="244" spans="1:23" x14ac:dyDescent="0.25">
      <c r="A244" s="155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</row>
    <row r="245" spans="1:23" x14ac:dyDescent="0.25">
      <c r="A245" s="155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</row>
    <row r="246" spans="1:23" x14ac:dyDescent="0.25">
      <c r="A246" s="155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</row>
    <row r="247" spans="1:23" x14ac:dyDescent="0.25">
      <c r="A247" s="155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</row>
    <row r="248" spans="1:23" x14ac:dyDescent="0.25">
      <c r="A248" s="155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</row>
    <row r="249" spans="1:23" x14ac:dyDescent="0.25">
      <c r="A249" s="155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</row>
    <row r="250" spans="1:23" x14ac:dyDescent="0.25">
      <c r="A250" s="155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</row>
    <row r="251" spans="1:23" x14ac:dyDescent="0.25">
      <c r="A251" s="155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</row>
    <row r="252" spans="1:23" x14ac:dyDescent="0.25">
      <c r="A252" s="155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</row>
    <row r="253" spans="1:23" x14ac:dyDescent="0.25">
      <c r="A253" s="155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</row>
    <row r="254" spans="1:23" x14ac:dyDescent="0.25">
      <c r="A254" s="155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</row>
    <row r="255" spans="1:23" x14ac:dyDescent="0.25">
      <c r="A255" s="155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</row>
    <row r="256" spans="1:23" x14ac:dyDescent="0.25">
      <c r="A256" s="155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</row>
    <row r="257" spans="1:23" x14ac:dyDescent="0.25">
      <c r="A257" s="155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</row>
    <row r="258" spans="1:23" x14ac:dyDescent="0.25">
      <c r="A258" s="155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</row>
    <row r="259" spans="1:23" x14ac:dyDescent="0.25">
      <c r="A259" s="155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</row>
    <row r="260" spans="1:23" x14ac:dyDescent="0.25">
      <c r="A260" s="155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</row>
    <row r="261" spans="1:23" x14ac:dyDescent="0.25">
      <c r="A261" s="155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</row>
    <row r="262" spans="1:23" x14ac:dyDescent="0.25">
      <c r="A262" s="155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</row>
    <row r="263" spans="1:23" x14ac:dyDescent="0.25">
      <c r="A263" s="155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</row>
    <row r="264" spans="1:23" x14ac:dyDescent="0.25">
      <c r="A264" s="155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</row>
    <row r="265" spans="1:23" x14ac:dyDescent="0.25">
      <c r="A265" s="155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</row>
    <row r="266" spans="1:23" x14ac:dyDescent="0.25">
      <c r="A266" s="155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</row>
    <row r="267" spans="1:23" x14ac:dyDescent="0.25">
      <c r="A267" s="155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</row>
    <row r="268" spans="1:23" x14ac:dyDescent="0.25">
      <c r="A268" s="155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</row>
    <row r="269" spans="1:23" x14ac:dyDescent="0.25">
      <c r="A269" s="155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</row>
    <row r="270" spans="1:23" x14ac:dyDescent="0.25">
      <c r="A270" s="155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</row>
    <row r="271" spans="1:23" x14ac:dyDescent="0.25">
      <c r="A271" s="155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</row>
    <row r="272" spans="1:23" x14ac:dyDescent="0.25">
      <c r="A272" s="155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</row>
    <row r="273" spans="1:23" x14ac:dyDescent="0.25">
      <c r="A273" s="155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</row>
    <row r="274" spans="1:23" x14ac:dyDescent="0.25">
      <c r="A274" s="155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</row>
    <row r="275" spans="1:23" x14ac:dyDescent="0.25">
      <c r="A275" s="155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</row>
    <row r="276" spans="1:23" x14ac:dyDescent="0.25">
      <c r="A276" s="155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</row>
    <row r="277" spans="1:23" x14ac:dyDescent="0.25">
      <c r="A277" s="155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</row>
    <row r="278" spans="1:23" x14ac:dyDescent="0.25">
      <c r="A278" s="155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</row>
    <row r="279" spans="1:23" x14ac:dyDescent="0.25">
      <c r="A279" s="155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</row>
    <row r="280" spans="1:23" x14ac:dyDescent="0.25">
      <c r="A280" s="155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</row>
    <row r="281" spans="1:23" x14ac:dyDescent="0.25">
      <c r="A281" s="155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</row>
    <row r="282" spans="1:23" x14ac:dyDescent="0.25">
      <c r="A282" s="155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</row>
    <row r="283" spans="1:23" x14ac:dyDescent="0.25">
      <c r="A283" s="155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</row>
    <row r="284" spans="1:23" x14ac:dyDescent="0.25">
      <c r="A284" s="155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</row>
    <row r="285" spans="1:23" x14ac:dyDescent="0.25">
      <c r="A285" s="155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</row>
    <row r="286" spans="1:23" x14ac:dyDescent="0.25">
      <c r="A286" s="155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</row>
    <row r="287" spans="1:23" x14ac:dyDescent="0.25">
      <c r="A287" s="155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</row>
    <row r="288" spans="1:23" x14ac:dyDescent="0.25">
      <c r="A288" s="155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</row>
    <row r="289" spans="1:23" x14ac:dyDescent="0.25">
      <c r="A289" s="155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</row>
    <row r="290" spans="1:23" x14ac:dyDescent="0.25">
      <c r="A290" s="155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</row>
    <row r="291" spans="1:23" x14ac:dyDescent="0.25">
      <c r="A291" s="155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</row>
    <row r="292" spans="1:23" x14ac:dyDescent="0.25">
      <c r="A292" s="155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</row>
    <row r="293" spans="1:23" x14ac:dyDescent="0.25">
      <c r="A293" s="155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</row>
    <row r="294" spans="1:23" x14ac:dyDescent="0.25">
      <c r="A294" s="155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</row>
    <row r="295" spans="1:23" x14ac:dyDescent="0.25">
      <c r="A295" s="155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</row>
    <row r="296" spans="1:23" x14ac:dyDescent="0.25">
      <c r="A296" s="155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</row>
    <row r="297" spans="1:23" x14ac:dyDescent="0.25">
      <c r="A297" s="155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</row>
    <row r="298" spans="1:23" x14ac:dyDescent="0.25">
      <c r="A298" s="155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</row>
    <row r="299" spans="1:23" x14ac:dyDescent="0.25">
      <c r="A299" s="155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</row>
    <row r="300" spans="1:23" x14ac:dyDescent="0.25">
      <c r="A300" s="155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</row>
    <row r="301" spans="1:23" x14ac:dyDescent="0.25">
      <c r="A301" s="155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</row>
    <row r="302" spans="1:23" x14ac:dyDescent="0.25">
      <c r="A302" s="155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</row>
    <row r="303" spans="1:23" x14ac:dyDescent="0.25">
      <c r="A303" s="155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</row>
    <row r="304" spans="1:23" x14ac:dyDescent="0.25">
      <c r="A304" s="155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</row>
    <row r="305" spans="1:23" x14ac:dyDescent="0.25">
      <c r="A305" s="155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</row>
    <row r="306" spans="1:23" x14ac:dyDescent="0.25">
      <c r="A306" s="155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</row>
    <row r="307" spans="1:23" x14ac:dyDescent="0.25">
      <c r="A307" s="155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</row>
    <row r="308" spans="1:23" x14ac:dyDescent="0.25">
      <c r="A308" s="155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</row>
    <row r="309" spans="1:23" x14ac:dyDescent="0.25">
      <c r="A309" s="155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</row>
    <row r="310" spans="1:23" x14ac:dyDescent="0.25">
      <c r="A310" s="155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</row>
    <row r="311" spans="1:23" x14ac:dyDescent="0.25">
      <c r="A311" s="155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</row>
    <row r="312" spans="1:23" x14ac:dyDescent="0.25">
      <c r="A312" s="155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</row>
    <row r="313" spans="1:23" x14ac:dyDescent="0.25">
      <c r="A313" s="155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</row>
    <row r="314" spans="1:23" x14ac:dyDescent="0.25">
      <c r="A314" s="155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</row>
    <row r="315" spans="1:23" x14ac:dyDescent="0.25">
      <c r="A315" s="155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</row>
    <row r="316" spans="1:23" x14ac:dyDescent="0.25">
      <c r="A316" s="155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</row>
    <row r="317" spans="1:23" x14ac:dyDescent="0.25">
      <c r="A317" s="155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</row>
    <row r="318" spans="1:23" x14ac:dyDescent="0.25">
      <c r="A318" s="155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</row>
    <row r="319" spans="1:23" x14ac:dyDescent="0.25">
      <c r="A319" s="155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</row>
    <row r="320" spans="1:23" x14ac:dyDescent="0.25">
      <c r="A320" s="155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</row>
    <row r="321" spans="1:23" x14ac:dyDescent="0.25">
      <c r="A321" s="155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</row>
    <row r="322" spans="1:23" x14ac:dyDescent="0.25">
      <c r="A322" s="155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</row>
    <row r="323" spans="1:23" x14ac:dyDescent="0.25">
      <c r="A323" s="155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</row>
    <row r="324" spans="1:23" x14ac:dyDescent="0.25">
      <c r="A324" s="155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</row>
    <row r="325" spans="1:23" x14ac:dyDescent="0.25">
      <c r="A325" s="155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</row>
    <row r="326" spans="1:23" x14ac:dyDescent="0.25">
      <c r="A326" s="155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</row>
    <row r="327" spans="1:23" x14ac:dyDescent="0.25">
      <c r="A327" s="155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</row>
    <row r="328" spans="1:23" x14ac:dyDescent="0.25">
      <c r="A328" s="155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</row>
    <row r="329" spans="1:23" x14ac:dyDescent="0.25">
      <c r="A329" s="155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</row>
    <row r="330" spans="1:23" x14ac:dyDescent="0.25">
      <c r="A330" s="155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</row>
    <row r="331" spans="1:23" x14ac:dyDescent="0.25">
      <c r="A331" s="155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</row>
    <row r="332" spans="1:23" x14ac:dyDescent="0.25">
      <c r="A332" s="155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</row>
    <row r="333" spans="1:23" x14ac:dyDescent="0.25">
      <c r="A333" s="155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</row>
    <row r="334" spans="1:23" x14ac:dyDescent="0.25">
      <c r="A334" s="155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</row>
    <row r="335" spans="1:23" x14ac:dyDescent="0.25">
      <c r="A335" s="155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</row>
    <row r="336" spans="1:23" x14ac:dyDescent="0.25">
      <c r="A336" s="155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</row>
    <row r="337" spans="1:23" x14ac:dyDescent="0.25">
      <c r="A337" s="155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</row>
    <row r="338" spans="1:23" x14ac:dyDescent="0.25">
      <c r="A338" s="155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</row>
    <row r="339" spans="1:23" x14ac:dyDescent="0.25">
      <c r="A339" s="155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</row>
    <row r="340" spans="1:23" x14ac:dyDescent="0.25">
      <c r="A340" s="155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</row>
    <row r="341" spans="1:23" x14ac:dyDescent="0.25">
      <c r="A341" s="155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</row>
    <row r="342" spans="1:23" x14ac:dyDescent="0.25">
      <c r="A342" s="155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</row>
    <row r="343" spans="1:23" x14ac:dyDescent="0.25">
      <c r="A343" s="155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</row>
    <row r="344" spans="1:23" x14ac:dyDescent="0.25">
      <c r="A344" s="155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  <c r="V344" s="155"/>
      <c r="W344" s="155"/>
    </row>
    <row r="345" spans="1:23" x14ac:dyDescent="0.25">
      <c r="A345" s="155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</row>
    <row r="346" spans="1:23" x14ac:dyDescent="0.25">
      <c r="A346" s="155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</row>
    <row r="347" spans="1:23" x14ac:dyDescent="0.25">
      <c r="A347" s="155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</row>
    <row r="348" spans="1:23" x14ac:dyDescent="0.25">
      <c r="A348" s="155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</row>
    <row r="349" spans="1:23" x14ac:dyDescent="0.25">
      <c r="A349" s="155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</row>
    <row r="350" spans="1:23" x14ac:dyDescent="0.25">
      <c r="A350" s="155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</row>
    <row r="351" spans="1:23" x14ac:dyDescent="0.25">
      <c r="A351" s="155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</row>
    <row r="352" spans="1:23" x14ac:dyDescent="0.25">
      <c r="A352" s="155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</row>
    <row r="353" spans="1:23" x14ac:dyDescent="0.25">
      <c r="A353" s="155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</row>
    <row r="354" spans="1:23" x14ac:dyDescent="0.25">
      <c r="A354" s="155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</row>
    <row r="355" spans="1:23" x14ac:dyDescent="0.25">
      <c r="A355" s="155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</row>
    <row r="356" spans="1:23" x14ac:dyDescent="0.25">
      <c r="A356" s="155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</row>
    <row r="357" spans="1:23" x14ac:dyDescent="0.25">
      <c r="A357" s="155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  <c r="V357" s="155"/>
      <c r="W357" s="155"/>
    </row>
    <row r="358" spans="1:23" x14ac:dyDescent="0.25">
      <c r="A358" s="155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</row>
    <row r="359" spans="1:23" x14ac:dyDescent="0.25">
      <c r="A359" s="155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</row>
    <row r="360" spans="1:23" x14ac:dyDescent="0.25">
      <c r="A360" s="155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</row>
    <row r="361" spans="1:23" x14ac:dyDescent="0.25">
      <c r="A361" s="155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</row>
    <row r="362" spans="1:23" x14ac:dyDescent="0.25">
      <c r="A362" s="155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</row>
    <row r="363" spans="1:23" x14ac:dyDescent="0.25">
      <c r="A363" s="155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  <c r="V363" s="155"/>
      <c r="W363" s="155"/>
    </row>
    <row r="364" spans="1:23" x14ac:dyDescent="0.25">
      <c r="A364" s="155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</row>
    <row r="365" spans="1:23" x14ac:dyDescent="0.25">
      <c r="A365" s="155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</row>
    <row r="366" spans="1:23" x14ac:dyDescent="0.25">
      <c r="A366" s="155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</row>
    <row r="367" spans="1:23" x14ac:dyDescent="0.25">
      <c r="A367" s="155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</row>
    <row r="368" spans="1:23" x14ac:dyDescent="0.25">
      <c r="A368" s="155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</row>
    <row r="369" spans="1:23" x14ac:dyDescent="0.25">
      <c r="A369" s="155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</row>
    <row r="370" spans="1:23" x14ac:dyDescent="0.25">
      <c r="A370" s="155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</row>
    <row r="371" spans="1:23" x14ac:dyDescent="0.25">
      <c r="A371" s="155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</row>
    <row r="372" spans="1:23" x14ac:dyDescent="0.25">
      <c r="A372" s="155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</row>
    <row r="373" spans="1:23" x14ac:dyDescent="0.25">
      <c r="A373" s="155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</row>
    <row r="374" spans="1:23" x14ac:dyDescent="0.25">
      <c r="A374" s="155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</row>
    <row r="375" spans="1:23" x14ac:dyDescent="0.25">
      <c r="A375" s="155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</row>
    <row r="376" spans="1:23" x14ac:dyDescent="0.25">
      <c r="A376" s="155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</row>
    <row r="377" spans="1:23" x14ac:dyDescent="0.25">
      <c r="A377" s="155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</row>
    <row r="378" spans="1:23" x14ac:dyDescent="0.25">
      <c r="A378" s="155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</row>
    <row r="379" spans="1:23" x14ac:dyDescent="0.25">
      <c r="A379" s="155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</row>
    <row r="380" spans="1:23" x14ac:dyDescent="0.25">
      <c r="A380" s="155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</row>
    <row r="381" spans="1:23" x14ac:dyDescent="0.25">
      <c r="A381" s="155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</row>
    <row r="382" spans="1:23" x14ac:dyDescent="0.25">
      <c r="A382" s="155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</row>
    <row r="383" spans="1:23" x14ac:dyDescent="0.25">
      <c r="A383" s="155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</row>
    <row r="384" spans="1:23" x14ac:dyDescent="0.25">
      <c r="A384" s="155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</row>
    <row r="385" spans="1:23" x14ac:dyDescent="0.25">
      <c r="A385" s="155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</row>
    <row r="386" spans="1:23" x14ac:dyDescent="0.25">
      <c r="A386" s="155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</row>
    <row r="387" spans="1:23" x14ac:dyDescent="0.25">
      <c r="A387" s="155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</row>
    <row r="388" spans="1:23" x14ac:dyDescent="0.25">
      <c r="A388" s="155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</row>
    <row r="389" spans="1:23" x14ac:dyDescent="0.25">
      <c r="A389" s="155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</row>
    <row r="390" spans="1:23" x14ac:dyDescent="0.25">
      <c r="A390" s="155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</row>
    <row r="391" spans="1:23" x14ac:dyDescent="0.25">
      <c r="A391" s="155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</row>
    <row r="392" spans="1:23" x14ac:dyDescent="0.25">
      <c r="A392" s="155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</row>
    <row r="393" spans="1:23" x14ac:dyDescent="0.25">
      <c r="A393" s="155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</row>
    <row r="394" spans="1:23" x14ac:dyDescent="0.25">
      <c r="A394" s="155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</row>
    <row r="395" spans="1:23" x14ac:dyDescent="0.25">
      <c r="A395" s="155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</row>
    <row r="396" spans="1:23" x14ac:dyDescent="0.25">
      <c r="A396" s="155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</row>
    <row r="397" spans="1:23" x14ac:dyDescent="0.25">
      <c r="A397" s="155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</row>
    <row r="398" spans="1:23" x14ac:dyDescent="0.25">
      <c r="A398" s="155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</row>
    <row r="399" spans="1:23" x14ac:dyDescent="0.25">
      <c r="A399" s="155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</row>
    <row r="400" spans="1:23" x14ac:dyDescent="0.25">
      <c r="A400" s="155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</row>
    <row r="401" spans="1:23" x14ac:dyDescent="0.25">
      <c r="A401" s="155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</row>
    <row r="402" spans="1:23" x14ac:dyDescent="0.25">
      <c r="A402" s="155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</row>
    <row r="403" spans="1:23" x14ac:dyDescent="0.25">
      <c r="A403" s="155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</row>
    <row r="404" spans="1:23" x14ac:dyDescent="0.25">
      <c r="A404" s="155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</row>
    <row r="405" spans="1:23" x14ac:dyDescent="0.25">
      <c r="A405" s="155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</row>
    <row r="406" spans="1:23" x14ac:dyDescent="0.25">
      <c r="A406" s="155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</row>
    <row r="407" spans="1:23" x14ac:dyDescent="0.25">
      <c r="A407" s="155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</row>
    <row r="408" spans="1:23" x14ac:dyDescent="0.25">
      <c r="A408" s="155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</row>
    <row r="409" spans="1:23" x14ac:dyDescent="0.25">
      <c r="A409" s="155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</row>
    <row r="410" spans="1:23" x14ac:dyDescent="0.25">
      <c r="A410" s="155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</row>
    <row r="411" spans="1:23" x14ac:dyDescent="0.25">
      <c r="A411" s="155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</row>
    <row r="412" spans="1:23" x14ac:dyDescent="0.25">
      <c r="A412" s="155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</row>
    <row r="413" spans="1:23" x14ac:dyDescent="0.25">
      <c r="A413" s="155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</row>
    <row r="414" spans="1:23" x14ac:dyDescent="0.25">
      <c r="A414" s="155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</row>
    <row r="415" spans="1:23" x14ac:dyDescent="0.25">
      <c r="A415" s="155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</row>
    <row r="416" spans="1:23" x14ac:dyDescent="0.25">
      <c r="A416" s="155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</row>
    <row r="417" spans="1:23" x14ac:dyDescent="0.25">
      <c r="A417" s="155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</row>
    <row r="418" spans="1:23" x14ac:dyDescent="0.25">
      <c r="A418" s="155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</row>
    <row r="419" spans="1:23" x14ac:dyDescent="0.25">
      <c r="A419" s="155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</row>
    <row r="420" spans="1:23" x14ac:dyDescent="0.25">
      <c r="A420" s="155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</row>
    <row r="421" spans="1:23" x14ac:dyDescent="0.25">
      <c r="A421" s="155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</row>
    <row r="422" spans="1:23" x14ac:dyDescent="0.25">
      <c r="A422" s="155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</row>
    <row r="423" spans="1:23" x14ac:dyDescent="0.25">
      <c r="A423" s="155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</row>
    <row r="424" spans="1:23" x14ac:dyDescent="0.25">
      <c r="A424" s="155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</row>
    <row r="425" spans="1:23" x14ac:dyDescent="0.25">
      <c r="A425" s="155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</row>
    <row r="426" spans="1:23" x14ac:dyDescent="0.25">
      <c r="A426" s="155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</row>
    <row r="427" spans="1:23" x14ac:dyDescent="0.25">
      <c r="A427" s="155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</row>
    <row r="428" spans="1:23" x14ac:dyDescent="0.25">
      <c r="A428" s="155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</row>
    <row r="429" spans="1:23" x14ac:dyDescent="0.25">
      <c r="A429" s="155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</row>
    <row r="430" spans="1:23" x14ac:dyDescent="0.25">
      <c r="A430" s="155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</row>
    <row r="431" spans="1:23" x14ac:dyDescent="0.25">
      <c r="A431" s="155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</row>
    <row r="432" spans="1:23" x14ac:dyDescent="0.25">
      <c r="A432" s="155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</row>
    <row r="433" spans="1:23" x14ac:dyDescent="0.25">
      <c r="A433" s="155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  <c r="V433" s="155"/>
      <c r="W433" s="155"/>
    </row>
    <row r="434" spans="1:23" x14ac:dyDescent="0.25">
      <c r="A434" s="155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</row>
    <row r="435" spans="1:23" x14ac:dyDescent="0.25">
      <c r="A435" s="155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</row>
    <row r="436" spans="1:23" x14ac:dyDescent="0.25">
      <c r="A436" s="155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</row>
    <row r="437" spans="1:23" x14ac:dyDescent="0.25">
      <c r="A437" s="155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</row>
    <row r="438" spans="1:23" x14ac:dyDescent="0.25">
      <c r="A438" s="155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</row>
    <row r="439" spans="1:23" x14ac:dyDescent="0.25">
      <c r="A439" s="155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</row>
    <row r="440" spans="1:23" x14ac:dyDescent="0.25">
      <c r="A440" s="155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</row>
    <row r="441" spans="1:23" x14ac:dyDescent="0.25">
      <c r="A441" s="155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  <c r="V441" s="155"/>
      <c r="W441" s="155"/>
    </row>
    <row r="442" spans="1:23" x14ac:dyDescent="0.25">
      <c r="A442" s="155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</row>
    <row r="443" spans="1:23" x14ac:dyDescent="0.25">
      <c r="A443" s="155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</row>
    <row r="444" spans="1:23" x14ac:dyDescent="0.25">
      <c r="A444" s="155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</row>
    <row r="445" spans="1:23" x14ac:dyDescent="0.25">
      <c r="A445" s="155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</row>
    <row r="446" spans="1:23" x14ac:dyDescent="0.25">
      <c r="A446" s="155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</row>
    <row r="447" spans="1:23" x14ac:dyDescent="0.25">
      <c r="A447" s="155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  <c r="V447" s="155"/>
      <c r="W447" s="155"/>
    </row>
    <row r="448" spans="1:23" x14ac:dyDescent="0.25">
      <c r="A448" s="155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</row>
    <row r="449" spans="1:23" x14ac:dyDescent="0.25">
      <c r="A449" s="155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</row>
    <row r="450" spans="1:23" x14ac:dyDescent="0.25">
      <c r="A450" s="155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</row>
    <row r="451" spans="1:23" x14ac:dyDescent="0.25">
      <c r="A451" s="155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</row>
    <row r="452" spans="1:23" x14ac:dyDescent="0.25">
      <c r="A452" s="155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</row>
    <row r="453" spans="1:23" x14ac:dyDescent="0.25">
      <c r="A453" s="155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</row>
    <row r="454" spans="1:23" x14ac:dyDescent="0.25">
      <c r="A454" s="155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</row>
    <row r="455" spans="1:23" x14ac:dyDescent="0.25">
      <c r="A455" s="155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</row>
    <row r="456" spans="1:23" x14ac:dyDescent="0.25">
      <c r="A456" s="155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</row>
    <row r="457" spans="1:23" x14ac:dyDescent="0.25">
      <c r="A457" s="155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</row>
    <row r="458" spans="1:23" x14ac:dyDescent="0.25">
      <c r="A458" s="155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</row>
    <row r="459" spans="1:23" x14ac:dyDescent="0.25">
      <c r="A459" s="155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</row>
    <row r="460" spans="1:23" x14ac:dyDescent="0.25">
      <c r="A460" s="155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</row>
    <row r="461" spans="1:23" x14ac:dyDescent="0.25">
      <c r="A461" s="155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</row>
    <row r="462" spans="1:23" x14ac:dyDescent="0.25">
      <c r="A462" s="155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</row>
    <row r="463" spans="1:23" x14ac:dyDescent="0.25">
      <c r="A463" s="155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</row>
    <row r="464" spans="1:23" x14ac:dyDescent="0.25">
      <c r="A464" s="155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</row>
    <row r="465" spans="1:23" x14ac:dyDescent="0.25">
      <c r="A465" s="155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</row>
    <row r="466" spans="1:23" x14ac:dyDescent="0.25">
      <c r="A466" s="155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</row>
    <row r="467" spans="1:23" x14ac:dyDescent="0.25">
      <c r="A467" s="155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</row>
    <row r="468" spans="1:23" x14ac:dyDescent="0.25">
      <c r="A468" s="155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</row>
    <row r="469" spans="1:23" x14ac:dyDescent="0.25">
      <c r="A469" s="155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</row>
    <row r="470" spans="1:23" x14ac:dyDescent="0.25">
      <c r="A470" s="155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  <c r="V470" s="155"/>
      <c r="W470" s="155"/>
    </row>
    <row r="471" spans="1:23" x14ac:dyDescent="0.25">
      <c r="A471" s="155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</row>
    <row r="472" spans="1:23" x14ac:dyDescent="0.25">
      <c r="A472" s="155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</row>
    <row r="473" spans="1:23" x14ac:dyDescent="0.25">
      <c r="A473" s="155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</row>
    <row r="474" spans="1:23" x14ac:dyDescent="0.25">
      <c r="A474" s="155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</row>
    <row r="475" spans="1:23" x14ac:dyDescent="0.25">
      <c r="A475" s="155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</row>
    <row r="476" spans="1:23" x14ac:dyDescent="0.25">
      <c r="A476" s="155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</row>
    <row r="477" spans="1:23" x14ac:dyDescent="0.25">
      <c r="A477" s="155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</row>
    <row r="478" spans="1:23" x14ac:dyDescent="0.25">
      <c r="A478" s="155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</row>
    <row r="479" spans="1:23" x14ac:dyDescent="0.25">
      <c r="A479" s="155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</row>
    <row r="480" spans="1:23" x14ac:dyDescent="0.25">
      <c r="A480" s="155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</row>
    <row r="481" spans="1:23" x14ac:dyDescent="0.25">
      <c r="A481" s="155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</row>
    <row r="482" spans="1:23" x14ac:dyDescent="0.25">
      <c r="A482" s="155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</row>
    <row r="483" spans="1:23" x14ac:dyDescent="0.25">
      <c r="A483" s="155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</row>
    <row r="484" spans="1:23" x14ac:dyDescent="0.25">
      <c r="A484" s="155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</row>
    <row r="485" spans="1:23" x14ac:dyDescent="0.25">
      <c r="A485" s="155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</row>
    <row r="486" spans="1:23" x14ac:dyDescent="0.25">
      <c r="A486" s="155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</row>
    <row r="487" spans="1:23" x14ac:dyDescent="0.25">
      <c r="A487" s="155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</row>
    <row r="488" spans="1:23" x14ac:dyDescent="0.25">
      <c r="A488" s="155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</row>
    <row r="489" spans="1:23" x14ac:dyDescent="0.25">
      <c r="A489" s="155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</row>
    <row r="490" spans="1:23" x14ac:dyDescent="0.25">
      <c r="A490" s="155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</row>
    <row r="491" spans="1:23" x14ac:dyDescent="0.25">
      <c r="A491" s="155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</row>
    <row r="492" spans="1:23" x14ac:dyDescent="0.25">
      <c r="A492" s="155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</row>
    <row r="493" spans="1:23" x14ac:dyDescent="0.25">
      <c r="A493" s="155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</row>
    <row r="494" spans="1:23" x14ac:dyDescent="0.25">
      <c r="A494" s="155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</row>
    <row r="495" spans="1:23" x14ac:dyDescent="0.25">
      <c r="A495" s="155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</row>
    <row r="496" spans="1:23" x14ac:dyDescent="0.25">
      <c r="A496" s="155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</row>
    <row r="497" spans="1:23" x14ac:dyDescent="0.25">
      <c r="A497" s="155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</row>
    <row r="498" spans="1:23" x14ac:dyDescent="0.25">
      <c r="A498" s="155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</row>
    <row r="499" spans="1:23" x14ac:dyDescent="0.25">
      <c r="A499" s="155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</row>
    <row r="500" spans="1:23" x14ac:dyDescent="0.25">
      <c r="A500" s="155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</row>
    <row r="501" spans="1:23" x14ac:dyDescent="0.25">
      <c r="A501" s="155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</row>
    <row r="502" spans="1:23" x14ac:dyDescent="0.25">
      <c r="A502" s="155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</row>
    <row r="503" spans="1:23" x14ac:dyDescent="0.25">
      <c r="A503" s="155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</row>
    <row r="504" spans="1:23" x14ac:dyDescent="0.25">
      <c r="A504" s="155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</row>
    <row r="505" spans="1:23" x14ac:dyDescent="0.25">
      <c r="A505" s="155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</row>
    <row r="506" spans="1:23" x14ac:dyDescent="0.25">
      <c r="A506" s="155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</row>
    <row r="507" spans="1:23" x14ac:dyDescent="0.25">
      <c r="A507" s="155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</row>
    <row r="508" spans="1:23" x14ac:dyDescent="0.25">
      <c r="A508" s="155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</row>
    <row r="509" spans="1:23" x14ac:dyDescent="0.25">
      <c r="A509" s="155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</row>
    <row r="510" spans="1:23" x14ac:dyDescent="0.25">
      <c r="A510" s="155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</row>
    <row r="511" spans="1:23" x14ac:dyDescent="0.25">
      <c r="A511" s="155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</row>
    <row r="512" spans="1:23" x14ac:dyDescent="0.25">
      <c r="A512" s="155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</row>
    <row r="513" spans="1:23" x14ac:dyDescent="0.25">
      <c r="A513" s="155"/>
      <c r="B513" s="155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</row>
    <row r="514" spans="1:23" x14ac:dyDescent="0.25">
      <c r="A514" s="155"/>
      <c r="B514" s="155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</row>
    <row r="515" spans="1:23" x14ac:dyDescent="0.25">
      <c r="A515" s="155"/>
      <c r="B515" s="155"/>
      <c r="C515" s="155"/>
      <c r="D515" s="155"/>
      <c r="E515" s="155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</row>
    <row r="516" spans="1:23" x14ac:dyDescent="0.25">
      <c r="A516" s="155"/>
      <c r="B516" s="155"/>
      <c r="C516" s="155"/>
      <c r="D516" s="155"/>
      <c r="E516" s="155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</row>
    <row r="517" spans="1:23" x14ac:dyDescent="0.25">
      <c r="A517" s="155"/>
      <c r="B517" s="155"/>
      <c r="C517" s="155"/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</row>
    <row r="518" spans="1:23" x14ac:dyDescent="0.25">
      <c r="A518" s="155"/>
      <c r="B518" s="155"/>
      <c r="C518" s="155"/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</row>
    <row r="519" spans="1:23" x14ac:dyDescent="0.25">
      <c r="A519" s="155"/>
      <c r="B519" s="155"/>
      <c r="C519" s="155"/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</row>
    <row r="520" spans="1:23" x14ac:dyDescent="0.25">
      <c r="A520" s="155"/>
      <c r="B520" s="155"/>
      <c r="C520" s="155"/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5"/>
      <c r="O520" s="155"/>
      <c r="P520" s="155"/>
      <c r="Q520" s="155"/>
      <c r="R520" s="155"/>
      <c r="S520" s="155"/>
      <c r="T520" s="155"/>
      <c r="U520" s="155"/>
      <c r="V520" s="155"/>
      <c r="W520" s="155"/>
    </row>
    <row r="521" spans="1:23" x14ac:dyDescent="0.25">
      <c r="A521" s="155"/>
      <c r="B521" s="155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</row>
    <row r="522" spans="1:23" x14ac:dyDescent="0.25">
      <c r="A522" s="155"/>
      <c r="B522" s="155"/>
      <c r="C522" s="155"/>
      <c r="D522" s="155"/>
      <c r="E522" s="155"/>
      <c r="F522" s="155"/>
      <c r="G522" s="155"/>
      <c r="H522" s="155"/>
      <c r="I522" s="155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</row>
    <row r="523" spans="1:23" x14ac:dyDescent="0.25">
      <c r="A523" s="155"/>
      <c r="B523" s="155"/>
      <c r="C523" s="155"/>
      <c r="D523" s="155"/>
      <c r="E523" s="155"/>
      <c r="F523" s="155"/>
      <c r="G523" s="155"/>
      <c r="H523" s="155"/>
      <c r="I523" s="155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</row>
    <row r="524" spans="1:23" x14ac:dyDescent="0.25">
      <c r="A524" s="155"/>
      <c r="B524" s="155"/>
      <c r="C524" s="155"/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</row>
    <row r="525" spans="1:23" x14ac:dyDescent="0.25">
      <c r="A525" s="155"/>
      <c r="B525" s="155"/>
      <c r="C525" s="155"/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</row>
    <row r="526" spans="1:23" x14ac:dyDescent="0.25">
      <c r="A526" s="155"/>
      <c r="B526" s="155"/>
      <c r="C526" s="155"/>
      <c r="D526" s="155"/>
      <c r="E526" s="155"/>
      <c r="F526" s="155"/>
      <c r="G526" s="155"/>
      <c r="H526" s="155"/>
      <c r="I526" s="155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</row>
    <row r="527" spans="1:23" x14ac:dyDescent="0.25">
      <c r="A527" s="155"/>
      <c r="B527" s="155"/>
      <c r="C527" s="155"/>
      <c r="D527" s="155"/>
      <c r="E527" s="155"/>
      <c r="F527" s="155"/>
      <c r="G527" s="155"/>
      <c r="H527" s="155"/>
      <c r="I527" s="155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</row>
    <row r="528" spans="1:23" x14ac:dyDescent="0.25">
      <c r="A528" s="155"/>
      <c r="B528" s="155"/>
      <c r="C528" s="155"/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</row>
    <row r="529" spans="1:23" x14ac:dyDescent="0.25">
      <c r="A529" s="155"/>
      <c r="B529" s="155"/>
      <c r="C529" s="155"/>
      <c r="D529" s="155"/>
      <c r="E529" s="155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</row>
    <row r="530" spans="1:23" x14ac:dyDescent="0.25">
      <c r="A530" s="155"/>
      <c r="B530" s="155"/>
      <c r="C530" s="155"/>
      <c r="D530" s="155"/>
      <c r="E530" s="155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</row>
    <row r="531" spans="1:23" x14ac:dyDescent="0.25">
      <c r="A531" s="155"/>
      <c r="B531" s="155"/>
      <c r="C531" s="155"/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</row>
    <row r="532" spans="1:23" x14ac:dyDescent="0.25">
      <c r="A532" s="155"/>
      <c r="B532" s="155"/>
      <c r="C532" s="155"/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</row>
    <row r="533" spans="1:23" x14ac:dyDescent="0.25">
      <c r="A533" s="155"/>
      <c r="B533" s="155"/>
      <c r="C533" s="155"/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</row>
    <row r="534" spans="1:23" x14ac:dyDescent="0.25">
      <c r="A534" s="155"/>
      <c r="B534" s="155"/>
      <c r="C534" s="155"/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</row>
    <row r="535" spans="1:23" x14ac:dyDescent="0.25">
      <c r="A535" s="155"/>
      <c r="B535" s="155"/>
      <c r="C535" s="155"/>
      <c r="D535" s="155"/>
      <c r="E535" s="155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</row>
    <row r="536" spans="1:23" x14ac:dyDescent="0.25">
      <c r="A536" s="155"/>
      <c r="B536" s="155"/>
      <c r="C536" s="155"/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</row>
    <row r="537" spans="1:23" x14ac:dyDescent="0.25">
      <c r="A537" s="155"/>
      <c r="B537" s="155"/>
      <c r="C537" s="155"/>
      <c r="D537" s="155"/>
      <c r="E537" s="155"/>
      <c r="F537" s="155"/>
      <c r="G537" s="155"/>
      <c r="H537" s="155"/>
      <c r="I537" s="155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</row>
    <row r="538" spans="1:23" x14ac:dyDescent="0.25">
      <c r="A538" s="155"/>
      <c r="B538" s="155"/>
      <c r="C538" s="155"/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</row>
    <row r="539" spans="1:23" x14ac:dyDescent="0.25">
      <c r="A539" s="155"/>
      <c r="B539" s="155"/>
      <c r="C539" s="155"/>
      <c r="D539" s="155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</row>
    <row r="540" spans="1:23" x14ac:dyDescent="0.25">
      <c r="A540" s="155"/>
      <c r="B540" s="155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</row>
    <row r="541" spans="1:23" x14ac:dyDescent="0.25">
      <c r="A541" s="155"/>
      <c r="B541" s="155"/>
      <c r="C541" s="155"/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</row>
    <row r="542" spans="1:23" x14ac:dyDescent="0.25">
      <c r="A542" s="155"/>
      <c r="B542" s="155"/>
      <c r="C542" s="155"/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</row>
    <row r="543" spans="1:23" x14ac:dyDescent="0.25">
      <c r="A543" s="155"/>
      <c r="B543" s="155"/>
      <c r="C543" s="155"/>
      <c r="D543" s="155"/>
      <c r="E543" s="155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</row>
    <row r="544" spans="1:23" x14ac:dyDescent="0.25">
      <c r="A544" s="155"/>
      <c r="B544" s="155"/>
      <c r="C544" s="155"/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</row>
    <row r="545" spans="1:23" x14ac:dyDescent="0.25">
      <c r="A545" s="155"/>
      <c r="B545" s="155"/>
      <c r="C545" s="155"/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</row>
    <row r="546" spans="1:23" x14ac:dyDescent="0.25">
      <c r="A546" s="155"/>
      <c r="B546" s="155"/>
      <c r="C546" s="155"/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</row>
    <row r="547" spans="1:23" x14ac:dyDescent="0.25">
      <c r="A547" s="155"/>
      <c r="B547" s="155"/>
      <c r="C547" s="155"/>
      <c r="D547" s="155"/>
      <c r="E547" s="155"/>
      <c r="F547" s="155"/>
      <c r="G547" s="155"/>
      <c r="H547" s="155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</row>
    <row r="548" spans="1:23" x14ac:dyDescent="0.25">
      <c r="A548" s="155"/>
      <c r="B548" s="155"/>
      <c r="C548" s="155"/>
      <c r="D548" s="155"/>
      <c r="E548" s="155"/>
      <c r="F548" s="155"/>
      <c r="G548" s="155"/>
      <c r="H548" s="155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</row>
    <row r="549" spans="1:23" x14ac:dyDescent="0.25">
      <c r="A549" s="155"/>
      <c r="B549" s="155"/>
      <c r="C549" s="155"/>
      <c r="D549" s="155"/>
      <c r="E549" s="155"/>
      <c r="F549" s="155"/>
      <c r="G549" s="155"/>
      <c r="H549" s="155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</row>
    <row r="550" spans="1:23" x14ac:dyDescent="0.25">
      <c r="A550" s="155"/>
      <c r="B550" s="155"/>
      <c r="C550" s="155"/>
      <c r="D550" s="155"/>
      <c r="E550" s="155"/>
      <c r="F550" s="155"/>
      <c r="G550" s="155"/>
      <c r="H550" s="155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</row>
    <row r="551" spans="1:23" x14ac:dyDescent="0.25">
      <c r="A551" s="155"/>
      <c r="B551" s="155"/>
      <c r="C551" s="155"/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</row>
    <row r="552" spans="1:23" x14ac:dyDescent="0.25">
      <c r="A552" s="155"/>
      <c r="B552" s="155"/>
      <c r="C552" s="155"/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</row>
    <row r="553" spans="1:23" x14ac:dyDescent="0.25">
      <c r="A553" s="155"/>
      <c r="B553" s="155"/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</row>
    <row r="554" spans="1:23" x14ac:dyDescent="0.25">
      <c r="A554" s="155"/>
      <c r="B554" s="155"/>
      <c r="C554" s="155"/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</row>
    <row r="555" spans="1:23" x14ac:dyDescent="0.25">
      <c r="A555" s="155"/>
      <c r="B555" s="155"/>
      <c r="C555" s="155"/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</row>
    <row r="556" spans="1:23" x14ac:dyDescent="0.25">
      <c r="A556" s="155"/>
      <c r="B556" s="155"/>
      <c r="C556" s="155"/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</row>
    <row r="557" spans="1:23" x14ac:dyDescent="0.25">
      <c r="A557" s="155"/>
      <c r="B557" s="155"/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</row>
    <row r="558" spans="1:23" x14ac:dyDescent="0.25">
      <c r="A558" s="155"/>
      <c r="B558" s="155"/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</row>
    <row r="559" spans="1:23" x14ac:dyDescent="0.25">
      <c r="A559" s="155"/>
      <c r="B559" s="155"/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</row>
    <row r="560" spans="1:23" x14ac:dyDescent="0.25">
      <c r="A560" s="155"/>
      <c r="B560" s="155"/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</row>
    <row r="561" spans="1:23" x14ac:dyDescent="0.25">
      <c r="A561" s="155"/>
      <c r="B561" s="155"/>
      <c r="C561" s="155"/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</row>
    <row r="562" spans="1:23" x14ac:dyDescent="0.25">
      <c r="A562" s="155"/>
      <c r="B562" s="155"/>
      <c r="C562" s="155"/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</row>
    <row r="563" spans="1:23" x14ac:dyDescent="0.25">
      <c r="A563" s="155"/>
      <c r="B563" s="155"/>
      <c r="C563" s="155"/>
      <c r="D563" s="155"/>
      <c r="E563" s="155"/>
      <c r="F563" s="155"/>
      <c r="G563" s="155"/>
      <c r="H563" s="155"/>
      <c r="I563" s="155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</row>
    <row r="564" spans="1:23" x14ac:dyDescent="0.25">
      <c r="A564" s="155"/>
      <c r="B564" s="155"/>
      <c r="C564" s="155"/>
      <c r="D564" s="155"/>
      <c r="E564" s="155"/>
      <c r="F564" s="155"/>
      <c r="G564" s="155"/>
      <c r="H564" s="155"/>
      <c r="I564" s="155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</row>
    <row r="565" spans="1:23" x14ac:dyDescent="0.25">
      <c r="A565" s="155"/>
      <c r="B565" s="155"/>
      <c r="C565" s="155"/>
      <c r="D565" s="155"/>
      <c r="E565" s="155"/>
      <c r="F565" s="155"/>
      <c r="G565" s="155"/>
      <c r="H565" s="155"/>
      <c r="I565" s="155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</row>
    <row r="566" spans="1:23" x14ac:dyDescent="0.25">
      <c r="A566" s="155"/>
      <c r="B566" s="155"/>
      <c r="C566" s="155"/>
      <c r="D566" s="155"/>
      <c r="E566" s="155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</row>
    <row r="567" spans="1:23" x14ac:dyDescent="0.25">
      <c r="A567" s="155"/>
      <c r="B567" s="155"/>
      <c r="C567" s="155"/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</row>
    <row r="568" spans="1:23" x14ac:dyDescent="0.25">
      <c r="A568" s="155"/>
      <c r="B568" s="155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</row>
    <row r="569" spans="1:23" x14ac:dyDescent="0.25">
      <c r="A569" s="155"/>
      <c r="B569" s="155"/>
      <c r="C569" s="155"/>
      <c r="D569" s="155"/>
      <c r="E569" s="155"/>
      <c r="F569" s="155"/>
      <c r="G569" s="155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</row>
    <row r="570" spans="1:23" x14ac:dyDescent="0.25">
      <c r="A570" s="155"/>
      <c r="B570" s="155"/>
      <c r="C570" s="155"/>
      <c r="D570" s="155"/>
      <c r="E570" s="155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</row>
    <row r="571" spans="1:23" x14ac:dyDescent="0.25">
      <c r="A571" s="155"/>
      <c r="B571" s="155"/>
      <c r="C571" s="155"/>
      <c r="D571" s="155"/>
      <c r="E571" s="155"/>
      <c r="F571" s="155"/>
      <c r="G571" s="155"/>
      <c r="H571" s="155"/>
      <c r="I571" s="155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</row>
    <row r="572" spans="1:23" x14ac:dyDescent="0.25">
      <c r="A572" s="155"/>
      <c r="B572" s="155"/>
      <c r="C572" s="155"/>
      <c r="D572" s="155"/>
      <c r="E572" s="155"/>
      <c r="F572" s="155"/>
      <c r="G572" s="155"/>
      <c r="H572" s="155"/>
      <c r="I572" s="155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</row>
    <row r="573" spans="1:23" x14ac:dyDescent="0.25">
      <c r="A573" s="155"/>
      <c r="B573" s="155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</row>
    <row r="574" spans="1:23" x14ac:dyDescent="0.25">
      <c r="A574" s="155"/>
      <c r="B574" s="155"/>
      <c r="C574" s="155"/>
      <c r="D574" s="155"/>
      <c r="E574" s="155"/>
      <c r="F574" s="155"/>
      <c r="G574" s="155"/>
      <c r="H574" s="155"/>
      <c r="I574" s="155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</row>
    <row r="575" spans="1:23" x14ac:dyDescent="0.25">
      <c r="A575" s="155"/>
      <c r="B575" s="155"/>
      <c r="C575" s="155"/>
      <c r="D575" s="155"/>
      <c r="E575" s="155"/>
      <c r="F575" s="155"/>
      <c r="G575" s="155"/>
      <c r="H575" s="155"/>
      <c r="I575" s="155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</row>
    <row r="576" spans="1:23" x14ac:dyDescent="0.25">
      <c r="A576" s="155"/>
      <c r="B576" s="155"/>
      <c r="C576" s="155"/>
      <c r="D576" s="155"/>
      <c r="E576" s="155"/>
      <c r="F576" s="155"/>
      <c r="G576" s="155"/>
      <c r="H576" s="155"/>
      <c r="I576" s="155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</row>
    <row r="577" spans="1:23" x14ac:dyDescent="0.25">
      <c r="A577" s="155"/>
      <c r="B577" s="155"/>
      <c r="C577" s="155"/>
      <c r="D577" s="155"/>
      <c r="E577" s="155"/>
      <c r="F577" s="155"/>
      <c r="G577" s="155"/>
      <c r="H577" s="155"/>
      <c r="I577" s="155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</row>
    <row r="578" spans="1:23" x14ac:dyDescent="0.25">
      <c r="A578" s="155"/>
      <c r="B578" s="155"/>
      <c r="C578" s="155"/>
      <c r="D578" s="155"/>
      <c r="E578" s="155"/>
      <c r="F578" s="155"/>
      <c r="G578" s="155"/>
      <c r="H578" s="155"/>
      <c r="I578" s="155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</row>
    <row r="579" spans="1:23" x14ac:dyDescent="0.25">
      <c r="A579" s="155"/>
      <c r="B579" s="155"/>
      <c r="C579" s="155"/>
      <c r="D579" s="155"/>
      <c r="E579" s="155"/>
      <c r="F579" s="155"/>
      <c r="G579" s="155"/>
      <c r="H579" s="155"/>
      <c r="I579" s="155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</row>
    <row r="580" spans="1:23" x14ac:dyDescent="0.25">
      <c r="A580" s="155"/>
      <c r="B580" s="155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</row>
    <row r="581" spans="1:23" x14ac:dyDescent="0.25">
      <c r="A581" s="155"/>
      <c r="B581" s="155"/>
      <c r="C581" s="155"/>
      <c r="D581" s="155"/>
      <c r="E581" s="155"/>
      <c r="F581" s="155"/>
      <c r="G581" s="155"/>
      <c r="H581" s="155"/>
      <c r="I581" s="155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</row>
    <row r="582" spans="1:23" x14ac:dyDescent="0.25">
      <c r="A582" s="155"/>
      <c r="B582" s="155"/>
      <c r="C582" s="155"/>
      <c r="D582" s="155"/>
      <c r="E582" s="155"/>
      <c r="F582" s="155"/>
      <c r="G582" s="155"/>
      <c r="H582" s="155"/>
      <c r="I582" s="155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</row>
    <row r="583" spans="1:23" x14ac:dyDescent="0.25">
      <c r="A583" s="155"/>
      <c r="B583" s="155"/>
      <c r="C583" s="155"/>
      <c r="D583" s="155"/>
      <c r="E583" s="155"/>
      <c r="F583" s="155"/>
      <c r="G583" s="155"/>
      <c r="H583" s="155"/>
      <c r="I583" s="155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</row>
    <row r="584" spans="1:23" x14ac:dyDescent="0.25">
      <c r="A584" s="155"/>
      <c r="B584" s="155"/>
      <c r="C584" s="155"/>
      <c r="D584" s="155"/>
      <c r="E584" s="155"/>
      <c r="F584" s="155"/>
      <c r="G584" s="155"/>
      <c r="H584" s="155"/>
      <c r="I584" s="155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</row>
    <row r="585" spans="1:23" x14ac:dyDescent="0.25">
      <c r="A585" s="155"/>
      <c r="B585" s="155"/>
      <c r="C585" s="155"/>
      <c r="D585" s="155"/>
      <c r="E585" s="155"/>
      <c r="F585" s="155"/>
      <c r="G585" s="155"/>
      <c r="H585" s="155"/>
      <c r="I585" s="155"/>
      <c r="J585" s="155"/>
      <c r="K585" s="155"/>
      <c r="L585" s="155"/>
      <c r="M585" s="155"/>
      <c r="N585" s="155"/>
      <c r="O585" s="155"/>
      <c r="P585" s="155"/>
      <c r="Q585" s="155"/>
      <c r="R585" s="155"/>
      <c r="S585" s="155"/>
      <c r="T585" s="155"/>
      <c r="U585" s="155"/>
      <c r="V585" s="155"/>
      <c r="W585" s="155"/>
    </row>
    <row r="586" spans="1:23" x14ac:dyDescent="0.25">
      <c r="A586" s="155"/>
      <c r="B586" s="155"/>
      <c r="C586" s="155"/>
      <c r="D586" s="155"/>
      <c r="E586" s="155"/>
      <c r="F586" s="155"/>
      <c r="G586" s="155"/>
      <c r="H586" s="155"/>
      <c r="I586" s="155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</row>
    <row r="587" spans="1:23" x14ac:dyDescent="0.25">
      <c r="A587" s="155"/>
      <c r="B587" s="155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</row>
    <row r="588" spans="1:23" x14ac:dyDescent="0.25">
      <c r="A588" s="155"/>
      <c r="B588" s="155"/>
      <c r="C588" s="155"/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</row>
    <row r="589" spans="1:23" x14ac:dyDescent="0.25">
      <c r="A589" s="155"/>
      <c r="B589" s="155"/>
      <c r="C589" s="155"/>
      <c r="D589" s="155"/>
      <c r="E589" s="155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</row>
    <row r="590" spans="1:23" x14ac:dyDescent="0.25">
      <c r="A590" s="155"/>
      <c r="B590" s="155"/>
      <c r="C590" s="155"/>
      <c r="D590" s="155"/>
      <c r="E590" s="155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55"/>
      <c r="Q590" s="155"/>
      <c r="R590" s="155"/>
      <c r="S590" s="155"/>
      <c r="T590" s="155"/>
      <c r="U590" s="155"/>
      <c r="V590" s="155"/>
      <c r="W590" s="155"/>
    </row>
    <row r="591" spans="1:23" x14ac:dyDescent="0.25">
      <c r="A591" s="155"/>
      <c r="B591" s="155"/>
      <c r="C591" s="155"/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</row>
    <row r="592" spans="1:23" x14ac:dyDescent="0.25">
      <c r="A592" s="155"/>
      <c r="B592" s="155"/>
      <c r="C592" s="155"/>
      <c r="D592" s="155"/>
      <c r="E592" s="155"/>
      <c r="F592" s="155"/>
      <c r="G592" s="155"/>
      <c r="H592" s="155"/>
      <c r="I592" s="155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</row>
    <row r="593" spans="1:23" x14ac:dyDescent="0.25">
      <c r="A593" s="155"/>
      <c r="B593" s="155"/>
      <c r="C593" s="155"/>
      <c r="D593" s="155"/>
      <c r="E593" s="155"/>
      <c r="F593" s="155"/>
      <c r="G593" s="155"/>
      <c r="H593" s="155"/>
      <c r="I593" s="155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</row>
    <row r="594" spans="1:23" x14ac:dyDescent="0.25">
      <c r="A594" s="155"/>
      <c r="B594" s="155"/>
      <c r="C594" s="155"/>
      <c r="D594" s="155"/>
      <c r="E594" s="155"/>
      <c r="F594" s="155"/>
      <c r="G594" s="155"/>
      <c r="H594" s="155"/>
      <c r="I594" s="155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</row>
    <row r="595" spans="1:23" x14ac:dyDescent="0.25">
      <c r="A595" s="155"/>
      <c r="B595" s="155"/>
      <c r="C595" s="155"/>
      <c r="D595" s="155"/>
      <c r="E595" s="155"/>
      <c r="F595" s="155"/>
      <c r="G595" s="155"/>
      <c r="H595" s="155"/>
      <c r="I595" s="155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</row>
    <row r="596" spans="1:23" x14ac:dyDescent="0.25">
      <c r="A596" s="155"/>
      <c r="B596" s="155"/>
      <c r="C596" s="155"/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</row>
    <row r="597" spans="1:23" x14ac:dyDescent="0.25">
      <c r="A597" s="155"/>
      <c r="B597" s="155"/>
      <c r="C597" s="155"/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</row>
    <row r="598" spans="1:23" x14ac:dyDescent="0.25">
      <c r="A598" s="155"/>
      <c r="B598" s="155"/>
      <c r="C598" s="155"/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5"/>
      <c r="O598" s="155"/>
      <c r="P598" s="155"/>
      <c r="Q598" s="155"/>
      <c r="R598" s="155"/>
      <c r="S598" s="155"/>
      <c r="T598" s="155"/>
      <c r="U598" s="155"/>
      <c r="V598" s="155"/>
      <c r="W598" s="155"/>
    </row>
    <row r="599" spans="1:23" x14ac:dyDescent="0.25">
      <c r="A599" s="155"/>
      <c r="B599" s="155"/>
      <c r="C599" s="155"/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</row>
    <row r="600" spans="1:23" x14ac:dyDescent="0.25">
      <c r="A600" s="155"/>
      <c r="B600" s="155"/>
      <c r="C600" s="155"/>
      <c r="D600" s="155"/>
      <c r="E600" s="155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</row>
    <row r="601" spans="1:23" x14ac:dyDescent="0.25">
      <c r="A601" s="155"/>
      <c r="B601" s="155"/>
      <c r="C601" s="155"/>
      <c r="D601" s="155"/>
      <c r="E601" s="155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</row>
    <row r="602" spans="1:23" x14ac:dyDescent="0.25">
      <c r="A602" s="155"/>
      <c r="B602" s="155"/>
      <c r="C602" s="155"/>
      <c r="D602" s="155"/>
      <c r="E602" s="155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</row>
    <row r="603" spans="1:23" x14ac:dyDescent="0.25">
      <c r="A603" s="155"/>
      <c r="B603" s="155"/>
      <c r="C603" s="155"/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</row>
    <row r="604" spans="1:23" x14ac:dyDescent="0.25">
      <c r="A604" s="155"/>
      <c r="B604" s="155"/>
      <c r="C604" s="155"/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</row>
    <row r="605" spans="1:23" x14ac:dyDescent="0.25">
      <c r="A605" s="155"/>
      <c r="B605" s="155"/>
      <c r="C605" s="155"/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</row>
    <row r="606" spans="1:23" x14ac:dyDescent="0.25">
      <c r="A606" s="155"/>
      <c r="B606" s="155"/>
      <c r="C606" s="155"/>
      <c r="D606" s="155"/>
      <c r="E606" s="155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</row>
    <row r="607" spans="1:23" x14ac:dyDescent="0.25">
      <c r="A607" s="155"/>
      <c r="B607" s="155"/>
      <c r="C607" s="155"/>
      <c r="D607" s="155"/>
      <c r="E607" s="155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</row>
    <row r="608" spans="1:23" x14ac:dyDescent="0.25">
      <c r="A608" s="155"/>
      <c r="B608" s="155"/>
      <c r="C608" s="155"/>
      <c r="D608" s="155"/>
      <c r="E608" s="155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</row>
    <row r="609" spans="1:23" x14ac:dyDescent="0.25">
      <c r="A609" s="155"/>
      <c r="B609" s="155"/>
      <c r="C609" s="155"/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</row>
    <row r="610" spans="1:23" x14ac:dyDescent="0.25">
      <c r="A610" s="155"/>
      <c r="B610" s="155"/>
      <c r="C610" s="155"/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</row>
    <row r="611" spans="1:23" x14ac:dyDescent="0.25">
      <c r="A611" s="155"/>
      <c r="B611" s="155"/>
      <c r="C611" s="155"/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</row>
    <row r="612" spans="1:23" x14ac:dyDescent="0.25">
      <c r="A612" s="155"/>
      <c r="B612" s="155"/>
      <c r="C612" s="155"/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</row>
    <row r="613" spans="1:23" x14ac:dyDescent="0.25">
      <c r="A613" s="155"/>
      <c r="B613" s="155"/>
      <c r="C613" s="155"/>
      <c r="D613" s="155"/>
      <c r="E613" s="155"/>
      <c r="F613" s="155"/>
      <c r="G613" s="155"/>
      <c r="H613" s="155"/>
      <c r="I613" s="155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</row>
    <row r="614" spans="1:23" x14ac:dyDescent="0.25">
      <c r="A614" s="155"/>
      <c r="B614" s="155"/>
      <c r="C614" s="155"/>
      <c r="D614" s="155"/>
      <c r="E614" s="155"/>
      <c r="F614" s="155"/>
      <c r="G614" s="155"/>
      <c r="H614" s="155"/>
      <c r="I614" s="155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</row>
    <row r="615" spans="1:23" x14ac:dyDescent="0.25">
      <c r="A615" s="155"/>
      <c r="B615" s="155"/>
      <c r="C615" s="155"/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</row>
    <row r="616" spans="1:23" x14ac:dyDescent="0.25">
      <c r="A616" s="155"/>
      <c r="B616" s="155"/>
      <c r="C616" s="155"/>
      <c r="D616" s="155"/>
      <c r="E616" s="155"/>
      <c r="F616" s="155"/>
      <c r="G616" s="155"/>
      <c r="H616" s="155"/>
      <c r="I616" s="155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</row>
    <row r="617" spans="1:23" x14ac:dyDescent="0.25">
      <c r="A617" s="155"/>
      <c r="B617" s="155"/>
      <c r="C617" s="155"/>
      <c r="D617" s="155"/>
      <c r="E617" s="155"/>
      <c r="F617" s="155"/>
      <c r="G617" s="155"/>
      <c r="H617" s="155"/>
      <c r="I617" s="155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</row>
    <row r="618" spans="1:23" x14ac:dyDescent="0.25">
      <c r="A618" s="155"/>
      <c r="B618" s="155"/>
      <c r="C618" s="155"/>
      <c r="D618" s="155"/>
      <c r="E618" s="155"/>
      <c r="F618" s="155"/>
      <c r="G618" s="155"/>
      <c r="H618" s="155"/>
      <c r="I618" s="155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</row>
    <row r="619" spans="1:23" x14ac:dyDescent="0.25">
      <c r="A619" s="155"/>
      <c r="B619" s="155"/>
      <c r="C619" s="155"/>
      <c r="D619" s="155"/>
      <c r="E619" s="155"/>
      <c r="F619" s="155"/>
      <c r="G619" s="155"/>
      <c r="H619" s="155"/>
      <c r="I619" s="155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</row>
    <row r="620" spans="1:23" x14ac:dyDescent="0.25">
      <c r="A620" s="155"/>
      <c r="B620" s="155"/>
      <c r="C620" s="155"/>
      <c r="D620" s="155"/>
      <c r="E620" s="155"/>
      <c r="F620" s="155"/>
      <c r="G620" s="155"/>
      <c r="H620" s="155"/>
      <c r="I620" s="155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</row>
    <row r="621" spans="1:23" x14ac:dyDescent="0.25">
      <c r="A621" s="155"/>
      <c r="B621" s="155"/>
      <c r="C621" s="155"/>
      <c r="D621" s="155"/>
      <c r="E621" s="155"/>
      <c r="F621" s="155"/>
      <c r="G621" s="155"/>
      <c r="H621" s="155"/>
      <c r="I621" s="155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</row>
    <row r="622" spans="1:23" x14ac:dyDescent="0.25">
      <c r="A622" s="155"/>
      <c r="B622" s="155"/>
      <c r="C622" s="155"/>
      <c r="D622" s="155"/>
      <c r="E622" s="155"/>
      <c r="F622" s="155"/>
      <c r="G622" s="155"/>
      <c r="H622" s="155"/>
      <c r="I622" s="155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</row>
    <row r="623" spans="1:23" x14ac:dyDescent="0.25">
      <c r="A623" s="155"/>
      <c r="B623" s="155"/>
      <c r="C623" s="155"/>
      <c r="D623" s="155"/>
      <c r="E623" s="155"/>
      <c r="F623" s="155"/>
      <c r="G623" s="155"/>
      <c r="H623" s="155"/>
      <c r="I623" s="155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</row>
    <row r="624" spans="1:23" x14ac:dyDescent="0.25">
      <c r="A624" s="155"/>
      <c r="B624" s="155"/>
      <c r="C624" s="155"/>
      <c r="D624" s="155"/>
      <c r="E624" s="155"/>
      <c r="F624" s="155"/>
      <c r="G624" s="155"/>
      <c r="H624" s="155"/>
      <c r="I624" s="155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</row>
    <row r="625" spans="1:23" x14ac:dyDescent="0.25">
      <c r="A625" s="155"/>
      <c r="B625" s="155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</row>
    <row r="626" spans="1:23" x14ac:dyDescent="0.25">
      <c r="A626" s="155"/>
      <c r="B626" s="155"/>
      <c r="C626" s="155"/>
      <c r="D626" s="155"/>
      <c r="E626" s="155"/>
      <c r="F626" s="155"/>
      <c r="G626" s="155"/>
      <c r="H626" s="155"/>
      <c r="I626" s="155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</row>
    <row r="627" spans="1:23" x14ac:dyDescent="0.25">
      <c r="A627" s="155"/>
      <c r="B627" s="155"/>
      <c r="C627" s="155"/>
      <c r="D627" s="155"/>
      <c r="E627" s="155"/>
      <c r="F627" s="155"/>
      <c r="G627" s="155"/>
      <c r="H627" s="155"/>
      <c r="I627" s="155"/>
      <c r="J627" s="155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</row>
    <row r="628" spans="1:23" x14ac:dyDescent="0.25">
      <c r="A628" s="155"/>
      <c r="B628" s="155"/>
      <c r="C628" s="155"/>
      <c r="D628" s="155"/>
      <c r="E628" s="155"/>
      <c r="F628" s="155"/>
      <c r="G628" s="155"/>
      <c r="H628" s="155"/>
      <c r="I628" s="155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</row>
    <row r="629" spans="1:23" x14ac:dyDescent="0.25">
      <c r="A629" s="155"/>
      <c r="B629" s="155"/>
      <c r="C629" s="155"/>
      <c r="D629" s="155"/>
      <c r="E629" s="155"/>
      <c r="F629" s="155"/>
      <c r="G629" s="155"/>
      <c r="H629" s="155"/>
      <c r="I629" s="155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</row>
    <row r="630" spans="1:23" x14ac:dyDescent="0.25">
      <c r="A630" s="155"/>
      <c r="B630" s="155"/>
      <c r="C630" s="155"/>
      <c r="D630" s="155"/>
      <c r="E630" s="155"/>
      <c r="F630" s="155"/>
      <c r="G630" s="155"/>
      <c r="H630" s="155"/>
      <c r="I630" s="155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</row>
    <row r="631" spans="1:23" x14ac:dyDescent="0.25">
      <c r="A631" s="155"/>
      <c r="B631" s="155"/>
      <c r="C631" s="155"/>
      <c r="D631" s="155"/>
      <c r="E631" s="155"/>
      <c r="F631" s="155"/>
      <c r="G631" s="155"/>
      <c r="H631" s="155"/>
      <c r="I631" s="155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</row>
    <row r="632" spans="1:23" x14ac:dyDescent="0.25">
      <c r="A632" s="155"/>
      <c r="B632" s="155"/>
      <c r="C632" s="155"/>
      <c r="D632" s="155"/>
      <c r="E632" s="155"/>
      <c r="F632" s="155"/>
      <c r="G632" s="155"/>
      <c r="H632" s="155"/>
      <c r="I632" s="155"/>
      <c r="J632" s="155"/>
      <c r="K632" s="155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</row>
    <row r="633" spans="1:23" x14ac:dyDescent="0.25">
      <c r="A633" s="155"/>
      <c r="B633" s="155"/>
      <c r="C633" s="155"/>
      <c r="D633" s="155"/>
      <c r="E633" s="155"/>
      <c r="F633" s="155"/>
      <c r="G633" s="155"/>
      <c r="H633" s="155"/>
      <c r="I633" s="155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</row>
    <row r="634" spans="1:23" x14ac:dyDescent="0.25">
      <c r="A634" s="155"/>
      <c r="B634" s="155"/>
      <c r="C634" s="155"/>
      <c r="D634" s="155"/>
      <c r="E634" s="155"/>
      <c r="F634" s="155"/>
      <c r="G634" s="155"/>
      <c r="H634" s="155"/>
      <c r="I634" s="155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</row>
    <row r="635" spans="1:23" x14ac:dyDescent="0.25">
      <c r="A635" s="155"/>
      <c r="B635" s="155"/>
      <c r="C635" s="155"/>
      <c r="D635" s="155"/>
      <c r="E635" s="155"/>
      <c r="F635" s="155"/>
      <c r="G635" s="155"/>
      <c r="H635" s="155"/>
      <c r="I635" s="155"/>
      <c r="J635" s="155"/>
      <c r="K635" s="155"/>
      <c r="L635" s="155"/>
      <c r="M635" s="155"/>
      <c r="N635" s="155"/>
      <c r="O635" s="155"/>
      <c r="P635" s="155"/>
      <c r="Q635" s="155"/>
      <c r="R635" s="155"/>
      <c r="S635" s="155"/>
      <c r="T635" s="155"/>
      <c r="U635" s="155"/>
      <c r="V635" s="155"/>
      <c r="W635" s="155"/>
    </row>
    <row r="636" spans="1:23" x14ac:dyDescent="0.25">
      <c r="A636" s="155"/>
      <c r="B636" s="155"/>
      <c r="C636" s="155"/>
      <c r="D636" s="155"/>
      <c r="E636" s="155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</row>
    <row r="637" spans="1:23" x14ac:dyDescent="0.25">
      <c r="A637" s="155"/>
      <c r="B637" s="155"/>
      <c r="C637" s="155"/>
      <c r="D637" s="155"/>
      <c r="E637" s="155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</row>
    <row r="638" spans="1:23" x14ac:dyDescent="0.25">
      <c r="A638" s="155"/>
      <c r="B638" s="155"/>
      <c r="C638" s="155"/>
      <c r="D638" s="155"/>
      <c r="E638" s="155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</row>
    <row r="639" spans="1:23" x14ac:dyDescent="0.25">
      <c r="A639" s="155"/>
      <c r="B639" s="155"/>
      <c r="C639" s="155"/>
      <c r="D639" s="155"/>
      <c r="E639" s="155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</row>
    <row r="640" spans="1:23" x14ac:dyDescent="0.25">
      <c r="A640" s="155"/>
      <c r="B640" s="155"/>
      <c r="C640" s="155"/>
      <c r="D640" s="155"/>
      <c r="E640" s="155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</row>
    <row r="641" spans="1:23" x14ac:dyDescent="0.25">
      <c r="A641" s="155"/>
      <c r="B641" s="155"/>
      <c r="C641" s="155"/>
      <c r="D641" s="155"/>
      <c r="E641" s="155"/>
      <c r="F641" s="155"/>
      <c r="G641" s="155"/>
      <c r="H641" s="155"/>
      <c r="I641" s="155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</row>
    <row r="642" spans="1:23" x14ac:dyDescent="0.25">
      <c r="A642" s="155"/>
      <c r="B642" s="155"/>
      <c r="C642" s="155"/>
      <c r="D642" s="155"/>
      <c r="E642" s="155"/>
      <c r="F642" s="155"/>
      <c r="G642" s="155"/>
      <c r="H642" s="155"/>
      <c r="I642" s="155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</row>
    <row r="643" spans="1:23" x14ac:dyDescent="0.25">
      <c r="A643" s="155"/>
      <c r="B643" s="155"/>
      <c r="C643" s="155"/>
      <c r="D643" s="155"/>
      <c r="E643" s="155"/>
      <c r="F643" s="155"/>
      <c r="G643" s="155"/>
      <c r="H643" s="155"/>
      <c r="I643" s="155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</row>
    <row r="644" spans="1:23" x14ac:dyDescent="0.25">
      <c r="A644" s="155"/>
      <c r="B644" s="155"/>
      <c r="C644" s="155"/>
      <c r="D644" s="155"/>
      <c r="E644" s="155"/>
      <c r="F644" s="155"/>
      <c r="G644" s="155"/>
      <c r="H644" s="155"/>
      <c r="I644" s="155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</row>
    <row r="645" spans="1:23" x14ac:dyDescent="0.25">
      <c r="A645" s="155"/>
      <c r="B645" s="155"/>
      <c r="C645" s="155"/>
      <c r="D645" s="155"/>
      <c r="E645" s="155"/>
      <c r="F645" s="155"/>
      <c r="G645" s="155"/>
      <c r="H645" s="155"/>
      <c r="I645" s="155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</row>
    <row r="646" spans="1:23" x14ac:dyDescent="0.25">
      <c r="A646" s="155"/>
      <c r="B646" s="155"/>
      <c r="C646" s="155"/>
      <c r="D646" s="155"/>
      <c r="E646" s="155"/>
      <c r="F646" s="155"/>
      <c r="G646" s="155"/>
      <c r="H646" s="155"/>
      <c r="I646" s="155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</row>
    <row r="647" spans="1:23" x14ac:dyDescent="0.25">
      <c r="A647" s="155"/>
      <c r="B647" s="155"/>
      <c r="C647" s="155"/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</row>
    <row r="648" spans="1:23" x14ac:dyDescent="0.25">
      <c r="A648" s="155"/>
      <c r="B648" s="155"/>
      <c r="C648" s="155"/>
      <c r="D648" s="155"/>
      <c r="E648" s="155"/>
      <c r="F648" s="155"/>
      <c r="G648" s="155"/>
      <c r="H648" s="155"/>
      <c r="I648" s="155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</row>
    <row r="649" spans="1:23" x14ac:dyDescent="0.25">
      <c r="A649" s="155"/>
      <c r="B649" s="155"/>
      <c r="C649" s="155"/>
      <c r="D649" s="155"/>
      <c r="E649" s="155"/>
      <c r="F649" s="155"/>
      <c r="G649" s="155"/>
      <c r="H649" s="155"/>
      <c r="I649" s="155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</row>
    <row r="650" spans="1:23" x14ac:dyDescent="0.25">
      <c r="A650" s="155"/>
      <c r="B650" s="155"/>
      <c r="C650" s="155"/>
      <c r="D650" s="155"/>
      <c r="E650" s="155"/>
      <c r="F650" s="155"/>
      <c r="G650" s="155"/>
      <c r="H650" s="155"/>
      <c r="I650" s="155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</row>
    <row r="651" spans="1:23" x14ac:dyDescent="0.25">
      <c r="A651" s="155"/>
      <c r="B651" s="155"/>
      <c r="C651" s="155"/>
      <c r="D651" s="155"/>
      <c r="E651" s="155"/>
      <c r="F651" s="155"/>
      <c r="G651" s="155"/>
      <c r="H651" s="155"/>
      <c r="I651" s="155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</row>
    <row r="652" spans="1:23" x14ac:dyDescent="0.25">
      <c r="A652" s="155"/>
      <c r="B652" s="155"/>
      <c r="C652" s="155"/>
      <c r="D652" s="155"/>
      <c r="E652" s="155"/>
      <c r="F652" s="155"/>
      <c r="G652" s="155"/>
      <c r="H652" s="155"/>
      <c r="I652" s="155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</row>
    <row r="653" spans="1:23" x14ac:dyDescent="0.25">
      <c r="A653" s="155"/>
      <c r="B653" s="155"/>
      <c r="C653" s="155"/>
      <c r="D653" s="155"/>
      <c r="E653" s="155"/>
      <c r="F653" s="155"/>
      <c r="G653" s="155"/>
      <c r="H653" s="155"/>
      <c r="I653" s="155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</row>
    <row r="654" spans="1:23" x14ac:dyDescent="0.25">
      <c r="A654" s="155"/>
      <c r="B654" s="155"/>
      <c r="C654" s="155"/>
      <c r="D654" s="155"/>
      <c r="E654" s="155"/>
      <c r="F654" s="155"/>
      <c r="G654" s="155"/>
      <c r="H654" s="155"/>
      <c r="I654" s="155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</row>
    <row r="655" spans="1:23" x14ac:dyDescent="0.25">
      <c r="A655" s="155"/>
      <c r="B655" s="155"/>
      <c r="C655" s="155"/>
      <c r="D655" s="155"/>
      <c r="E655" s="155"/>
      <c r="F655" s="155"/>
      <c r="G655" s="155"/>
      <c r="H655" s="155"/>
      <c r="I655" s="155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</row>
    <row r="656" spans="1:23" x14ac:dyDescent="0.25">
      <c r="A656" s="155"/>
      <c r="B656" s="155"/>
      <c r="C656" s="155"/>
      <c r="D656" s="155"/>
      <c r="E656" s="155"/>
      <c r="F656" s="155"/>
      <c r="G656" s="155"/>
      <c r="H656" s="155"/>
      <c r="I656" s="155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</row>
    <row r="657" spans="1:23" x14ac:dyDescent="0.25">
      <c r="A657" s="155"/>
      <c r="B657" s="155"/>
      <c r="C657" s="155"/>
      <c r="D657" s="155"/>
      <c r="E657" s="155"/>
      <c r="F657" s="155"/>
      <c r="G657" s="155"/>
      <c r="H657" s="155"/>
      <c r="I657" s="155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</row>
    <row r="658" spans="1:23" x14ac:dyDescent="0.25">
      <c r="A658" s="155"/>
      <c r="B658" s="155"/>
      <c r="C658" s="155"/>
      <c r="D658" s="155"/>
      <c r="E658" s="155"/>
      <c r="F658" s="155"/>
      <c r="G658" s="155"/>
      <c r="H658" s="155"/>
      <c r="I658" s="155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</row>
    <row r="659" spans="1:23" x14ac:dyDescent="0.25">
      <c r="A659" s="155"/>
      <c r="B659" s="155"/>
      <c r="C659" s="155"/>
      <c r="D659" s="155"/>
      <c r="E659" s="155"/>
      <c r="F659" s="155"/>
      <c r="G659" s="155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</row>
    <row r="660" spans="1:23" x14ac:dyDescent="0.25">
      <c r="A660" s="155"/>
      <c r="B660" s="155"/>
      <c r="C660" s="155"/>
      <c r="D660" s="155"/>
      <c r="E660" s="155"/>
      <c r="F660" s="155"/>
      <c r="G660" s="155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</row>
    <row r="661" spans="1:23" x14ac:dyDescent="0.25">
      <c r="A661" s="155"/>
      <c r="B661" s="155"/>
      <c r="C661" s="155"/>
      <c r="D661" s="155"/>
      <c r="E661" s="155"/>
      <c r="F661" s="155"/>
      <c r="G661" s="155"/>
      <c r="H661" s="155"/>
      <c r="I661" s="155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</row>
    <row r="662" spans="1:23" x14ac:dyDescent="0.25">
      <c r="A662" s="155"/>
      <c r="B662" s="155"/>
      <c r="C662" s="155"/>
      <c r="D662" s="155"/>
      <c r="E662" s="155"/>
      <c r="F662" s="155"/>
      <c r="G662" s="155"/>
      <c r="H662" s="155"/>
      <c r="I662" s="155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</row>
    <row r="663" spans="1:23" x14ac:dyDescent="0.25">
      <c r="A663" s="155"/>
      <c r="B663" s="155"/>
      <c r="C663" s="155"/>
      <c r="D663" s="155"/>
      <c r="E663" s="155"/>
      <c r="F663" s="155"/>
      <c r="G663" s="155"/>
      <c r="H663" s="155"/>
      <c r="I663" s="155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</row>
    <row r="664" spans="1:23" x14ac:dyDescent="0.25">
      <c r="A664" s="155"/>
      <c r="B664" s="155"/>
      <c r="C664" s="155"/>
      <c r="D664" s="155"/>
      <c r="E664" s="155"/>
      <c r="F664" s="155"/>
      <c r="G664" s="155"/>
      <c r="H664" s="155"/>
      <c r="I664" s="155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</row>
    <row r="665" spans="1:23" x14ac:dyDescent="0.25">
      <c r="A665" s="155"/>
      <c r="B665" s="155"/>
      <c r="C665" s="155"/>
      <c r="D665" s="155"/>
      <c r="E665" s="155"/>
      <c r="F665" s="155"/>
      <c r="G665" s="155"/>
      <c r="H665" s="155"/>
      <c r="I665" s="155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</row>
    <row r="666" spans="1:23" x14ac:dyDescent="0.25">
      <c r="A666" s="155"/>
      <c r="B666" s="155"/>
      <c r="C666" s="155"/>
      <c r="D666" s="155"/>
      <c r="E666" s="155"/>
      <c r="F666" s="155"/>
      <c r="G666" s="155"/>
      <c r="H666" s="155"/>
      <c r="I666" s="155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</row>
    <row r="667" spans="1:23" x14ac:dyDescent="0.25">
      <c r="A667" s="155"/>
      <c r="B667" s="155"/>
      <c r="C667" s="155"/>
      <c r="D667" s="155"/>
      <c r="E667" s="155"/>
      <c r="F667" s="155"/>
      <c r="G667" s="155"/>
      <c r="H667" s="155"/>
      <c r="I667" s="155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</row>
    <row r="668" spans="1:23" x14ac:dyDescent="0.25">
      <c r="A668" s="155"/>
      <c r="B668" s="155"/>
      <c r="C668" s="155"/>
      <c r="D668" s="155"/>
      <c r="E668" s="155"/>
      <c r="F668" s="155"/>
      <c r="G668" s="155"/>
      <c r="H668" s="155"/>
      <c r="I668" s="155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</row>
    <row r="669" spans="1:23" x14ac:dyDescent="0.25">
      <c r="A669" s="155"/>
      <c r="B669" s="155"/>
      <c r="C669" s="155"/>
      <c r="D669" s="155"/>
      <c r="E669" s="155"/>
      <c r="F669" s="155"/>
      <c r="G669" s="155"/>
      <c r="H669" s="155"/>
      <c r="I669" s="155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</row>
    <row r="670" spans="1:23" x14ac:dyDescent="0.25">
      <c r="A670" s="155"/>
      <c r="B670" s="155"/>
      <c r="C670" s="155"/>
      <c r="D670" s="155"/>
      <c r="E670" s="155"/>
      <c r="F670" s="155"/>
      <c r="G670" s="155"/>
      <c r="H670" s="155"/>
      <c r="I670" s="155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</row>
    <row r="671" spans="1:23" x14ac:dyDescent="0.25">
      <c r="A671" s="155"/>
      <c r="B671" s="155"/>
      <c r="C671" s="155"/>
      <c r="D671" s="155"/>
      <c r="E671" s="155"/>
      <c r="F671" s="155"/>
      <c r="G671" s="155"/>
      <c r="H671" s="155"/>
      <c r="I671" s="155"/>
      <c r="J671" s="155"/>
      <c r="K671" s="155"/>
      <c r="L671" s="155"/>
      <c r="M671" s="155"/>
      <c r="N671" s="155"/>
      <c r="O671" s="155"/>
      <c r="P671" s="155"/>
      <c r="Q671" s="155"/>
      <c r="R671" s="155"/>
      <c r="S671" s="155"/>
      <c r="T671" s="155"/>
      <c r="U671" s="155"/>
      <c r="V671" s="155"/>
      <c r="W671" s="155"/>
    </row>
    <row r="672" spans="1:23" x14ac:dyDescent="0.25">
      <c r="A672" s="155"/>
      <c r="B672" s="155"/>
      <c r="C672" s="155"/>
      <c r="D672" s="155"/>
      <c r="E672" s="155"/>
      <c r="F672" s="155"/>
      <c r="G672" s="155"/>
      <c r="H672" s="155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</row>
    <row r="673" spans="1:23" x14ac:dyDescent="0.25">
      <c r="A673" s="155"/>
      <c r="B673" s="155"/>
      <c r="C673" s="155"/>
      <c r="D673" s="155"/>
      <c r="E673" s="155"/>
      <c r="F673" s="155"/>
      <c r="G673" s="155"/>
      <c r="H673" s="155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</row>
    <row r="674" spans="1:23" x14ac:dyDescent="0.25">
      <c r="A674" s="155"/>
      <c r="B674" s="155"/>
      <c r="C674" s="155"/>
      <c r="D674" s="155"/>
      <c r="E674" s="155"/>
      <c r="F674" s="155"/>
      <c r="G674" s="155"/>
      <c r="H674" s="155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</row>
    <row r="675" spans="1:23" x14ac:dyDescent="0.25">
      <c r="A675" s="155"/>
      <c r="B675" s="155"/>
      <c r="C675" s="155"/>
      <c r="D675" s="155"/>
      <c r="E675" s="155"/>
      <c r="F675" s="155"/>
      <c r="G675" s="155"/>
      <c r="H675" s="155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</row>
    <row r="676" spans="1:23" x14ac:dyDescent="0.25">
      <c r="A676" s="155"/>
      <c r="B676" s="155"/>
      <c r="C676" s="155"/>
      <c r="D676" s="155"/>
      <c r="E676" s="155"/>
      <c r="F676" s="155"/>
      <c r="G676" s="155"/>
      <c r="H676" s="155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</row>
    <row r="677" spans="1:23" x14ac:dyDescent="0.25">
      <c r="A677" s="155"/>
      <c r="B677" s="155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</row>
    <row r="678" spans="1:23" x14ac:dyDescent="0.25">
      <c r="A678" s="155"/>
      <c r="B678" s="155"/>
      <c r="C678" s="155"/>
      <c r="D678" s="155"/>
      <c r="E678" s="155"/>
      <c r="F678" s="155"/>
      <c r="G678" s="155"/>
      <c r="H678" s="155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</row>
    <row r="679" spans="1:23" x14ac:dyDescent="0.25">
      <c r="A679" s="155"/>
      <c r="B679" s="155"/>
      <c r="C679" s="155"/>
      <c r="D679" s="155"/>
      <c r="E679" s="155"/>
      <c r="F679" s="155"/>
      <c r="G679" s="155"/>
      <c r="H679" s="155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</row>
    <row r="680" spans="1:23" x14ac:dyDescent="0.25">
      <c r="A680" s="155"/>
      <c r="B680" s="155"/>
      <c r="C680" s="155"/>
      <c r="D680" s="155"/>
      <c r="E680" s="155"/>
      <c r="F680" s="155"/>
      <c r="G680" s="155"/>
      <c r="H680" s="155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</row>
    <row r="681" spans="1:23" x14ac:dyDescent="0.25">
      <c r="A681" s="155"/>
      <c r="B681" s="155"/>
      <c r="C681" s="155"/>
      <c r="D681" s="155"/>
      <c r="E681" s="155"/>
      <c r="F681" s="155"/>
      <c r="G681" s="155"/>
      <c r="H681" s="155"/>
      <c r="I681" s="155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</row>
    <row r="682" spans="1:23" x14ac:dyDescent="0.25">
      <c r="A682" s="155"/>
      <c r="B682" s="155"/>
      <c r="C682" s="155"/>
      <c r="D682" s="155"/>
      <c r="E682" s="155"/>
      <c r="F682" s="155"/>
      <c r="G682" s="155"/>
      <c r="H682" s="155"/>
      <c r="I682" s="155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</row>
    <row r="683" spans="1:23" x14ac:dyDescent="0.25">
      <c r="A683" s="155"/>
      <c r="B683" s="155"/>
      <c r="C683" s="155"/>
      <c r="D683" s="155"/>
      <c r="E683" s="155"/>
      <c r="F683" s="155"/>
      <c r="G683" s="155"/>
      <c r="H683" s="155"/>
      <c r="I683" s="155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</row>
    <row r="684" spans="1:23" x14ac:dyDescent="0.25">
      <c r="A684" s="155"/>
      <c r="B684" s="155"/>
      <c r="C684" s="155"/>
      <c r="D684" s="155"/>
      <c r="E684" s="155"/>
      <c r="F684" s="155"/>
      <c r="G684" s="155"/>
      <c r="H684" s="155"/>
      <c r="I684" s="155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</row>
    <row r="685" spans="1:23" x14ac:dyDescent="0.25">
      <c r="A685" s="155"/>
      <c r="B685" s="155"/>
      <c r="C685" s="155"/>
      <c r="D685" s="155"/>
      <c r="E685" s="155"/>
      <c r="F685" s="155"/>
      <c r="G685" s="155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</row>
    <row r="686" spans="1:23" x14ac:dyDescent="0.25">
      <c r="A686" s="155"/>
      <c r="B686" s="155"/>
      <c r="C686" s="155"/>
      <c r="D686" s="155"/>
      <c r="E686" s="155"/>
      <c r="F686" s="155"/>
      <c r="G686" s="155"/>
      <c r="H686" s="155"/>
      <c r="I686" s="155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</row>
    <row r="687" spans="1:23" x14ac:dyDescent="0.25">
      <c r="A687" s="155"/>
      <c r="B687" s="155"/>
      <c r="C687" s="155"/>
      <c r="D687" s="155"/>
      <c r="E687" s="155"/>
      <c r="F687" s="155"/>
      <c r="G687" s="155"/>
      <c r="H687" s="155"/>
      <c r="I687" s="155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</row>
    <row r="688" spans="1:23" x14ac:dyDescent="0.25">
      <c r="A688" s="155"/>
      <c r="B688" s="155"/>
      <c r="C688" s="155"/>
      <c r="D688" s="155"/>
      <c r="E688" s="155"/>
      <c r="F688" s="155"/>
      <c r="G688" s="155"/>
      <c r="H688" s="155"/>
      <c r="I688" s="155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</row>
    <row r="689" spans="1:23" x14ac:dyDescent="0.25">
      <c r="A689" s="155"/>
      <c r="B689" s="155"/>
      <c r="C689" s="155"/>
      <c r="D689" s="155"/>
      <c r="E689" s="155"/>
      <c r="F689" s="155"/>
      <c r="G689" s="155"/>
      <c r="H689" s="155"/>
      <c r="I689" s="155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</row>
    <row r="690" spans="1:23" x14ac:dyDescent="0.25">
      <c r="A690" s="155"/>
      <c r="B690" s="155"/>
      <c r="C690" s="155"/>
      <c r="D690" s="155"/>
      <c r="E690" s="155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</row>
    <row r="691" spans="1:23" x14ac:dyDescent="0.25">
      <c r="A691" s="155"/>
      <c r="B691" s="155"/>
      <c r="C691" s="155"/>
      <c r="D691" s="155"/>
      <c r="E691" s="155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</row>
    <row r="692" spans="1:23" x14ac:dyDescent="0.25">
      <c r="A692" s="155"/>
      <c r="B692" s="155"/>
      <c r="C692" s="155"/>
      <c r="D692" s="155"/>
      <c r="E692" s="155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</row>
    <row r="693" spans="1:23" x14ac:dyDescent="0.25">
      <c r="A693" s="155"/>
      <c r="B693" s="155"/>
      <c r="C693" s="155"/>
      <c r="D693" s="155"/>
      <c r="E693" s="155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</row>
    <row r="694" spans="1:23" x14ac:dyDescent="0.25">
      <c r="A694" s="155"/>
      <c r="B694" s="155"/>
      <c r="C694" s="155"/>
      <c r="D694" s="155"/>
      <c r="E694" s="155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</row>
    <row r="695" spans="1:23" x14ac:dyDescent="0.25">
      <c r="A695" s="155"/>
      <c r="B695" s="155"/>
      <c r="C695" s="155"/>
      <c r="D695" s="155"/>
      <c r="E695" s="155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</row>
    <row r="696" spans="1:23" x14ac:dyDescent="0.25">
      <c r="A696" s="155"/>
      <c r="B696" s="155"/>
      <c r="C696" s="155"/>
      <c r="D696" s="155"/>
      <c r="E696" s="155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</row>
    <row r="697" spans="1:23" x14ac:dyDescent="0.25">
      <c r="A697" s="155"/>
      <c r="B697" s="155"/>
      <c r="C697" s="155"/>
      <c r="D697" s="155"/>
      <c r="E697" s="155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</row>
    <row r="698" spans="1:23" x14ac:dyDescent="0.25">
      <c r="A698" s="155"/>
      <c r="B698" s="155"/>
      <c r="C698" s="155"/>
      <c r="D698" s="155"/>
      <c r="E698" s="155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</row>
    <row r="699" spans="1:23" x14ac:dyDescent="0.25">
      <c r="A699" s="155"/>
      <c r="B699" s="155"/>
      <c r="C699" s="155"/>
      <c r="D699" s="155"/>
      <c r="E699" s="155"/>
      <c r="F699" s="155"/>
      <c r="G699" s="155"/>
      <c r="H699" s="155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</row>
    <row r="700" spans="1:23" x14ac:dyDescent="0.25">
      <c r="A700" s="155"/>
      <c r="B700" s="155"/>
      <c r="C700" s="155"/>
      <c r="D700" s="155"/>
      <c r="E700" s="155"/>
      <c r="F700" s="155"/>
      <c r="G700" s="155"/>
      <c r="H700" s="155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</row>
    <row r="701" spans="1:23" x14ac:dyDescent="0.25">
      <c r="A701" s="155"/>
      <c r="B701" s="155"/>
      <c r="C701" s="155"/>
      <c r="D701" s="155"/>
      <c r="E701" s="155"/>
      <c r="F701" s="155"/>
      <c r="G701" s="155"/>
      <c r="H701" s="155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</row>
    <row r="702" spans="1:23" x14ac:dyDescent="0.25">
      <c r="A702" s="155"/>
      <c r="B702" s="155"/>
      <c r="C702" s="155"/>
      <c r="D702" s="155"/>
      <c r="E702" s="155"/>
      <c r="F702" s="155"/>
      <c r="G702" s="155"/>
      <c r="H702" s="155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</row>
    <row r="703" spans="1:23" x14ac:dyDescent="0.25">
      <c r="A703" s="155"/>
      <c r="B703" s="155"/>
      <c r="C703" s="155"/>
      <c r="D703" s="155"/>
      <c r="E703" s="155"/>
      <c r="F703" s="155"/>
      <c r="G703" s="155"/>
      <c r="H703" s="155"/>
      <c r="I703" s="155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</row>
    <row r="704" spans="1:23" x14ac:dyDescent="0.25">
      <c r="A704" s="155"/>
      <c r="B704" s="155"/>
      <c r="C704" s="155"/>
      <c r="D704" s="155"/>
      <c r="E704" s="155"/>
      <c r="F704" s="155"/>
      <c r="G704" s="155"/>
      <c r="H704" s="155"/>
      <c r="I704" s="155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</row>
    <row r="705" spans="1:23" x14ac:dyDescent="0.25">
      <c r="A705" s="155"/>
      <c r="B705" s="155"/>
      <c r="C705" s="155"/>
      <c r="D705" s="155"/>
      <c r="E705" s="155"/>
      <c r="F705" s="155"/>
      <c r="G705" s="155"/>
      <c r="H705" s="155"/>
      <c r="I705" s="155"/>
      <c r="J705" s="155"/>
      <c r="K705" s="155"/>
      <c r="L705" s="155"/>
      <c r="M705" s="155"/>
      <c r="N705" s="155"/>
      <c r="O705" s="155"/>
      <c r="P705" s="155"/>
      <c r="Q705" s="155"/>
      <c r="R705" s="155"/>
      <c r="S705" s="155"/>
      <c r="T705" s="155"/>
      <c r="U705" s="155"/>
      <c r="V705" s="155"/>
      <c r="W705" s="155"/>
    </row>
    <row r="706" spans="1:23" x14ac:dyDescent="0.25">
      <c r="A706" s="155"/>
      <c r="B706" s="155"/>
      <c r="C706" s="155"/>
      <c r="D706" s="155"/>
      <c r="E706" s="155"/>
      <c r="F706" s="155"/>
      <c r="G706" s="155"/>
      <c r="H706" s="155"/>
      <c r="I706" s="155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</row>
    <row r="707" spans="1:23" x14ac:dyDescent="0.25">
      <c r="A707" s="155"/>
      <c r="B707" s="155"/>
      <c r="C707" s="155"/>
      <c r="D707" s="155"/>
      <c r="E707" s="155"/>
      <c r="F707" s="155"/>
      <c r="G707" s="155"/>
      <c r="H707" s="155"/>
      <c r="I707" s="155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</row>
    <row r="708" spans="1:23" x14ac:dyDescent="0.25">
      <c r="A708" s="155"/>
      <c r="B708" s="155"/>
      <c r="C708" s="155"/>
      <c r="D708" s="155"/>
      <c r="E708" s="155"/>
      <c r="F708" s="155"/>
      <c r="G708" s="155"/>
      <c r="H708" s="155"/>
      <c r="I708" s="155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</row>
    <row r="709" spans="1:23" x14ac:dyDescent="0.25">
      <c r="A709" s="155"/>
      <c r="B709" s="155"/>
      <c r="C709" s="155"/>
      <c r="D709" s="155"/>
      <c r="E709" s="155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</row>
    <row r="710" spans="1:23" x14ac:dyDescent="0.25">
      <c r="A710" s="155"/>
      <c r="B710" s="155"/>
      <c r="C710" s="155"/>
      <c r="D710" s="155"/>
      <c r="E710" s="155"/>
      <c r="F710" s="155"/>
      <c r="G710" s="155"/>
      <c r="H710" s="155"/>
      <c r="I710" s="155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</row>
    <row r="711" spans="1:23" x14ac:dyDescent="0.25">
      <c r="A711" s="155"/>
      <c r="B711" s="155"/>
      <c r="C711" s="155"/>
      <c r="D711" s="155"/>
      <c r="E711" s="155"/>
      <c r="F711" s="155"/>
      <c r="G711" s="155"/>
      <c r="H711" s="155"/>
      <c r="I711" s="155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</row>
    <row r="712" spans="1:23" x14ac:dyDescent="0.25">
      <c r="A712" s="155"/>
      <c r="B712" s="155"/>
      <c r="C712" s="155"/>
      <c r="D712" s="155"/>
      <c r="E712" s="155"/>
      <c r="F712" s="155"/>
      <c r="G712" s="155"/>
      <c r="H712" s="155"/>
      <c r="I712" s="155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</row>
    <row r="713" spans="1:23" x14ac:dyDescent="0.25">
      <c r="A713" s="155"/>
      <c r="B713" s="155"/>
      <c r="C713" s="155"/>
      <c r="D713" s="155"/>
      <c r="E713" s="155"/>
      <c r="F713" s="155"/>
      <c r="G713" s="155"/>
      <c r="H713" s="155"/>
      <c r="I713" s="155"/>
      <c r="J713" s="155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</row>
    <row r="714" spans="1:23" x14ac:dyDescent="0.25">
      <c r="A714" s="155"/>
      <c r="B714" s="155"/>
      <c r="C714" s="155"/>
      <c r="D714" s="155"/>
      <c r="E714" s="155"/>
      <c r="F714" s="155"/>
      <c r="G714" s="155"/>
      <c r="H714" s="155"/>
      <c r="I714" s="155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</row>
    <row r="715" spans="1:23" x14ac:dyDescent="0.25">
      <c r="A715" s="155"/>
      <c r="B715" s="155"/>
      <c r="C715" s="155"/>
      <c r="D715" s="155"/>
      <c r="E715" s="155"/>
      <c r="F715" s="155"/>
      <c r="G715" s="155"/>
      <c r="H715" s="155"/>
      <c r="I715" s="155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</row>
    <row r="716" spans="1:23" x14ac:dyDescent="0.25">
      <c r="A716" s="155"/>
      <c r="B716" s="155"/>
      <c r="C716" s="155"/>
      <c r="D716" s="155"/>
      <c r="E716" s="155"/>
      <c r="F716" s="155"/>
      <c r="G716" s="155"/>
      <c r="H716" s="155"/>
      <c r="I716" s="155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</row>
    <row r="717" spans="1:23" x14ac:dyDescent="0.25">
      <c r="A717" s="155"/>
      <c r="B717" s="155"/>
      <c r="C717" s="155"/>
      <c r="D717" s="155"/>
      <c r="E717" s="155"/>
      <c r="F717" s="155"/>
      <c r="G717" s="155"/>
      <c r="H717" s="155"/>
      <c r="I717" s="155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</row>
    <row r="718" spans="1:23" x14ac:dyDescent="0.25">
      <c r="A718" s="155"/>
      <c r="B718" s="155"/>
      <c r="C718" s="155"/>
      <c r="D718" s="155"/>
      <c r="E718" s="155"/>
      <c r="F718" s="155"/>
      <c r="G718" s="155"/>
      <c r="H718" s="155"/>
      <c r="I718" s="155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</row>
    <row r="719" spans="1:23" x14ac:dyDescent="0.25">
      <c r="A719" s="155"/>
      <c r="B719" s="155"/>
      <c r="C719" s="155"/>
      <c r="D719" s="155"/>
      <c r="E719" s="155"/>
      <c r="F719" s="155"/>
      <c r="G719" s="155"/>
      <c r="H719" s="155"/>
      <c r="I719" s="155"/>
      <c r="J719" s="155"/>
      <c r="K719" s="155"/>
      <c r="L719" s="155"/>
      <c r="M719" s="155"/>
      <c r="N719" s="155"/>
      <c r="O719" s="155"/>
      <c r="P719" s="155"/>
      <c r="Q719" s="155"/>
      <c r="R719" s="155"/>
      <c r="S719" s="155"/>
      <c r="T719" s="155"/>
      <c r="U719" s="155"/>
      <c r="V719" s="155"/>
      <c r="W719" s="155"/>
    </row>
    <row r="720" spans="1:23" x14ac:dyDescent="0.25">
      <c r="A720" s="155"/>
      <c r="B720" s="155"/>
      <c r="C720" s="155"/>
      <c r="D720" s="155"/>
      <c r="E720" s="155"/>
      <c r="F720" s="155"/>
      <c r="G720" s="155"/>
      <c r="H720" s="155"/>
      <c r="I720" s="155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</row>
    <row r="721" spans="1:23" x14ac:dyDescent="0.25">
      <c r="A721" s="155"/>
      <c r="B721" s="155"/>
      <c r="C721" s="155"/>
      <c r="D721" s="155"/>
      <c r="E721" s="155"/>
      <c r="F721" s="155"/>
      <c r="G721" s="155"/>
      <c r="H721" s="155"/>
      <c r="I721" s="155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</row>
    <row r="722" spans="1:23" x14ac:dyDescent="0.25">
      <c r="A722" s="155"/>
      <c r="B722" s="155"/>
      <c r="C722" s="155"/>
      <c r="D722" s="155"/>
      <c r="E722" s="155"/>
      <c r="F722" s="155"/>
      <c r="G722" s="155"/>
      <c r="H722" s="155"/>
      <c r="I722" s="155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</row>
    <row r="723" spans="1:23" x14ac:dyDescent="0.25">
      <c r="A723" s="155"/>
      <c r="B723" s="155"/>
      <c r="C723" s="155"/>
      <c r="D723" s="155"/>
      <c r="E723" s="155"/>
      <c r="F723" s="155"/>
      <c r="G723" s="155"/>
      <c r="H723" s="155"/>
      <c r="I723" s="155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</row>
    <row r="724" spans="1:23" x14ac:dyDescent="0.25">
      <c r="A724" s="155"/>
      <c r="B724" s="155"/>
      <c r="C724" s="155"/>
      <c r="D724" s="155"/>
      <c r="E724" s="155"/>
      <c r="F724" s="155"/>
      <c r="G724" s="155"/>
      <c r="H724" s="155"/>
      <c r="I724" s="155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</row>
    <row r="725" spans="1:23" x14ac:dyDescent="0.25">
      <c r="A725" s="155"/>
      <c r="B725" s="155"/>
      <c r="C725" s="155"/>
      <c r="D725" s="155"/>
      <c r="E725" s="155"/>
      <c r="F725" s="155"/>
      <c r="G725" s="155"/>
      <c r="H725" s="155"/>
      <c r="I725" s="155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</row>
    <row r="726" spans="1:23" x14ac:dyDescent="0.25">
      <c r="A726" s="155"/>
      <c r="B726" s="155"/>
      <c r="C726" s="155"/>
      <c r="D726" s="155"/>
      <c r="E726" s="155"/>
      <c r="F726" s="155"/>
      <c r="G726" s="155"/>
      <c r="H726" s="155"/>
      <c r="I726" s="155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</row>
    <row r="727" spans="1:23" x14ac:dyDescent="0.25">
      <c r="A727" s="155"/>
      <c r="B727" s="155"/>
      <c r="C727" s="155"/>
      <c r="D727" s="155"/>
      <c r="E727" s="155"/>
      <c r="F727" s="155"/>
      <c r="G727" s="155"/>
      <c r="H727" s="155"/>
      <c r="I727" s="155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</row>
    <row r="728" spans="1:23" x14ac:dyDescent="0.25">
      <c r="A728" s="155"/>
      <c r="B728" s="155"/>
      <c r="C728" s="155"/>
      <c r="D728" s="155"/>
      <c r="E728" s="155"/>
      <c r="F728" s="155"/>
      <c r="G728" s="155"/>
      <c r="H728" s="155"/>
      <c r="I728" s="155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</row>
    <row r="729" spans="1:23" x14ac:dyDescent="0.25">
      <c r="A729" s="155"/>
      <c r="B729" s="155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</row>
    <row r="730" spans="1:23" x14ac:dyDescent="0.25">
      <c r="A730" s="155"/>
      <c r="B730" s="155"/>
      <c r="C730" s="155"/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</row>
    <row r="731" spans="1:23" x14ac:dyDescent="0.25">
      <c r="A731" s="155"/>
      <c r="B731" s="155"/>
      <c r="C731" s="155"/>
      <c r="D731" s="155"/>
      <c r="E731" s="155"/>
      <c r="F731" s="155"/>
      <c r="G731" s="155"/>
      <c r="H731" s="155"/>
      <c r="I731" s="155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</row>
    <row r="732" spans="1:23" x14ac:dyDescent="0.25">
      <c r="A732" s="155"/>
      <c r="B732" s="155"/>
      <c r="C732" s="155"/>
      <c r="D732" s="155"/>
      <c r="E732" s="155"/>
      <c r="F732" s="155"/>
      <c r="G732" s="155"/>
      <c r="H732" s="155"/>
      <c r="I732" s="155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</row>
    <row r="733" spans="1:23" x14ac:dyDescent="0.25">
      <c r="A733" s="155"/>
      <c r="B733" s="155"/>
      <c r="C733" s="155"/>
      <c r="D733" s="155"/>
      <c r="E733" s="155"/>
      <c r="F733" s="155"/>
      <c r="G733" s="155"/>
      <c r="H733" s="155"/>
      <c r="I733" s="155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</row>
    <row r="734" spans="1:23" x14ac:dyDescent="0.25">
      <c r="A734" s="155"/>
      <c r="B734" s="155"/>
      <c r="C734" s="155"/>
      <c r="D734" s="155"/>
      <c r="E734" s="155"/>
      <c r="F734" s="155"/>
      <c r="G734" s="155"/>
      <c r="H734" s="155"/>
      <c r="I734" s="155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</row>
    <row r="735" spans="1:23" x14ac:dyDescent="0.25">
      <c r="A735" s="155"/>
      <c r="B735" s="155"/>
      <c r="C735" s="155"/>
      <c r="D735" s="155"/>
      <c r="E735" s="155"/>
      <c r="F735" s="155"/>
      <c r="G735" s="155"/>
      <c r="H735" s="155"/>
      <c r="I735" s="155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</row>
    <row r="736" spans="1:23" x14ac:dyDescent="0.25">
      <c r="A736" s="155"/>
      <c r="B736" s="155"/>
      <c r="C736" s="155"/>
      <c r="D736" s="155"/>
      <c r="E736" s="155"/>
      <c r="F736" s="155"/>
      <c r="G736" s="155"/>
      <c r="H736" s="155"/>
      <c r="I736" s="155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</row>
    <row r="737" spans="1:23" x14ac:dyDescent="0.25">
      <c r="A737" s="155"/>
      <c r="B737" s="155"/>
      <c r="C737" s="155"/>
      <c r="D737" s="155"/>
      <c r="E737" s="155"/>
      <c r="F737" s="155"/>
      <c r="G737" s="155"/>
      <c r="H737" s="155"/>
      <c r="I737" s="155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</row>
    <row r="738" spans="1:23" x14ac:dyDescent="0.25">
      <c r="A738" s="155"/>
      <c r="B738" s="155"/>
      <c r="C738" s="155"/>
      <c r="D738" s="155"/>
      <c r="E738" s="155"/>
      <c r="F738" s="155"/>
      <c r="G738" s="155"/>
      <c r="H738" s="155"/>
      <c r="I738" s="155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</row>
    <row r="739" spans="1:23" x14ac:dyDescent="0.25">
      <c r="A739" s="155"/>
      <c r="B739" s="155"/>
      <c r="C739" s="155"/>
      <c r="D739" s="155"/>
      <c r="E739" s="155"/>
      <c r="F739" s="155"/>
      <c r="G739" s="155"/>
      <c r="H739" s="155"/>
      <c r="I739" s="155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</row>
    <row r="740" spans="1:23" x14ac:dyDescent="0.25">
      <c r="A740" s="155"/>
      <c r="B740" s="155"/>
      <c r="C740" s="155"/>
      <c r="D740" s="155"/>
      <c r="E740" s="155"/>
      <c r="F740" s="155"/>
      <c r="G740" s="155"/>
      <c r="H740" s="155"/>
      <c r="I740" s="155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</row>
    <row r="741" spans="1:23" x14ac:dyDescent="0.25">
      <c r="A741" s="155"/>
      <c r="B741" s="155"/>
      <c r="C741" s="155"/>
      <c r="D741" s="155"/>
      <c r="E741" s="155"/>
      <c r="F741" s="155"/>
      <c r="G741" s="155"/>
      <c r="H741" s="155"/>
      <c r="I741" s="155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</row>
    <row r="742" spans="1:23" x14ac:dyDescent="0.25">
      <c r="A742" s="155"/>
      <c r="B742" s="155"/>
      <c r="C742" s="155"/>
      <c r="D742" s="155"/>
      <c r="E742" s="155"/>
      <c r="F742" s="155"/>
      <c r="G742" s="155"/>
      <c r="H742" s="155"/>
      <c r="I742" s="155"/>
      <c r="J742" s="155"/>
      <c r="K742" s="155"/>
      <c r="L742" s="155"/>
      <c r="M742" s="155"/>
      <c r="N742" s="155"/>
      <c r="O742" s="155"/>
      <c r="P742" s="155"/>
      <c r="Q742" s="155"/>
      <c r="R742" s="155"/>
      <c r="S742" s="155"/>
      <c r="T742" s="155"/>
      <c r="U742" s="155"/>
      <c r="V742" s="155"/>
      <c r="W742" s="155"/>
    </row>
    <row r="743" spans="1:23" x14ac:dyDescent="0.25">
      <c r="A743" s="155"/>
      <c r="B743" s="155"/>
      <c r="C743" s="155"/>
      <c r="D743" s="155"/>
      <c r="E743" s="155"/>
      <c r="F743" s="155"/>
      <c r="G743" s="155"/>
      <c r="H743" s="155"/>
      <c r="I743" s="155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</row>
    <row r="744" spans="1:23" x14ac:dyDescent="0.25">
      <c r="A744" s="155"/>
      <c r="B744" s="155"/>
      <c r="C744" s="155"/>
      <c r="D744" s="155"/>
      <c r="E744" s="155"/>
      <c r="F744" s="155"/>
      <c r="G744" s="155"/>
      <c r="H744" s="155"/>
      <c r="I744" s="155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</row>
    <row r="745" spans="1:23" x14ac:dyDescent="0.25">
      <c r="A745" s="155"/>
      <c r="B745" s="155"/>
      <c r="C745" s="155"/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</row>
    <row r="746" spans="1:23" x14ac:dyDescent="0.25">
      <c r="A746" s="155"/>
      <c r="B746" s="155"/>
      <c r="C746" s="155"/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</row>
    <row r="747" spans="1:23" x14ac:dyDescent="0.25">
      <c r="A747" s="155"/>
      <c r="B747" s="155"/>
      <c r="C747" s="155"/>
      <c r="D747" s="155"/>
      <c r="E747" s="155"/>
      <c r="F747" s="155"/>
      <c r="G747" s="155"/>
      <c r="H747" s="155"/>
      <c r="I747" s="155"/>
      <c r="J747" s="155"/>
      <c r="K747" s="155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</row>
    <row r="748" spans="1:23" x14ac:dyDescent="0.25">
      <c r="A748" s="155"/>
      <c r="B748" s="155"/>
      <c r="C748" s="155"/>
      <c r="D748" s="155"/>
      <c r="E748" s="155"/>
      <c r="F748" s="155"/>
      <c r="G748" s="155"/>
      <c r="H748" s="155"/>
      <c r="I748" s="155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</row>
    <row r="749" spans="1:23" x14ac:dyDescent="0.25">
      <c r="A749" s="155"/>
      <c r="B749" s="155"/>
      <c r="C749" s="155"/>
      <c r="D749" s="155"/>
      <c r="E749" s="155"/>
      <c r="F749" s="155"/>
      <c r="G749" s="155"/>
      <c r="H749" s="155"/>
      <c r="I749" s="155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</row>
    <row r="750" spans="1:23" x14ac:dyDescent="0.25">
      <c r="A750" s="155"/>
      <c r="B750" s="155"/>
      <c r="C750" s="155"/>
      <c r="D750" s="155"/>
      <c r="E750" s="155"/>
      <c r="F750" s="155"/>
      <c r="G750" s="155"/>
      <c r="H750" s="155"/>
      <c r="I750" s="155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</row>
    <row r="751" spans="1:23" x14ac:dyDescent="0.25">
      <c r="A751" s="155"/>
      <c r="B751" s="155"/>
      <c r="C751" s="155"/>
      <c r="D751" s="155"/>
      <c r="E751" s="155"/>
      <c r="F751" s="155"/>
      <c r="G751" s="155"/>
      <c r="H751" s="155"/>
      <c r="I751" s="155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</row>
    <row r="752" spans="1:23" x14ac:dyDescent="0.25">
      <c r="A752" s="155"/>
      <c r="B752" s="155"/>
      <c r="C752" s="155"/>
      <c r="D752" s="155"/>
      <c r="E752" s="155"/>
      <c r="F752" s="155"/>
      <c r="G752" s="155"/>
      <c r="H752" s="155"/>
      <c r="I752" s="155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</row>
    <row r="753" spans="1:23" x14ac:dyDescent="0.25">
      <c r="A753" s="155"/>
      <c r="B753" s="155"/>
      <c r="C753" s="155"/>
      <c r="D753" s="155"/>
      <c r="E753" s="155"/>
      <c r="F753" s="155"/>
      <c r="G753" s="155"/>
      <c r="H753" s="155"/>
      <c r="I753" s="155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</row>
    <row r="754" spans="1:23" x14ac:dyDescent="0.25">
      <c r="A754" s="155"/>
      <c r="B754" s="155"/>
      <c r="C754" s="155"/>
      <c r="D754" s="155"/>
      <c r="E754" s="155"/>
      <c r="F754" s="155"/>
      <c r="G754" s="155"/>
      <c r="H754" s="155"/>
      <c r="I754" s="155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</row>
    <row r="755" spans="1:23" x14ac:dyDescent="0.25">
      <c r="A755" s="155"/>
      <c r="B755" s="155"/>
      <c r="C755" s="155"/>
      <c r="D755" s="155"/>
      <c r="E755" s="155"/>
      <c r="F755" s="155"/>
      <c r="G755" s="155"/>
      <c r="H755" s="155"/>
      <c r="I755" s="155"/>
      <c r="J755" s="155"/>
      <c r="K755" s="155"/>
      <c r="L755" s="155"/>
      <c r="M755" s="155"/>
      <c r="N755" s="155"/>
      <c r="O755" s="155"/>
      <c r="P755" s="155"/>
      <c r="Q755" s="155"/>
      <c r="R755" s="155"/>
      <c r="S755" s="155"/>
      <c r="T755" s="155"/>
      <c r="U755" s="155"/>
      <c r="V755" s="155"/>
      <c r="W755" s="155"/>
    </row>
    <row r="756" spans="1:23" x14ac:dyDescent="0.25">
      <c r="A756" s="155"/>
      <c r="B756" s="155"/>
      <c r="C756" s="155"/>
      <c r="D756" s="155"/>
      <c r="E756" s="155"/>
      <c r="F756" s="155"/>
      <c r="G756" s="155"/>
      <c r="H756" s="155"/>
      <c r="I756" s="155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</row>
    <row r="757" spans="1:23" x14ac:dyDescent="0.25">
      <c r="A757" s="155"/>
      <c r="B757" s="155"/>
      <c r="C757" s="155"/>
      <c r="D757" s="155"/>
      <c r="E757" s="155"/>
      <c r="F757" s="155"/>
      <c r="G757" s="155"/>
      <c r="H757" s="155"/>
      <c r="I757" s="155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</row>
    <row r="758" spans="1:23" x14ac:dyDescent="0.25">
      <c r="A758" s="155"/>
      <c r="B758" s="155"/>
      <c r="C758" s="155"/>
      <c r="D758" s="155"/>
      <c r="E758" s="155"/>
      <c r="F758" s="155"/>
      <c r="G758" s="155"/>
      <c r="H758" s="155"/>
      <c r="I758" s="155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</row>
    <row r="759" spans="1:23" x14ac:dyDescent="0.25">
      <c r="A759" s="155"/>
      <c r="B759" s="155"/>
      <c r="C759" s="155"/>
      <c r="D759" s="155"/>
      <c r="E759" s="155"/>
      <c r="F759" s="155"/>
      <c r="G759" s="155"/>
      <c r="H759" s="155"/>
      <c r="I759" s="155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</row>
    <row r="760" spans="1:23" x14ac:dyDescent="0.25">
      <c r="A760" s="155"/>
      <c r="B760" s="155"/>
      <c r="C760" s="155"/>
      <c r="D760" s="155"/>
      <c r="E760" s="155"/>
      <c r="F760" s="155"/>
      <c r="G760" s="155"/>
      <c r="H760" s="155"/>
      <c r="I760" s="155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</row>
    <row r="761" spans="1:23" x14ac:dyDescent="0.25">
      <c r="A761" s="155"/>
      <c r="B761" s="155"/>
      <c r="C761" s="155"/>
      <c r="D761" s="155"/>
      <c r="E761" s="155"/>
      <c r="F761" s="155"/>
      <c r="G761" s="155"/>
      <c r="H761" s="155"/>
      <c r="I761" s="155"/>
      <c r="J761" s="155"/>
      <c r="K761" s="155"/>
      <c r="L761" s="155"/>
      <c r="M761" s="155"/>
      <c r="N761" s="155"/>
      <c r="O761" s="155"/>
      <c r="P761" s="155"/>
      <c r="Q761" s="155"/>
      <c r="R761" s="155"/>
      <c r="S761" s="155"/>
      <c r="T761" s="155"/>
      <c r="U761" s="155"/>
      <c r="V761" s="155"/>
      <c r="W761" s="155"/>
    </row>
    <row r="762" spans="1:23" x14ac:dyDescent="0.25">
      <c r="A762" s="155"/>
      <c r="B762" s="155"/>
      <c r="C762" s="155"/>
      <c r="D762" s="155"/>
      <c r="E762" s="155"/>
      <c r="F762" s="155"/>
      <c r="G762" s="155"/>
      <c r="H762" s="155"/>
      <c r="I762" s="155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</row>
    <row r="763" spans="1:23" x14ac:dyDescent="0.25">
      <c r="A763" s="155"/>
      <c r="B763" s="155"/>
      <c r="C763" s="155"/>
      <c r="D763" s="155"/>
      <c r="E763" s="155"/>
      <c r="F763" s="155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</row>
    <row r="764" spans="1:23" x14ac:dyDescent="0.25">
      <c r="A764" s="155"/>
      <c r="B764" s="155"/>
      <c r="C764" s="155"/>
      <c r="D764" s="155"/>
      <c r="E764" s="155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</row>
    <row r="765" spans="1:23" x14ac:dyDescent="0.25">
      <c r="A765" s="155"/>
      <c r="B765" s="155"/>
      <c r="C765" s="155"/>
      <c r="D765" s="155"/>
      <c r="E765" s="155"/>
      <c r="F765" s="155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</row>
    <row r="766" spans="1:23" x14ac:dyDescent="0.25">
      <c r="A766" s="155"/>
      <c r="B766" s="155"/>
      <c r="C766" s="155"/>
      <c r="D766" s="155"/>
      <c r="E766" s="155"/>
      <c r="F766" s="155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</row>
    <row r="767" spans="1:23" x14ac:dyDescent="0.25">
      <c r="A767" s="155"/>
      <c r="B767" s="155"/>
      <c r="C767" s="155"/>
      <c r="D767" s="155"/>
      <c r="E767" s="155"/>
      <c r="F767" s="155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</row>
    <row r="768" spans="1:23" x14ac:dyDescent="0.25">
      <c r="A768" s="155"/>
      <c r="B768" s="155"/>
      <c r="C768" s="155"/>
      <c r="D768" s="155"/>
      <c r="E768" s="155"/>
      <c r="F768" s="155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</row>
    <row r="769" spans="1:23" x14ac:dyDescent="0.25">
      <c r="A769" s="155"/>
      <c r="B769" s="155"/>
      <c r="C769" s="155"/>
      <c r="D769" s="155"/>
      <c r="E769" s="155"/>
      <c r="F769" s="155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</row>
    <row r="770" spans="1:23" x14ac:dyDescent="0.25">
      <c r="A770" s="155"/>
      <c r="B770" s="155"/>
      <c r="C770" s="155"/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</row>
    <row r="771" spans="1:23" x14ac:dyDescent="0.25">
      <c r="A771" s="155"/>
      <c r="B771" s="155"/>
      <c r="C771" s="155"/>
      <c r="D771" s="155"/>
      <c r="E771" s="155"/>
      <c r="F771" s="155"/>
      <c r="G771" s="155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</row>
    <row r="772" spans="1:23" x14ac:dyDescent="0.25">
      <c r="A772" s="155"/>
      <c r="B772" s="155"/>
      <c r="C772" s="155"/>
      <c r="D772" s="155"/>
      <c r="E772" s="155"/>
      <c r="F772" s="155"/>
      <c r="G772" s="155"/>
      <c r="H772" s="155"/>
      <c r="I772" s="155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</row>
    <row r="773" spans="1:23" x14ac:dyDescent="0.25">
      <c r="A773" s="155"/>
      <c r="B773" s="155"/>
      <c r="C773" s="155"/>
      <c r="D773" s="155"/>
      <c r="E773" s="155"/>
      <c r="F773" s="155"/>
      <c r="G773" s="155"/>
      <c r="H773" s="155"/>
      <c r="I773" s="155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</row>
    <row r="774" spans="1:23" x14ac:dyDescent="0.25">
      <c r="A774" s="155"/>
      <c r="B774" s="155"/>
      <c r="C774" s="155"/>
      <c r="D774" s="155"/>
      <c r="E774" s="155"/>
      <c r="F774" s="155"/>
      <c r="G774" s="155"/>
      <c r="H774" s="155"/>
      <c r="I774" s="155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</row>
    <row r="775" spans="1:23" x14ac:dyDescent="0.25">
      <c r="A775" s="155"/>
      <c r="B775" s="155"/>
      <c r="C775" s="155"/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</row>
    <row r="776" spans="1:23" x14ac:dyDescent="0.25">
      <c r="A776" s="155"/>
      <c r="B776" s="155"/>
      <c r="C776" s="155"/>
      <c r="D776" s="155"/>
      <c r="E776" s="155"/>
      <c r="F776" s="155"/>
      <c r="G776" s="155"/>
      <c r="H776" s="155"/>
      <c r="I776" s="155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</row>
    <row r="777" spans="1:23" x14ac:dyDescent="0.25">
      <c r="A777" s="155"/>
      <c r="B777" s="155"/>
      <c r="C777" s="155"/>
      <c r="D777" s="155"/>
      <c r="E777" s="155"/>
      <c r="F777" s="155"/>
      <c r="G777" s="155"/>
      <c r="H777" s="155"/>
      <c r="I777" s="155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</row>
    <row r="778" spans="1:23" x14ac:dyDescent="0.25">
      <c r="A778" s="155"/>
      <c r="B778" s="155"/>
      <c r="C778" s="155"/>
      <c r="D778" s="155"/>
      <c r="E778" s="155"/>
      <c r="F778" s="155"/>
      <c r="G778" s="155"/>
      <c r="H778" s="155"/>
      <c r="I778" s="155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</row>
    <row r="779" spans="1:23" x14ac:dyDescent="0.25">
      <c r="A779" s="155"/>
      <c r="B779" s="155"/>
      <c r="C779" s="155"/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</row>
    <row r="780" spans="1:23" x14ac:dyDescent="0.25">
      <c r="A780" s="155"/>
      <c r="B780" s="155"/>
      <c r="C780" s="155"/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</row>
    <row r="781" spans="1:23" x14ac:dyDescent="0.25">
      <c r="A781" s="155"/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</row>
    <row r="782" spans="1:23" x14ac:dyDescent="0.25">
      <c r="A782" s="155"/>
      <c r="B782" s="155"/>
      <c r="C782" s="155"/>
      <c r="D782" s="155"/>
      <c r="E782" s="155"/>
      <c r="F782" s="155"/>
      <c r="G782" s="155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</row>
    <row r="783" spans="1:23" x14ac:dyDescent="0.25">
      <c r="A783" s="155"/>
      <c r="B783" s="155"/>
      <c r="C783" s="155"/>
      <c r="D783" s="155"/>
      <c r="E783" s="155"/>
      <c r="F783" s="155"/>
      <c r="G783" s="155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</row>
    <row r="784" spans="1:23" x14ac:dyDescent="0.25">
      <c r="A784" s="155"/>
      <c r="B784" s="155"/>
      <c r="C784" s="155"/>
      <c r="D784" s="155"/>
      <c r="E784" s="155"/>
      <c r="F784" s="155"/>
      <c r="G784" s="155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</row>
    <row r="785" spans="1:23" x14ac:dyDescent="0.25">
      <c r="A785" s="155"/>
      <c r="B785" s="155"/>
      <c r="C785" s="155"/>
      <c r="D785" s="155"/>
      <c r="E785" s="155"/>
      <c r="F785" s="155"/>
      <c r="G785" s="155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</row>
    <row r="786" spans="1:23" x14ac:dyDescent="0.25">
      <c r="A786" s="155"/>
      <c r="B786" s="155"/>
      <c r="C786" s="155"/>
      <c r="D786" s="155"/>
      <c r="E786" s="155"/>
      <c r="F786" s="155"/>
      <c r="G786" s="155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</row>
    <row r="787" spans="1:23" x14ac:dyDescent="0.25">
      <c r="A787" s="155"/>
      <c r="B787" s="155"/>
      <c r="C787" s="155"/>
      <c r="D787" s="155"/>
      <c r="E787" s="155"/>
      <c r="F787" s="155"/>
      <c r="G787" s="155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</row>
    <row r="788" spans="1:23" x14ac:dyDescent="0.25">
      <c r="A788" s="155"/>
      <c r="B788" s="155"/>
      <c r="C788" s="155"/>
      <c r="D788" s="155"/>
      <c r="E788" s="155"/>
      <c r="F788" s="155"/>
      <c r="G788" s="155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</row>
    <row r="789" spans="1:23" x14ac:dyDescent="0.25">
      <c r="A789" s="155"/>
      <c r="B789" s="155"/>
      <c r="C789" s="155"/>
      <c r="D789" s="155"/>
      <c r="E789" s="155"/>
      <c r="F789" s="155"/>
      <c r="G789" s="155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</row>
    <row r="790" spans="1:23" x14ac:dyDescent="0.25">
      <c r="A790" s="155"/>
      <c r="B790" s="155"/>
      <c r="C790" s="155"/>
      <c r="D790" s="155"/>
      <c r="E790" s="155"/>
      <c r="F790" s="155"/>
      <c r="G790" s="155"/>
      <c r="H790" s="155"/>
      <c r="I790" s="155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</row>
    <row r="791" spans="1:23" x14ac:dyDescent="0.25">
      <c r="A791" s="155"/>
      <c r="B791" s="155"/>
      <c r="C791" s="155"/>
      <c r="D791" s="155"/>
      <c r="E791" s="155"/>
      <c r="F791" s="155"/>
      <c r="G791" s="155"/>
      <c r="H791" s="155"/>
      <c r="I791" s="155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</row>
    <row r="792" spans="1:23" x14ac:dyDescent="0.25">
      <c r="A792" s="155"/>
      <c r="B792" s="155"/>
      <c r="C792" s="155"/>
      <c r="D792" s="155"/>
      <c r="E792" s="155"/>
      <c r="F792" s="155"/>
      <c r="G792" s="155"/>
      <c r="H792" s="155"/>
      <c r="I792" s="155"/>
      <c r="J792" s="155"/>
      <c r="K792" s="155"/>
      <c r="L792" s="155"/>
      <c r="M792" s="155"/>
      <c r="N792" s="155"/>
      <c r="O792" s="155"/>
      <c r="P792" s="155"/>
      <c r="Q792" s="155"/>
      <c r="R792" s="155"/>
      <c r="S792" s="155"/>
      <c r="T792" s="155"/>
      <c r="U792" s="155"/>
      <c r="V792" s="155"/>
      <c r="W792" s="155"/>
    </row>
    <row r="793" spans="1:23" x14ac:dyDescent="0.25">
      <c r="A793" s="155"/>
      <c r="B793" s="155"/>
      <c r="C793" s="155"/>
      <c r="D793" s="155"/>
      <c r="E793" s="155"/>
      <c r="F793" s="155"/>
      <c r="G793" s="155"/>
      <c r="H793" s="155"/>
      <c r="I793" s="155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</row>
    <row r="794" spans="1:23" x14ac:dyDescent="0.25">
      <c r="A794" s="155"/>
      <c r="B794" s="155"/>
      <c r="C794" s="155"/>
      <c r="D794" s="155"/>
      <c r="E794" s="155"/>
      <c r="F794" s="155"/>
      <c r="G794" s="155"/>
      <c r="H794" s="155"/>
      <c r="I794" s="155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</row>
    <row r="795" spans="1:23" x14ac:dyDescent="0.25">
      <c r="A795" s="155"/>
      <c r="B795" s="155"/>
      <c r="C795" s="155"/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</row>
    <row r="796" spans="1:23" x14ac:dyDescent="0.25">
      <c r="A796" s="155"/>
      <c r="B796" s="155"/>
      <c r="C796" s="155"/>
      <c r="D796" s="155"/>
      <c r="E796" s="155"/>
      <c r="F796" s="155"/>
      <c r="G796" s="155"/>
      <c r="H796" s="155"/>
      <c r="I796" s="155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</row>
    <row r="797" spans="1:23" x14ac:dyDescent="0.25">
      <c r="A797" s="155"/>
      <c r="B797" s="155"/>
      <c r="C797" s="155"/>
      <c r="D797" s="155"/>
      <c r="E797" s="155"/>
      <c r="F797" s="155"/>
      <c r="G797" s="155"/>
      <c r="H797" s="155"/>
      <c r="I797" s="155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</row>
    <row r="798" spans="1:23" x14ac:dyDescent="0.25">
      <c r="A798" s="155"/>
      <c r="B798" s="155"/>
      <c r="C798" s="155"/>
      <c r="D798" s="155"/>
      <c r="E798" s="155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</row>
    <row r="799" spans="1:23" x14ac:dyDescent="0.25">
      <c r="A799" s="155"/>
      <c r="B799" s="155"/>
      <c r="C799" s="155"/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</row>
    <row r="800" spans="1:23" x14ac:dyDescent="0.25">
      <c r="A800" s="155"/>
      <c r="B800" s="155"/>
      <c r="C800" s="155"/>
      <c r="D800" s="155"/>
      <c r="E800" s="155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</row>
    <row r="801" spans="1:23" x14ac:dyDescent="0.25">
      <c r="A801" s="155"/>
      <c r="B801" s="155"/>
      <c r="C801" s="155"/>
      <c r="D801" s="155"/>
      <c r="E801" s="155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</row>
    <row r="802" spans="1:23" x14ac:dyDescent="0.25">
      <c r="A802" s="155"/>
      <c r="B802" s="155"/>
      <c r="C802" s="155"/>
      <c r="D802" s="155"/>
      <c r="E802" s="155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</row>
    <row r="803" spans="1:23" x14ac:dyDescent="0.25">
      <c r="A803" s="155"/>
      <c r="B803" s="155"/>
      <c r="C803" s="155"/>
      <c r="D803" s="155"/>
      <c r="E803" s="155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</row>
    <row r="804" spans="1:23" x14ac:dyDescent="0.25">
      <c r="A804" s="155"/>
      <c r="B804" s="155"/>
      <c r="C804" s="155"/>
      <c r="D804" s="155"/>
      <c r="E804" s="155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</row>
    <row r="805" spans="1:23" x14ac:dyDescent="0.25">
      <c r="A805" s="155"/>
      <c r="B805" s="155"/>
      <c r="C805" s="155"/>
      <c r="D805" s="155"/>
      <c r="E805" s="155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</row>
    <row r="806" spans="1:23" x14ac:dyDescent="0.25">
      <c r="A806" s="155"/>
      <c r="B806" s="155"/>
      <c r="C806" s="155"/>
      <c r="D806" s="155"/>
      <c r="E806" s="155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</row>
    <row r="807" spans="1:23" x14ac:dyDescent="0.25">
      <c r="A807" s="155"/>
      <c r="B807" s="155"/>
      <c r="C807" s="155"/>
      <c r="D807" s="155"/>
      <c r="E807" s="155"/>
      <c r="F807" s="155"/>
      <c r="G807" s="155"/>
      <c r="H807" s="155"/>
      <c r="I807" s="155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</row>
    <row r="808" spans="1:23" x14ac:dyDescent="0.25">
      <c r="A808" s="155"/>
      <c r="B808" s="155"/>
      <c r="C808" s="155"/>
      <c r="D808" s="155"/>
      <c r="E808" s="155"/>
      <c r="F808" s="155"/>
      <c r="G808" s="155"/>
      <c r="H808" s="155"/>
      <c r="I808" s="155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</row>
    <row r="809" spans="1:23" x14ac:dyDescent="0.25">
      <c r="A809" s="155"/>
      <c r="B809" s="155"/>
      <c r="C809" s="155"/>
      <c r="D809" s="155"/>
      <c r="E809" s="155"/>
      <c r="F809" s="155"/>
      <c r="G809" s="155"/>
      <c r="H809" s="155"/>
      <c r="I809" s="155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</row>
    <row r="810" spans="1:23" x14ac:dyDescent="0.25">
      <c r="A810" s="155"/>
      <c r="B810" s="155"/>
      <c r="C810" s="155"/>
      <c r="D810" s="155"/>
      <c r="E810" s="155"/>
      <c r="F810" s="155"/>
      <c r="G810" s="155"/>
      <c r="H810" s="155"/>
      <c r="I810" s="155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</row>
    <row r="811" spans="1:23" x14ac:dyDescent="0.25">
      <c r="A811" s="155"/>
      <c r="B811" s="155"/>
      <c r="C811" s="155"/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</row>
    <row r="812" spans="1:23" x14ac:dyDescent="0.25">
      <c r="A812" s="155"/>
      <c r="B812" s="155"/>
      <c r="C812" s="155"/>
      <c r="D812" s="155"/>
      <c r="E812" s="155"/>
      <c r="F812" s="155"/>
      <c r="G812" s="155"/>
      <c r="H812" s="155"/>
      <c r="I812" s="155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</row>
    <row r="813" spans="1:23" x14ac:dyDescent="0.25">
      <c r="A813" s="155"/>
      <c r="B813" s="155"/>
      <c r="C813" s="155"/>
      <c r="D813" s="155"/>
      <c r="E813" s="155"/>
      <c r="F813" s="155"/>
      <c r="G813" s="155"/>
      <c r="H813" s="155"/>
      <c r="I813" s="155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</row>
    <row r="814" spans="1:23" x14ac:dyDescent="0.25">
      <c r="A814" s="155"/>
      <c r="B814" s="155"/>
      <c r="C814" s="155"/>
      <c r="D814" s="155"/>
      <c r="E814" s="155"/>
      <c r="F814" s="155"/>
      <c r="G814" s="155"/>
      <c r="H814" s="155"/>
      <c r="I814" s="155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</row>
    <row r="815" spans="1:23" x14ac:dyDescent="0.25">
      <c r="A815" s="155"/>
      <c r="B815" s="155"/>
      <c r="C815" s="155"/>
      <c r="D815" s="155"/>
      <c r="E815" s="155"/>
      <c r="F815" s="155"/>
      <c r="G815" s="155"/>
      <c r="H815" s="155"/>
      <c r="I815" s="155"/>
      <c r="J815" s="155"/>
      <c r="K815" s="155"/>
      <c r="L815" s="155"/>
      <c r="M815" s="155"/>
      <c r="N815" s="155"/>
      <c r="O815" s="155"/>
      <c r="P815" s="155"/>
      <c r="Q815" s="155"/>
      <c r="R815" s="155"/>
      <c r="S815" s="155"/>
      <c r="T815" s="155"/>
      <c r="U815" s="155"/>
      <c r="V815" s="155"/>
      <c r="W815" s="155"/>
    </row>
    <row r="816" spans="1:23" x14ac:dyDescent="0.25">
      <c r="A816" s="155"/>
      <c r="B816" s="155"/>
      <c r="C816" s="155"/>
      <c r="D816" s="155"/>
      <c r="E816" s="155"/>
      <c r="F816" s="155"/>
      <c r="G816" s="155"/>
      <c r="H816" s="155"/>
      <c r="I816" s="155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</row>
    <row r="817" spans="1:23" x14ac:dyDescent="0.25">
      <c r="A817" s="155"/>
      <c r="B817" s="155"/>
      <c r="C817" s="155"/>
      <c r="D817" s="155"/>
      <c r="E817" s="155"/>
      <c r="F817" s="155"/>
      <c r="G817" s="155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</row>
    <row r="818" spans="1:23" x14ac:dyDescent="0.25">
      <c r="A818" s="155"/>
      <c r="B818" s="155"/>
      <c r="C818" s="155"/>
      <c r="D818" s="155"/>
      <c r="E818" s="155"/>
      <c r="F818" s="155"/>
      <c r="G818" s="155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</row>
    <row r="819" spans="1:23" x14ac:dyDescent="0.25">
      <c r="A819" s="155"/>
      <c r="B819" s="155"/>
      <c r="C819" s="155"/>
      <c r="D819" s="155"/>
      <c r="E819" s="155"/>
      <c r="F819" s="155"/>
      <c r="G819" s="155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</row>
    <row r="820" spans="1:23" x14ac:dyDescent="0.25">
      <c r="A820" s="155"/>
      <c r="B820" s="155"/>
      <c r="C820" s="155"/>
      <c r="D820" s="155"/>
      <c r="E820" s="155"/>
      <c r="F820" s="155"/>
      <c r="G820" s="155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</row>
    <row r="821" spans="1:23" x14ac:dyDescent="0.25">
      <c r="A821" s="155"/>
      <c r="B821" s="155"/>
      <c r="C821" s="155"/>
      <c r="D821" s="155"/>
      <c r="E821" s="155"/>
      <c r="F821" s="155"/>
      <c r="G821" s="155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</row>
    <row r="822" spans="1:23" x14ac:dyDescent="0.25">
      <c r="A822" s="155"/>
      <c r="B822" s="155"/>
      <c r="C822" s="155"/>
      <c r="D822" s="155"/>
      <c r="E822" s="155"/>
      <c r="F822" s="155"/>
      <c r="G822" s="155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</row>
    <row r="823" spans="1:23" x14ac:dyDescent="0.25">
      <c r="A823" s="155"/>
      <c r="B823" s="155"/>
      <c r="C823" s="155"/>
      <c r="D823" s="155"/>
      <c r="E823" s="155"/>
      <c r="F823" s="155"/>
      <c r="G823" s="155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</row>
    <row r="824" spans="1:23" x14ac:dyDescent="0.25">
      <c r="A824" s="155"/>
      <c r="B824" s="155"/>
      <c r="C824" s="155"/>
      <c r="D824" s="155"/>
      <c r="E824" s="155"/>
      <c r="F824" s="155"/>
      <c r="G824" s="155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</row>
    <row r="825" spans="1:23" x14ac:dyDescent="0.25">
      <c r="A825" s="155"/>
      <c r="B825" s="155"/>
      <c r="C825" s="155"/>
      <c r="D825" s="155"/>
      <c r="E825" s="155"/>
      <c r="F825" s="155"/>
      <c r="G825" s="155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</row>
    <row r="826" spans="1:23" x14ac:dyDescent="0.25">
      <c r="A826" s="155"/>
      <c r="B826" s="155"/>
      <c r="C826" s="155"/>
      <c r="D826" s="155"/>
      <c r="E826" s="155"/>
      <c r="F826" s="155"/>
      <c r="G826" s="155"/>
      <c r="H826" s="155"/>
      <c r="I826" s="155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</row>
    <row r="827" spans="1:23" x14ac:dyDescent="0.25">
      <c r="A827" s="155"/>
      <c r="B827" s="155"/>
      <c r="C827" s="155"/>
      <c r="D827" s="155"/>
      <c r="E827" s="155"/>
      <c r="F827" s="155"/>
      <c r="G827" s="155"/>
      <c r="H827" s="155"/>
      <c r="I827" s="155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</row>
    <row r="828" spans="1:23" x14ac:dyDescent="0.25">
      <c r="A828" s="155"/>
      <c r="B828" s="155"/>
      <c r="C828" s="155"/>
      <c r="D828" s="155"/>
      <c r="E828" s="155"/>
      <c r="F828" s="155"/>
      <c r="G828" s="155"/>
      <c r="H828" s="155"/>
      <c r="I828" s="155"/>
      <c r="J828" s="155"/>
      <c r="K828" s="155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</row>
    <row r="829" spans="1:23" x14ac:dyDescent="0.25">
      <c r="A829" s="155"/>
      <c r="B829" s="155"/>
      <c r="C829" s="155"/>
      <c r="D829" s="155"/>
      <c r="E829" s="155"/>
      <c r="F829" s="155"/>
      <c r="G829" s="155"/>
      <c r="H829" s="155"/>
      <c r="I829" s="155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</row>
    <row r="830" spans="1:23" x14ac:dyDescent="0.25">
      <c r="A830" s="155"/>
      <c r="B830" s="155"/>
      <c r="C830" s="155"/>
      <c r="D830" s="155"/>
      <c r="E830" s="155"/>
      <c r="F830" s="155"/>
      <c r="G830" s="155"/>
      <c r="H830" s="155"/>
      <c r="I830" s="155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</row>
    <row r="831" spans="1:23" x14ac:dyDescent="0.25">
      <c r="A831" s="155"/>
      <c r="B831" s="155"/>
      <c r="C831" s="155"/>
      <c r="D831" s="155"/>
      <c r="E831" s="155"/>
      <c r="F831" s="155"/>
      <c r="G831" s="155"/>
      <c r="H831" s="155"/>
      <c r="I831" s="155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</row>
    <row r="832" spans="1:23" x14ac:dyDescent="0.25">
      <c r="A832" s="155"/>
      <c r="B832" s="155"/>
      <c r="C832" s="155"/>
      <c r="D832" s="155"/>
      <c r="E832" s="155"/>
      <c r="F832" s="155"/>
      <c r="G832" s="155"/>
      <c r="H832" s="155"/>
      <c r="I832" s="155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</row>
    <row r="833" spans="1:23" x14ac:dyDescent="0.25">
      <c r="A833" s="155"/>
      <c r="B833" s="155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</row>
    <row r="834" spans="1:23" x14ac:dyDescent="0.25">
      <c r="A834" s="155"/>
      <c r="B834" s="155"/>
      <c r="C834" s="155"/>
      <c r="D834" s="155"/>
      <c r="E834" s="155"/>
      <c r="F834" s="155"/>
      <c r="G834" s="155"/>
      <c r="H834" s="155"/>
      <c r="I834" s="155"/>
      <c r="J834" s="155"/>
      <c r="K834" s="155"/>
      <c r="L834" s="155"/>
      <c r="M834" s="155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</row>
    <row r="835" spans="1:23" x14ac:dyDescent="0.25">
      <c r="A835" s="155"/>
      <c r="B835" s="155"/>
      <c r="C835" s="155"/>
      <c r="D835" s="155"/>
      <c r="E835" s="155"/>
      <c r="F835" s="155"/>
      <c r="G835" s="155"/>
      <c r="H835" s="155"/>
      <c r="I835" s="155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</row>
    <row r="836" spans="1:23" x14ac:dyDescent="0.25">
      <c r="A836" s="155"/>
      <c r="B836" s="155"/>
      <c r="C836" s="155"/>
      <c r="D836" s="155"/>
      <c r="E836" s="155"/>
      <c r="F836" s="155"/>
      <c r="G836" s="155"/>
      <c r="H836" s="155"/>
      <c r="I836" s="155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</row>
    <row r="837" spans="1:23" x14ac:dyDescent="0.25">
      <c r="A837" s="155"/>
      <c r="B837" s="155"/>
      <c r="C837" s="155"/>
      <c r="D837" s="155"/>
      <c r="E837" s="155"/>
      <c r="F837" s="155"/>
      <c r="G837" s="155"/>
      <c r="H837" s="155"/>
      <c r="I837" s="155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</row>
    <row r="838" spans="1:23" x14ac:dyDescent="0.25">
      <c r="A838" s="155"/>
      <c r="B838" s="155"/>
      <c r="C838" s="155"/>
      <c r="D838" s="155"/>
      <c r="E838" s="155"/>
      <c r="F838" s="155"/>
      <c r="G838" s="155"/>
      <c r="H838" s="155"/>
      <c r="I838" s="155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</row>
    <row r="839" spans="1:23" x14ac:dyDescent="0.25">
      <c r="A839" s="155"/>
      <c r="B839" s="155"/>
      <c r="C839" s="155"/>
      <c r="D839" s="155"/>
      <c r="E839" s="155"/>
      <c r="F839" s="155"/>
      <c r="G839" s="155"/>
      <c r="H839" s="155"/>
      <c r="I839" s="155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</row>
    <row r="840" spans="1:23" x14ac:dyDescent="0.25">
      <c r="A840" s="155"/>
      <c r="B840" s="155"/>
      <c r="C840" s="155"/>
      <c r="D840" s="155"/>
      <c r="E840" s="155"/>
      <c r="F840" s="155"/>
      <c r="G840" s="155"/>
      <c r="H840" s="155"/>
      <c r="I840" s="155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</row>
    <row r="841" spans="1:23" x14ac:dyDescent="0.25">
      <c r="A841" s="155"/>
      <c r="B841" s="155"/>
      <c r="C841" s="155"/>
      <c r="D841" s="155"/>
      <c r="E841" s="155"/>
      <c r="F841" s="155"/>
      <c r="G841" s="155"/>
      <c r="H841" s="155"/>
      <c r="I841" s="155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</row>
    <row r="842" spans="1:23" x14ac:dyDescent="0.25">
      <c r="A842" s="155"/>
      <c r="B842" s="155"/>
      <c r="C842" s="155"/>
      <c r="D842" s="155"/>
      <c r="E842" s="155"/>
      <c r="F842" s="155"/>
      <c r="G842" s="155"/>
      <c r="H842" s="155"/>
      <c r="I842" s="155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</row>
    <row r="843" spans="1:23" x14ac:dyDescent="0.25">
      <c r="A843" s="155"/>
      <c r="B843" s="155"/>
      <c r="C843" s="155"/>
      <c r="D843" s="155"/>
      <c r="E843" s="155"/>
      <c r="F843" s="155"/>
      <c r="G843" s="155"/>
      <c r="H843" s="155"/>
      <c r="I843" s="155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</row>
    <row r="844" spans="1:23" x14ac:dyDescent="0.25">
      <c r="A844" s="155"/>
      <c r="B844" s="155"/>
      <c r="C844" s="155"/>
      <c r="D844" s="155"/>
      <c r="E844" s="155"/>
      <c r="F844" s="155"/>
      <c r="G844" s="155"/>
      <c r="H844" s="155"/>
      <c r="I844" s="155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</row>
    <row r="845" spans="1:23" x14ac:dyDescent="0.25">
      <c r="A845" s="155"/>
      <c r="B845" s="155"/>
      <c r="C845" s="155"/>
      <c r="D845" s="155"/>
      <c r="E845" s="155"/>
      <c r="F845" s="155"/>
      <c r="G845" s="155"/>
      <c r="H845" s="155"/>
      <c r="I845" s="155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</row>
    <row r="846" spans="1:23" x14ac:dyDescent="0.25">
      <c r="A846" s="155"/>
      <c r="B846" s="155"/>
      <c r="C846" s="155"/>
      <c r="D846" s="155"/>
      <c r="E846" s="155"/>
      <c r="F846" s="155"/>
      <c r="G846" s="155"/>
      <c r="H846" s="155"/>
      <c r="I846" s="155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</row>
    <row r="847" spans="1:23" x14ac:dyDescent="0.25">
      <c r="A847" s="155"/>
      <c r="B847" s="155"/>
      <c r="C847" s="155"/>
      <c r="D847" s="155"/>
      <c r="E847" s="155"/>
      <c r="F847" s="155"/>
      <c r="G847" s="155"/>
      <c r="H847" s="155"/>
      <c r="I847" s="155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</row>
    <row r="848" spans="1:23" x14ac:dyDescent="0.25">
      <c r="A848" s="155"/>
      <c r="B848" s="155"/>
      <c r="C848" s="155"/>
      <c r="D848" s="155"/>
      <c r="E848" s="155"/>
      <c r="F848" s="155"/>
      <c r="G848" s="155"/>
      <c r="H848" s="155"/>
      <c r="I848" s="155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</row>
    <row r="849" spans="1:23" x14ac:dyDescent="0.25">
      <c r="A849" s="155"/>
      <c r="B849" s="155"/>
      <c r="C849" s="155"/>
      <c r="D849" s="155"/>
      <c r="E849" s="155"/>
      <c r="F849" s="155"/>
      <c r="G849" s="155"/>
      <c r="H849" s="155"/>
      <c r="I849" s="155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</row>
    <row r="850" spans="1:23" x14ac:dyDescent="0.25">
      <c r="A850" s="155"/>
      <c r="B850" s="155"/>
      <c r="C850" s="155"/>
      <c r="D850" s="155"/>
      <c r="E850" s="155"/>
      <c r="F850" s="155"/>
      <c r="G850" s="155"/>
      <c r="H850" s="155"/>
      <c r="I850" s="155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</row>
    <row r="851" spans="1:23" x14ac:dyDescent="0.25">
      <c r="A851" s="155"/>
      <c r="B851" s="155"/>
      <c r="C851" s="155"/>
      <c r="D851" s="155"/>
      <c r="E851" s="155"/>
      <c r="F851" s="155"/>
      <c r="G851" s="155"/>
      <c r="H851" s="155"/>
      <c r="I851" s="155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</row>
    <row r="852" spans="1:23" x14ac:dyDescent="0.25">
      <c r="A852" s="155"/>
      <c r="B852" s="155"/>
      <c r="C852" s="155"/>
      <c r="D852" s="155"/>
      <c r="E852" s="155"/>
      <c r="F852" s="155"/>
      <c r="G852" s="155"/>
      <c r="H852" s="155"/>
      <c r="I852" s="155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</row>
    <row r="853" spans="1:23" x14ac:dyDescent="0.25">
      <c r="A853" s="155"/>
      <c r="B853" s="155"/>
      <c r="C853" s="155"/>
      <c r="D853" s="155"/>
      <c r="E853" s="155"/>
      <c r="F853" s="155"/>
      <c r="G853" s="155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</row>
    <row r="854" spans="1:23" x14ac:dyDescent="0.25">
      <c r="A854" s="155"/>
      <c r="B854" s="155"/>
      <c r="C854" s="155"/>
      <c r="D854" s="155"/>
      <c r="E854" s="155"/>
      <c r="F854" s="155"/>
      <c r="G854" s="155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</row>
    <row r="855" spans="1:23" x14ac:dyDescent="0.25">
      <c r="A855" s="155"/>
      <c r="B855" s="155"/>
      <c r="C855" s="155"/>
      <c r="D855" s="155"/>
      <c r="E855" s="155"/>
      <c r="F855" s="155"/>
      <c r="G855" s="155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</row>
    <row r="856" spans="1:23" x14ac:dyDescent="0.25">
      <c r="A856" s="155"/>
      <c r="B856" s="155"/>
      <c r="C856" s="155"/>
      <c r="D856" s="155"/>
      <c r="E856" s="155"/>
      <c r="F856" s="155"/>
      <c r="G856" s="155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</row>
    <row r="857" spans="1:23" x14ac:dyDescent="0.25">
      <c r="A857" s="155"/>
      <c r="B857" s="155"/>
      <c r="C857" s="155"/>
      <c r="D857" s="155"/>
      <c r="E857" s="155"/>
      <c r="F857" s="155"/>
      <c r="G857" s="155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</row>
    <row r="858" spans="1:23" x14ac:dyDescent="0.25">
      <c r="A858" s="155"/>
      <c r="B858" s="155"/>
      <c r="C858" s="155"/>
      <c r="D858" s="155"/>
      <c r="E858" s="155"/>
      <c r="F858" s="155"/>
      <c r="G858" s="155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</row>
    <row r="859" spans="1:23" x14ac:dyDescent="0.25">
      <c r="A859" s="155"/>
      <c r="B859" s="155"/>
      <c r="C859" s="155"/>
      <c r="D859" s="155"/>
      <c r="E859" s="155"/>
      <c r="F859" s="155"/>
      <c r="G859" s="155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</row>
    <row r="860" spans="1:23" x14ac:dyDescent="0.25">
      <c r="A860" s="155"/>
      <c r="B860" s="155"/>
      <c r="C860" s="155"/>
      <c r="D860" s="155"/>
      <c r="E860" s="155"/>
      <c r="F860" s="155"/>
      <c r="G860" s="155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</row>
    <row r="861" spans="1:23" x14ac:dyDescent="0.25">
      <c r="A861" s="155"/>
      <c r="B861" s="155"/>
      <c r="C861" s="155"/>
      <c r="D861" s="155"/>
      <c r="E861" s="155"/>
      <c r="F861" s="155"/>
      <c r="G861" s="155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</row>
    <row r="862" spans="1:23" x14ac:dyDescent="0.25">
      <c r="A862" s="155"/>
      <c r="B862" s="155"/>
      <c r="C862" s="155"/>
      <c r="D862" s="155"/>
      <c r="E862" s="155"/>
      <c r="F862" s="155"/>
      <c r="G862" s="155"/>
      <c r="H862" s="155"/>
      <c r="I862" s="155"/>
      <c r="J862" s="155"/>
      <c r="K862" s="155"/>
      <c r="L862" s="155"/>
      <c r="M862" s="155"/>
      <c r="N862" s="155"/>
      <c r="O862" s="155"/>
      <c r="P862" s="155"/>
      <c r="Q862" s="155"/>
      <c r="R862" s="155"/>
      <c r="S862" s="155"/>
      <c r="T862" s="155"/>
      <c r="U862" s="155"/>
      <c r="V862" s="155"/>
      <c r="W862" s="155"/>
    </row>
    <row r="863" spans="1:23" x14ac:dyDescent="0.25">
      <c r="A863" s="155"/>
      <c r="B863" s="155"/>
      <c r="C863" s="155"/>
      <c r="D863" s="155"/>
      <c r="E863" s="155"/>
      <c r="F863" s="155"/>
      <c r="G863" s="155"/>
      <c r="H863" s="155"/>
      <c r="I863" s="155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</row>
    <row r="864" spans="1:23" x14ac:dyDescent="0.25">
      <c r="A864" s="155"/>
      <c r="B864" s="155"/>
      <c r="C864" s="155"/>
      <c r="D864" s="155"/>
      <c r="E864" s="155"/>
      <c r="F864" s="155"/>
      <c r="G864" s="155"/>
      <c r="H864" s="155"/>
      <c r="I864" s="155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</row>
    <row r="865" spans="1:23" x14ac:dyDescent="0.25">
      <c r="A865" s="155"/>
      <c r="B865" s="155"/>
      <c r="C865" s="155"/>
      <c r="D865" s="155"/>
      <c r="E865" s="155"/>
      <c r="F865" s="155"/>
      <c r="G865" s="155"/>
      <c r="H865" s="155"/>
      <c r="I865" s="155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</row>
    <row r="866" spans="1:23" x14ac:dyDescent="0.25">
      <c r="A866" s="155"/>
      <c r="B866" s="155"/>
      <c r="C866" s="155"/>
      <c r="D866" s="155"/>
      <c r="E866" s="155"/>
      <c r="F866" s="155"/>
      <c r="G866" s="155"/>
      <c r="H866" s="155"/>
      <c r="I866" s="155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</row>
    <row r="867" spans="1:23" x14ac:dyDescent="0.25">
      <c r="A867" s="155"/>
      <c r="B867" s="155"/>
      <c r="C867" s="155"/>
      <c r="D867" s="155"/>
      <c r="E867" s="155"/>
      <c r="F867" s="155"/>
      <c r="G867" s="155"/>
      <c r="H867" s="155"/>
      <c r="I867" s="155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</row>
    <row r="868" spans="1:23" x14ac:dyDescent="0.25">
      <c r="A868" s="155"/>
      <c r="B868" s="155"/>
      <c r="C868" s="155"/>
      <c r="D868" s="155"/>
      <c r="E868" s="155"/>
      <c r="F868" s="155"/>
      <c r="G868" s="155"/>
      <c r="H868" s="155"/>
      <c r="I868" s="155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</row>
    <row r="869" spans="1:23" x14ac:dyDescent="0.25">
      <c r="A869" s="155"/>
      <c r="B869" s="155"/>
      <c r="C869" s="155"/>
      <c r="D869" s="155"/>
      <c r="E869" s="155"/>
      <c r="F869" s="155"/>
      <c r="G869" s="155"/>
      <c r="H869" s="155"/>
      <c r="I869" s="155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</row>
    <row r="870" spans="1:23" x14ac:dyDescent="0.25">
      <c r="A870" s="155"/>
      <c r="B870" s="155"/>
      <c r="C870" s="155"/>
      <c r="D870" s="155"/>
      <c r="E870" s="155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</row>
    <row r="871" spans="1:23" x14ac:dyDescent="0.25">
      <c r="A871" s="155"/>
      <c r="B871" s="155"/>
      <c r="C871" s="155"/>
      <c r="D871" s="155"/>
      <c r="E871" s="155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</row>
    <row r="872" spans="1:23" x14ac:dyDescent="0.25">
      <c r="A872" s="155"/>
      <c r="B872" s="155"/>
      <c r="C872" s="155"/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</row>
    <row r="873" spans="1:23" x14ac:dyDescent="0.25">
      <c r="A873" s="155"/>
      <c r="B873" s="155"/>
      <c r="C873" s="155"/>
      <c r="D873" s="155"/>
      <c r="E873" s="155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</row>
    <row r="874" spans="1:23" x14ac:dyDescent="0.25">
      <c r="A874" s="155"/>
      <c r="B874" s="155"/>
      <c r="C874" s="155"/>
      <c r="D874" s="155"/>
      <c r="E874" s="155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</row>
    <row r="875" spans="1:23" x14ac:dyDescent="0.25">
      <c r="A875" s="155"/>
      <c r="B875" s="155"/>
      <c r="C875" s="155"/>
      <c r="D875" s="155"/>
      <c r="E875" s="155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</row>
    <row r="876" spans="1:23" x14ac:dyDescent="0.25">
      <c r="A876" s="155"/>
      <c r="B876" s="155"/>
      <c r="C876" s="155"/>
      <c r="D876" s="155"/>
      <c r="E876" s="155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</row>
    <row r="877" spans="1:23" x14ac:dyDescent="0.25">
      <c r="A877" s="155"/>
      <c r="B877" s="155"/>
      <c r="C877" s="155"/>
      <c r="D877" s="155"/>
      <c r="E877" s="155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</row>
    <row r="878" spans="1:23" x14ac:dyDescent="0.25">
      <c r="A878" s="155"/>
      <c r="B878" s="155"/>
      <c r="C878" s="155"/>
      <c r="D878" s="155"/>
      <c r="E878" s="155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</row>
    <row r="879" spans="1:23" x14ac:dyDescent="0.25">
      <c r="A879" s="155"/>
      <c r="B879" s="155"/>
      <c r="C879" s="155"/>
      <c r="D879" s="155"/>
      <c r="E879" s="155"/>
      <c r="F879" s="155"/>
      <c r="G879" s="155"/>
      <c r="H879" s="155"/>
      <c r="I879" s="155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</row>
    <row r="880" spans="1:23" x14ac:dyDescent="0.25">
      <c r="A880" s="155"/>
      <c r="B880" s="155"/>
      <c r="C880" s="155"/>
      <c r="D880" s="155"/>
      <c r="E880" s="155"/>
      <c r="F880" s="155"/>
      <c r="G880" s="155"/>
      <c r="H880" s="155"/>
      <c r="I880" s="155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</row>
    <row r="881" spans="1:23" x14ac:dyDescent="0.25">
      <c r="A881" s="155"/>
      <c r="B881" s="155"/>
      <c r="C881" s="155"/>
      <c r="D881" s="155"/>
      <c r="E881" s="155"/>
      <c r="F881" s="155"/>
      <c r="G881" s="155"/>
      <c r="H881" s="155"/>
      <c r="I881" s="155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</row>
    <row r="882" spans="1:23" x14ac:dyDescent="0.25">
      <c r="A882" s="155"/>
      <c r="B882" s="155"/>
      <c r="C882" s="155"/>
      <c r="D882" s="155"/>
      <c r="E882" s="155"/>
      <c r="F882" s="155"/>
      <c r="G882" s="155"/>
      <c r="H882" s="155"/>
      <c r="I882" s="155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</row>
    <row r="883" spans="1:23" x14ac:dyDescent="0.25">
      <c r="A883" s="155"/>
      <c r="B883" s="155"/>
      <c r="C883" s="155"/>
      <c r="D883" s="155"/>
      <c r="E883" s="155"/>
      <c r="F883" s="155"/>
      <c r="G883" s="155"/>
      <c r="H883" s="155"/>
      <c r="I883" s="155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</row>
    <row r="884" spans="1:23" x14ac:dyDescent="0.25">
      <c r="A884" s="155"/>
      <c r="B884" s="155"/>
      <c r="C884" s="155"/>
      <c r="D884" s="155"/>
      <c r="E884" s="155"/>
      <c r="F884" s="155"/>
      <c r="G884" s="155"/>
      <c r="H884" s="155"/>
      <c r="I884" s="155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</row>
    <row r="885" spans="1:23" x14ac:dyDescent="0.25">
      <c r="A885" s="155"/>
      <c r="B885" s="155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</row>
    <row r="886" spans="1:23" x14ac:dyDescent="0.25">
      <c r="A886" s="155"/>
      <c r="B886" s="155"/>
      <c r="C886" s="155"/>
      <c r="D886" s="155"/>
      <c r="E886" s="155"/>
      <c r="F886" s="155"/>
      <c r="G886" s="155"/>
      <c r="H886" s="155"/>
      <c r="I886" s="155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</row>
    <row r="887" spans="1:23" x14ac:dyDescent="0.25">
      <c r="A887" s="155"/>
      <c r="B887" s="155"/>
      <c r="C887" s="155"/>
      <c r="D887" s="155"/>
      <c r="E887" s="155"/>
      <c r="F887" s="155"/>
      <c r="G887" s="155"/>
      <c r="H887" s="155"/>
      <c r="I887" s="155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</row>
    <row r="888" spans="1:23" x14ac:dyDescent="0.25">
      <c r="A888" s="155"/>
      <c r="B888" s="155"/>
      <c r="C888" s="155"/>
      <c r="D888" s="155"/>
      <c r="E888" s="155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</row>
    <row r="889" spans="1:23" x14ac:dyDescent="0.25">
      <c r="A889" s="155"/>
      <c r="B889" s="155"/>
      <c r="C889" s="155"/>
      <c r="D889" s="155"/>
      <c r="E889" s="155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</row>
    <row r="890" spans="1:23" x14ac:dyDescent="0.25">
      <c r="A890" s="155"/>
      <c r="B890" s="155"/>
      <c r="C890" s="155"/>
      <c r="D890" s="155"/>
      <c r="E890" s="155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</row>
    <row r="891" spans="1:23" x14ac:dyDescent="0.25">
      <c r="A891" s="155"/>
      <c r="B891" s="155"/>
      <c r="C891" s="155"/>
      <c r="D891" s="155"/>
      <c r="E891" s="155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</row>
    <row r="892" spans="1:23" x14ac:dyDescent="0.25">
      <c r="A892" s="155"/>
      <c r="B892" s="155"/>
      <c r="C892" s="155"/>
      <c r="D892" s="155"/>
      <c r="E892" s="155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</row>
    <row r="893" spans="1:23" x14ac:dyDescent="0.25">
      <c r="A893" s="155"/>
      <c r="B893" s="155"/>
      <c r="C893" s="155"/>
      <c r="D893" s="155"/>
      <c r="E893" s="155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</row>
    <row r="894" spans="1:23" x14ac:dyDescent="0.25">
      <c r="A894" s="155"/>
      <c r="B894" s="155"/>
      <c r="C894" s="155"/>
      <c r="D894" s="155"/>
      <c r="E894" s="155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</row>
    <row r="895" spans="1:23" x14ac:dyDescent="0.25">
      <c r="A895" s="155"/>
      <c r="B895" s="155"/>
      <c r="C895" s="155"/>
      <c r="D895" s="155"/>
      <c r="E895" s="155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</row>
    <row r="896" spans="1:23" x14ac:dyDescent="0.25">
      <c r="A896" s="155"/>
      <c r="B896" s="155"/>
      <c r="C896" s="155"/>
      <c r="D896" s="155"/>
      <c r="E896" s="155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</row>
    <row r="897" spans="1:23" x14ac:dyDescent="0.25">
      <c r="A897" s="155"/>
      <c r="B897" s="155"/>
      <c r="C897" s="155"/>
      <c r="D897" s="155"/>
      <c r="E897" s="155"/>
      <c r="F897" s="155"/>
      <c r="G897" s="155"/>
      <c r="H897" s="155"/>
      <c r="I897" s="155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</row>
    <row r="898" spans="1:23" x14ac:dyDescent="0.25">
      <c r="A898" s="155"/>
      <c r="B898" s="155"/>
      <c r="C898" s="155"/>
      <c r="D898" s="155"/>
      <c r="E898" s="155"/>
      <c r="F898" s="155"/>
      <c r="G898" s="155"/>
      <c r="H898" s="155"/>
      <c r="I898" s="155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</row>
    <row r="899" spans="1:23" x14ac:dyDescent="0.25">
      <c r="A899" s="155"/>
      <c r="B899" s="155"/>
      <c r="C899" s="155"/>
      <c r="D899" s="155"/>
      <c r="E899" s="155"/>
      <c r="F899" s="155"/>
      <c r="G899" s="155"/>
      <c r="H899" s="155"/>
      <c r="I899" s="155"/>
      <c r="J899" s="155"/>
      <c r="K899" s="155"/>
      <c r="L899" s="155"/>
      <c r="M899" s="155"/>
      <c r="N899" s="155"/>
      <c r="O899" s="155"/>
      <c r="P899" s="155"/>
      <c r="Q899" s="155"/>
      <c r="R899" s="155"/>
      <c r="S899" s="155"/>
      <c r="T899" s="155"/>
      <c r="U899" s="155"/>
      <c r="V899" s="155"/>
      <c r="W899" s="155"/>
    </row>
    <row r="900" spans="1:23" x14ac:dyDescent="0.25">
      <c r="A900" s="155"/>
      <c r="B900" s="155"/>
      <c r="C900" s="155"/>
      <c r="D900" s="155"/>
      <c r="E900" s="155"/>
      <c r="F900" s="155"/>
      <c r="G900" s="155"/>
      <c r="H900" s="155"/>
      <c r="I900" s="155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</row>
    <row r="901" spans="1:23" x14ac:dyDescent="0.25">
      <c r="A901" s="155"/>
      <c r="B901" s="155"/>
      <c r="C901" s="155"/>
      <c r="D901" s="155"/>
      <c r="E901" s="155"/>
      <c r="F901" s="155"/>
      <c r="G901" s="155"/>
      <c r="H901" s="155"/>
      <c r="I901" s="155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</row>
    <row r="902" spans="1:23" x14ac:dyDescent="0.25">
      <c r="A902" s="155"/>
      <c r="B902" s="155"/>
      <c r="C902" s="155"/>
      <c r="D902" s="155"/>
      <c r="E902" s="155"/>
      <c r="F902" s="155"/>
      <c r="G902" s="155"/>
      <c r="H902" s="155"/>
      <c r="I902" s="155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</row>
    <row r="903" spans="1:23" x14ac:dyDescent="0.25">
      <c r="A903" s="155"/>
      <c r="B903" s="155"/>
      <c r="C903" s="155"/>
      <c r="D903" s="155"/>
      <c r="E903" s="155"/>
      <c r="F903" s="155"/>
      <c r="G903" s="155"/>
      <c r="H903" s="155"/>
      <c r="I903" s="155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</row>
    <row r="904" spans="1:23" x14ac:dyDescent="0.25">
      <c r="A904" s="155"/>
      <c r="B904" s="155"/>
      <c r="C904" s="155"/>
      <c r="D904" s="155"/>
      <c r="E904" s="155"/>
      <c r="F904" s="155"/>
      <c r="G904" s="155"/>
      <c r="H904" s="155"/>
      <c r="I904" s="155"/>
      <c r="J904" s="155"/>
      <c r="K904" s="155"/>
      <c r="L904" s="155"/>
      <c r="M904" s="155"/>
      <c r="N904" s="155"/>
      <c r="O904" s="155"/>
      <c r="P904" s="155"/>
      <c r="Q904" s="155"/>
      <c r="R904" s="155"/>
      <c r="S904" s="155"/>
      <c r="T904" s="155"/>
      <c r="U904" s="155"/>
      <c r="V904" s="155"/>
      <c r="W904" s="155"/>
    </row>
    <row r="905" spans="1:23" x14ac:dyDescent="0.25">
      <c r="A905" s="155"/>
      <c r="B905" s="155"/>
      <c r="C905" s="155"/>
      <c r="D905" s="155"/>
      <c r="E905" s="155"/>
      <c r="F905" s="155"/>
      <c r="G905" s="155"/>
      <c r="H905" s="155"/>
      <c r="I905" s="155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</row>
    <row r="906" spans="1:23" x14ac:dyDescent="0.25">
      <c r="A906" s="155"/>
      <c r="B906" s="155"/>
      <c r="C906" s="155"/>
      <c r="D906" s="155"/>
      <c r="E906" s="155"/>
      <c r="F906" s="155"/>
      <c r="G906" s="155"/>
      <c r="H906" s="155"/>
      <c r="I906" s="155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</row>
    <row r="907" spans="1:23" x14ac:dyDescent="0.25">
      <c r="A907" s="155"/>
      <c r="B907" s="155"/>
      <c r="C907" s="155"/>
      <c r="D907" s="155"/>
      <c r="E907" s="155"/>
      <c r="F907" s="155"/>
      <c r="G907" s="155"/>
      <c r="H907" s="155"/>
      <c r="I907" s="155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</row>
    <row r="908" spans="1:23" x14ac:dyDescent="0.25">
      <c r="A908" s="155"/>
      <c r="B908" s="155"/>
      <c r="C908" s="155"/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</row>
    <row r="909" spans="1:23" x14ac:dyDescent="0.25">
      <c r="A909" s="155"/>
      <c r="B909" s="155"/>
      <c r="C909" s="155"/>
      <c r="D909" s="155"/>
      <c r="E909" s="155"/>
      <c r="F909" s="155"/>
      <c r="G909" s="155"/>
      <c r="H909" s="155"/>
      <c r="I909" s="155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</row>
    <row r="910" spans="1:23" x14ac:dyDescent="0.25">
      <c r="A910" s="155"/>
      <c r="B910" s="155"/>
      <c r="C910" s="155"/>
      <c r="D910" s="155"/>
      <c r="E910" s="155"/>
      <c r="F910" s="155"/>
      <c r="G910" s="155"/>
      <c r="H910" s="155"/>
      <c r="I910" s="155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</row>
    <row r="911" spans="1:23" x14ac:dyDescent="0.25">
      <c r="A911" s="155"/>
      <c r="B911" s="155"/>
      <c r="C911" s="155"/>
      <c r="D911" s="155"/>
      <c r="E911" s="155"/>
      <c r="F911" s="155"/>
      <c r="G911" s="155"/>
      <c r="H911" s="155"/>
      <c r="I911" s="155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</row>
    <row r="912" spans="1:23" x14ac:dyDescent="0.25">
      <c r="A912" s="155"/>
      <c r="B912" s="155"/>
      <c r="C912" s="155"/>
      <c r="D912" s="155"/>
      <c r="E912" s="155"/>
      <c r="F912" s="155"/>
      <c r="G912" s="155"/>
      <c r="H912" s="155"/>
      <c r="I912" s="155"/>
      <c r="J912" s="155"/>
      <c r="K912" s="155"/>
      <c r="L912" s="155"/>
      <c r="M912" s="155"/>
      <c r="N912" s="155"/>
      <c r="O912" s="155"/>
      <c r="P912" s="155"/>
      <c r="Q912" s="155"/>
      <c r="R912" s="155"/>
      <c r="S912" s="155"/>
      <c r="T912" s="155"/>
      <c r="U912" s="155"/>
      <c r="V912" s="155"/>
      <c r="W912" s="155"/>
    </row>
    <row r="913" spans="1:23" x14ac:dyDescent="0.25">
      <c r="A913" s="155"/>
      <c r="B913" s="155"/>
      <c r="C913" s="155"/>
      <c r="D913" s="155"/>
      <c r="E913" s="155"/>
      <c r="F913" s="155"/>
      <c r="G913" s="155"/>
      <c r="H913" s="155"/>
      <c r="I913" s="155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</row>
    <row r="914" spans="1:23" x14ac:dyDescent="0.25">
      <c r="A914" s="155"/>
      <c r="B914" s="155"/>
      <c r="C914" s="155"/>
      <c r="D914" s="155"/>
      <c r="E914" s="155"/>
      <c r="F914" s="155"/>
      <c r="G914" s="155"/>
      <c r="H914" s="155"/>
      <c r="I914" s="155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</row>
    <row r="915" spans="1:23" x14ac:dyDescent="0.25">
      <c r="A915" s="155"/>
      <c r="B915" s="155"/>
      <c r="C915" s="155"/>
      <c r="D915" s="155"/>
      <c r="E915" s="155"/>
      <c r="F915" s="155"/>
      <c r="G915" s="155"/>
      <c r="H915" s="155"/>
      <c r="I915" s="155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</row>
    <row r="916" spans="1:23" x14ac:dyDescent="0.25">
      <c r="A916" s="155"/>
      <c r="B916" s="155"/>
      <c r="C916" s="155"/>
      <c r="D916" s="155"/>
      <c r="E916" s="155"/>
      <c r="F916" s="155"/>
      <c r="G916" s="155"/>
      <c r="H916" s="155"/>
      <c r="I916" s="155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</row>
    <row r="917" spans="1:23" x14ac:dyDescent="0.25">
      <c r="A917" s="155"/>
      <c r="B917" s="155"/>
      <c r="C917" s="155"/>
      <c r="D917" s="155"/>
      <c r="E917" s="155"/>
      <c r="F917" s="155"/>
      <c r="G917" s="155"/>
      <c r="H917" s="155"/>
      <c r="I917" s="155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</row>
    <row r="918" spans="1:23" x14ac:dyDescent="0.25">
      <c r="A918" s="155"/>
      <c r="B918" s="155"/>
      <c r="C918" s="155"/>
      <c r="D918" s="155"/>
      <c r="E918" s="155"/>
      <c r="F918" s="155"/>
      <c r="G918" s="155"/>
      <c r="H918" s="155"/>
      <c r="I918" s="155"/>
      <c r="J918" s="155"/>
      <c r="K918" s="155"/>
      <c r="L918" s="155"/>
      <c r="M918" s="155"/>
      <c r="N918" s="155"/>
      <c r="O918" s="155"/>
      <c r="P918" s="155"/>
      <c r="Q918" s="155"/>
      <c r="R918" s="155"/>
      <c r="S918" s="155"/>
      <c r="T918" s="155"/>
      <c r="U918" s="155"/>
      <c r="V918" s="155"/>
      <c r="W918" s="155"/>
    </row>
    <row r="919" spans="1:23" x14ac:dyDescent="0.25">
      <c r="A919" s="155"/>
      <c r="B919" s="155"/>
      <c r="C919" s="155"/>
      <c r="D919" s="155"/>
      <c r="E919" s="155"/>
      <c r="F919" s="155"/>
      <c r="G919" s="155"/>
      <c r="H919" s="155"/>
      <c r="I919" s="155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</row>
    <row r="920" spans="1:23" x14ac:dyDescent="0.25">
      <c r="A920" s="155"/>
      <c r="B920" s="155"/>
      <c r="C920" s="155"/>
      <c r="D920" s="155"/>
      <c r="E920" s="155"/>
      <c r="F920" s="155"/>
      <c r="G920" s="155"/>
      <c r="H920" s="155"/>
      <c r="I920" s="155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</row>
    <row r="921" spans="1:23" x14ac:dyDescent="0.25">
      <c r="A921" s="155"/>
      <c r="B921" s="155"/>
      <c r="C921" s="155"/>
      <c r="D921" s="155"/>
      <c r="E921" s="155"/>
      <c r="F921" s="155"/>
      <c r="G921" s="155"/>
      <c r="H921" s="155"/>
      <c r="I921" s="155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</row>
    <row r="922" spans="1:23" x14ac:dyDescent="0.25">
      <c r="A922" s="155"/>
      <c r="B922" s="155"/>
      <c r="C922" s="155"/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</row>
    <row r="923" spans="1:23" x14ac:dyDescent="0.25">
      <c r="A923" s="155"/>
      <c r="B923" s="155"/>
      <c r="C923" s="155"/>
      <c r="D923" s="155"/>
      <c r="E923" s="155"/>
      <c r="F923" s="155"/>
      <c r="G923" s="155"/>
      <c r="H923" s="155"/>
      <c r="I923" s="155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</row>
    <row r="924" spans="1:23" x14ac:dyDescent="0.25">
      <c r="A924" s="155"/>
      <c r="B924" s="155"/>
      <c r="C924" s="155"/>
      <c r="D924" s="155"/>
      <c r="E924" s="155"/>
      <c r="F924" s="155"/>
      <c r="G924" s="155"/>
      <c r="H924" s="155"/>
      <c r="I924" s="155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</row>
    <row r="925" spans="1:23" x14ac:dyDescent="0.25">
      <c r="A925" s="155"/>
      <c r="B925" s="155"/>
      <c r="C925" s="155"/>
      <c r="D925" s="155"/>
      <c r="E925" s="155"/>
      <c r="F925" s="155"/>
      <c r="G925" s="155"/>
      <c r="H925" s="155"/>
      <c r="I925" s="155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</row>
    <row r="926" spans="1:23" x14ac:dyDescent="0.25">
      <c r="A926" s="155"/>
      <c r="B926" s="155"/>
      <c r="C926" s="155"/>
      <c r="D926" s="155"/>
      <c r="E926" s="155"/>
      <c r="F926" s="155"/>
      <c r="G926" s="155"/>
      <c r="H926" s="155"/>
      <c r="I926" s="155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</row>
    <row r="927" spans="1:23" x14ac:dyDescent="0.25">
      <c r="A927" s="155"/>
      <c r="B927" s="155"/>
      <c r="C927" s="155"/>
      <c r="D927" s="155"/>
      <c r="E927" s="155"/>
      <c r="F927" s="155"/>
      <c r="G927" s="155"/>
      <c r="H927" s="155"/>
      <c r="I927" s="155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</row>
    <row r="928" spans="1:23" x14ac:dyDescent="0.25">
      <c r="A928" s="155"/>
      <c r="B928" s="155"/>
      <c r="C928" s="155"/>
      <c r="D928" s="155"/>
      <c r="E928" s="155"/>
      <c r="F928" s="155"/>
      <c r="G928" s="155"/>
      <c r="H928" s="155"/>
      <c r="I928" s="155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</row>
    <row r="929" spans="1:23" x14ac:dyDescent="0.25">
      <c r="A929" s="155"/>
      <c r="B929" s="155"/>
      <c r="C929" s="155"/>
      <c r="D929" s="155"/>
      <c r="E929" s="155"/>
      <c r="F929" s="155"/>
      <c r="G929" s="155"/>
      <c r="H929" s="155"/>
      <c r="I929" s="155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</row>
    <row r="930" spans="1:23" x14ac:dyDescent="0.25">
      <c r="A930" s="155"/>
      <c r="B930" s="155"/>
      <c r="C930" s="155"/>
      <c r="D930" s="155"/>
      <c r="E930" s="155"/>
      <c r="F930" s="155"/>
      <c r="G930" s="155"/>
      <c r="H930" s="155"/>
      <c r="I930" s="155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</row>
    <row r="931" spans="1:23" x14ac:dyDescent="0.25">
      <c r="A931" s="155"/>
      <c r="B931" s="155"/>
      <c r="C931" s="155"/>
      <c r="D931" s="155"/>
      <c r="E931" s="155"/>
      <c r="F931" s="155"/>
      <c r="G931" s="155"/>
      <c r="H931" s="155"/>
      <c r="I931" s="155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</row>
    <row r="932" spans="1:23" x14ac:dyDescent="0.25">
      <c r="A932" s="155"/>
      <c r="B932" s="155"/>
      <c r="C932" s="155"/>
      <c r="D932" s="155"/>
      <c r="E932" s="155"/>
      <c r="F932" s="155"/>
      <c r="G932" s="155"/>
      <c r="H932" s="155"/>
      <c r="I932" s="155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</row>
    <row r="933" spans="1:23" x14ac:dyDescent="0.25">
      <c r="A933" s="155"/>
      <c r="B933" s="155"/>
      <c r="C933" s="155"/>
      <c r="D933" s="155"/>
      <c r="E933" s="155"/>
      <c r="F933" s="155"/>
      <c r="G933" s="155"/>
      <c r="H933" s="155"/>
      <c r="I933" s="155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</row>
    <row r="934" spans="1:23" x14ac:dyDescent="0.25">
      <c r="A934" s="155"/>
      <c r="B934" s="155"/>
      <c r="C934" s="155"/>
      <c r="D934" s="155"/>
      <c r="E934" s="155"/>
      <c r="F934" s="155"/>
      <c r="G934" s="155"/>
      <c r="H934" s="155"/>
      <c r="I934" s="155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</row>
    <row r="935" spans="1:23" x14ac:dyDescent="0.25">
      <c r="A935" s="155"/>
      <c r="B935" s="155"/>
      <c r="C935" s="155"/>
      <c r="D935" s="155"/>
      <c r="E935" s="155"/>
      <c r="F935" s="155"/>
      <c r="G935" s="155"/>
      <c r="H935" s="155"/>
      <c r="I935" s="155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</row>
    <row r="936" spans="1:23" x14ac:dyDescent="0.25">
      <c r="A936" s="155"/>
      <c r="B936" s="155"/>
      <c r="C936" s="155"/>
      <c r="D936" s="155"/>
      <c r="E936" s="155"/>
      <c r="F936" s="155"/>
      <c r="G936" s="155"/>
      <c r="H936" s="155"/>
      <c r="I936" s="155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</row>
    <row r="937" spans="1:23" x14ac:dyDescent="0.25">
      <c r="A937" s="155"/>
      <c r="B937" s="155"/>
      <c r="C937" s="155"/>
      <c r="D937" s="155"/>
      <c r="E937" s="155"/>
      <c r="F937" s="155"/>
      <c r="G937" s="155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</row>
    <row r="938" spans="1:23" x14ac:dyDescent="0.25">
      <c r="A938" s="155"/>
      <c r="B938" s="155"/>
      <c r="C938" s="155"/>
      <c r="D938" s="155"/>
      <c r="E938" s="155"/>
      <c r="F938" s="155"/>
      <c r="G938" s="155"/>
      <c r="H938" s="155"/>
      <c r="I938" s="155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</row>
    <row r="939" spans="1:23" x14ac:dyDescent="0.25">
      <c r="A939" s="155"/>
      <c r="B939" s="155"/>
      <c r="C939" s="155"/>
      <c r="D939" s="155"/>
      <c r="E939" s="155"/>
      <c r="F939" s="155"/>
      <c r="G939" s="155"/>
      <c r="H939" s="155"/>
      <c r="I939" s="155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</row>
    <row r="940" spans="1:23" x14ac:dyDescent="0.25">
      <c r="A940" s="155"/>
      <c r="B940" s="155"/>
      <c r="C940" s="155"/>
      <c r="D940" s="155"/>
      <c r="E940" s="155"/>
      <c r="F940" s="155"/>
      <c r="G940" s="155"/>
      <c r="H940" s="155"/>
      <c r="I940" s="155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</row>
    <row r="941" spans="1:23" x14ac:dyDescent="0.25">
      <c r="A941" s="155"/>
      <c r="B941" s="155"/>
      <c r="C941" s="155"/>
      <c r="D941" s="155"/>
      <c r="E941" s="155"/>
      <c r="F941" s="155"/>
      <c r="G941" s="155"/>
      <c r="H941" s="155"/>
      <c r="I941" s="155"/>
      <c r="J941" s="155"/>
      <c r="K941" s="155"/>
      <c r="L941" s="155"/>
      <c r="M941" s="155"/>
      <c r="N941" s="155"/>
      <c r="O941" s="155"/>
      <c r="P941" s="155"/>
      <c r="Q941" s="155"/>
      <c r="R941" s="155"/>
      <c r="S941" s="155"/>
      <c r="T941" s="155"/>
      <c r="U941" s="155"/>
      <c r="V941" s="155"/>
      <c r="W941" s="155"/>
    </row>
    <row r="942" spans="1:23" x14ac:dyDescent="0.25">
      <c r="A942" s="155"/>
      <c r="B942" s="155"/>
      <c r="C942" s="155"/>
      <c r="D942" s="155"/>
      <c r="E942" s="155"/>
      <c r="F942" s="155"/>
      <c r="G942" s="155"/>
      <c r="H942" s="155"/>
      <c r="I942" s="155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</row>
    <row r="943" spans="1:23" x14ac:dyDescent="0.25">
      <c r="A943" s="155"/>
      <c r="B943" s="155"/>
      <c r="C943" s="155"/>
      <c r="D943" s="155"/>
      <c r="E943" s="155"/>
      <c r="F943" s="155"/>
      <c r="G943" s="155"/>
      <c r="H943" s="155"/>
      <c r="I943" s="155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</row>
    <row r="944" spans="1:23" x14ac:dyDescent="0.25">
      <c r="A944" s="155"/>
      <c r="B944" s="155"/>
      <c r="C944" s="155"/>
      <c r="D944" s="155"/>
      <c r="E944" s="155"/>
      <c r="F944" s="155"/>
      <c r="G944" s="155"/>
      <c r="H944" s="155"/>
      <c r="I944" s="155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</row>
    <row r="945" spans="1:23" x14ac:dyDescent="0.25">
      <c r="A945" s="155"/>
      <c r="B945" s="155"/>
      <c r="C945" s="155"/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</row>
    <row r="946" spans="1:23" x14ac:dyDescent="0.25">
      <c r="A946" s="155"/>
      <c r="B946" s="155"/>
      <c r="C946" s="155"/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5"/>
      <c r="O946" s="155"/>
      <c r="P946" s="155"/>
      <c r="Q946" s="155"/>
      <c r="R946" s="155"/>
      <c r="S946" s="155"/>
      <c r="T946" s="155"/>
      <c r="U946" s="155"/>
      <c r="V946" s="155"/>
      <c r="W946" s="155"/>
    </row>
    <row r="947" spans="1:23" x14ac:dyDescent="0.25">
      <c r="A947" s="155"/>
      <c r="B947" s="155"/>
      <c r="C947" s="155"/>
      <c r="D947" s="155"/>
      <c r="E947" s="155"/>
      <c r="F947" s="155"/>
      <c r="G947" s="155"/>
      <c r="H947" s="155"/>
      <c r="I947" s="155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</row>
    <row r="948" spans="1:23" x14ac:dyDescent="0.25">
      <c r="A948" s="155"/>
      <c r="B948" s="155"/>
      <c r="C948" s="155"/>
      <c r="D948" s="155"/>
      <c r="E948" s="155"/>
      <c r="F948" s="155"/>
      <c r="G948" s="155"/>
      <c r="H948" s="155"/>
      <c r="I948" s="155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</row>
    <row r="949" spans="1:23" x14ac:dyDescent="0.25">
      <c r="A949" s="155"/>
      <c r="B949" s="155"/>
      <c r="C949" s="155"/>
      <c r="D949" s="155"/>
      <c r="E949" s="155"/>
      <c r="F949" s="155"/>
      <c r="G949" s="155"/>
      <c r="H949" s="155"/>
      <c r="I949" s="155"/>
      <c r="J949" s="155"/>
      <c r="K949" s="155"/>
      <c r="L949" s="155"/>
      <c r="M949" s="155"/>
      <c r="N949" s="155"/>
      <c r="O949" s="155"/>
      <c r="P949" s="155"/>
      <c r="Q949" s="155"/>
      <c r="R949" s="155"/>
      <c r="S949" s="155"/>
      <c r="T949" s="155"/>
      <c r="U949" s="155"/>
      <c r="V949" s="155"/>
      <c r="W949" s="155"/>
    </row>
    <row r="950" spans="1:23" x14ac:dyDescent="0.25">
      <c r="A950" s="155"/>
      <c r="B950" s="155"/>
      <c r="C950" s="155"/>
      <c r="D950" s="155"/>
      <c r="E950" s="155"/>
      <c r="F950" s="155"/>
      <c r="G950" s="155"/>
      <c r="H950" s="155"/>
      <c r="I950" s="155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</row>
    <row r="951" spans="1:23" x14ac:dyDescent="0.25">
      <c r="A951" s="155"/>
      <c r="B951" s="155"/>
      <c r="C951" s="155"/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</row>
    <row r="952" spans="1:23" x14ac:dyDescent="0.25">
      <c r="A952" s="155"/>
      <c r="B952" s="155"/>
      <c r="C952" s="155"/>
      <c r="D952" s="155"/>
      <c r="E952" s="155"/>
      <c r="F952" s="155"/>
      <c r="G952" s="155"/>
      <c r="H952" s="155"/>
      <c r="I952" s="155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</row>
    <row r="953" spans="1:23" x14ac:dyDescent="0.25">
      <c r="A953" s="155"/>
      <c r="B953" s="155"/>
      <c r="C953" s="155"/>
      <c r="D953" s="155"/>
      <c r="E953" s="155"/>
      <c r="F953" s="155"/>
      <c r="G953" s="155"/>
      <c r="H953" s="155"/>
      <c r="I953" s="155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</row>
    <row r="954" spans="1:23" x14ac:dyDescent="0.25">
      <c r="A954" s="155"/>
      <c r="B954" s="155"/>
      <c r="C954" s="155"/>
      <c r="D954" s="155"/>
      <c r="E954" s="155"/>
      <c r="F954" s="155"/>
      <c r="G954" s="155"/>
      <c r="H954" s="155"/>
      <c r="I954" s="155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</row>
    <row r="955" spans="1:23" x14ac:dyDescent="0.25">
      <c r="A955" s="155"/>
      <c r="B955" s="155"/>
      <c r="C955" s="155"/>
      <c r="D955" s="155"/>
      <c r="E955" s="155"/>
      <c r="F955" s="155"/>
      <c r="G955" s="155"/>
      <c r="H955" s="155"/>
      <c r="I955" s="155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</row>
    <row r="956" spans="1:23" x14ac:dyDescent="0.25">
      <c r="A956" s="155"/>
      <c r="B956" s="155"/>
      <c r="C956" s="155"/>
      <c r="D956" s="155"/>
      <c r="E956" s="155"/>
      <c r="F956" s="155"/>
      <c r="G956" s="155"/>
      <c r="H956" s="155"/>
      <c r="I956" s="155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</row>
    <row r="957" spans="1:23" x14ac:dyDescent="0.25">
      <c r="A957" s="155"/>
      <c r="B957" s="155"/>
      <c r="C957" s="155"/>
      <c r="D957" s="155"/>
      <c r="E957" s="155"/>
      <c r="F957" s="155"/>
      <c r="G957" s="155"/>
      <c r="H957" s="155"/>
      <c r="I957" s="155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</row>
    <row r="958" spans="1:23" x14ac:dyDescent="0.25">
      <c r="A958" s="155"/>
      <c r="B958" s="155"/>
      <c r="C958" s="155"/>
      <c r="D958" s="155"/>
      <c r="E958" s="155"/>
      <c r="F958" s="155"/>
      <c r="G958" s="155"/>
      <c r="H958" s="155"/>
      <c r="I958" s="155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</row>
    <row r="959" spans="1:23" x14ac:dyDescent="0.25">
      <c r="A959" s="155"/>
      <c r="B959" s="155"/>
      <c r="C959" s="155"/>
      <c r="D959" s="155"/>
      <c r="E959" s="155"/>
      <c r="F959" s="155"/>
      <c r="G959" s="155"/>
      <c r="H959" s="155"/>
      <c r="I959" s="155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</row>
    <row r="960" spans="1:23" x14ac:dyDescent="0.25">
      <c r="A960" s="155"/>
      <c r="B960" s="155"/>
      <c r="C960" s="155"/>
      <c r="D960" s="155"/>
      <c r="E960" s="155"/>
      <c r="F960" s="155"/>
      <c r="G960" s="155"/>
      <c r="H960" s="155"/>
      <c r="I960" s="155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</row>
    <row r="961" spans="1:23" x14ac:dyDescent="0.25">
      <c r="A961" s="155"/>
      <c r="B961" s="155"/>
      <c r="C961" s="155"/>
      <c r="D961" s="155"/>
      <c r="E961" s="155"/>
      <c r="F961" s="155"/>
      <c r="G961" s="155"/>
      <c r="H961" s="155"/>
      <c r="I961" s="155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</row>
    <row r="962" spans="1:23" x14ac:dyDescent="0.25">
      <c r="A962" s="155"/>
      <c r="B962" s="155"/>
      <c r="C962" s="155"/>
      <c r="D962" s="155"/>
      <c r="E962" s="155"/>
      <c r="F962" s="155"/>
      <c r="G962" s="155"/>
      <c r="H962" s="155"/>
      <c r="I962" s="155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</row>
    <row r="963" spans="1:23" x14ac:dyDescent="0.25">
      <c r="A963" s="155"/>
      <c r="B963" s="155"/>
      <c r="C963" s="155"/>
      <c r="D963" s="155"/>
      <c r="E963" s="155"/>
      <c r="F963" s="155"/>
      <c r="G963" s="155"/>
      <c r="H963" s="155"/>
      <c r="I963" s="155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</row>
    <row r="964" spans="1:23" x14ac:dyDescent="0.25">
      <c r="A964" s="155"/>
      <c r="B964" s="155"/>
      <c r="C964" s="155"/>
      <c r="D964" s="155"/>
      <c r="E964" s="155"/>
      <c r="F964" s="155"/>
      <c r="G964" s="155"/>
      <c r="H964" s="155"/>
      <c r="I964" s="155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</row>
    <row r="965" spans="1:23" x14ac:dyDescent="0.25">
      <c r="A965" s="155"/>
      <c r="B965" s="155"/>
      <c r="C965" s="155"/>
      <c r="D965" s="155"/>
      <c r="E965" s="155"/>
      <c r="F965" s="155"/>
      <c r="G965" s="155"/>
      <c r="H965" s="155"/>
      <c r="I965" s="155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</row>
    <row r="966" spans="1:23" x14ac:dyDescent="0.25">
      <c r="A966" s="155"/>
      <c r="B966" s="155"/>
      <c r="C966" s="155"/>
      <c r="D966" s="155"/>
      <c r="E966" s="155"/>
      <c r="F966" s="155"/>
      <c r="G966" s="155"/>
      <c r="H966" s="155"/>
      <c r="I966" s="155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</row>
    <row r="967" spans="1:23" x14ac:dyDescent="0.25">
      <c r="A967" s="155"/>
      <c r="B967" s="155"/>
      <c r="C967" s="155"/>
      <c r="D967" s="155"/>
      <c r="E967" s="155"/>
      <c r="F967" s="155"/>
      <c r="G967" s="155"/>
      <c r="H967" s="155"/>
      <c r="I967" s="155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</row>
    <row r="968" spans="1:23" x14ac:dyDescent="0.25">
      <c r="A968" s="155"/>
      <c r="B968" s="155"/>
      <c r="C968" s="155"/>
      <c r="D968" s="155"/>
      <c r="E968" s="155"/>
      <c r="F968" s="155"/>
      <c r="G968" s="155"/>
      <c r="H968" s="155"/>
      <c r="I968" s="155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</row>
  </sheetData>
  <mergeCells count="2">
    <mergeCell ref="A1:E1"/>
    <mergeCell ref="B2:E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73A68-F1E7-49EC-81BC-BB349C486AE5}">
  <dimension ref="A1:N525"/>
  <sheetViews>
    <sheetView zoomScale="165" zoomScaleNormal="165" workbookViewId="0">
      <selection activeCell="L514" sqref="L514"/>
    </sheetView>
  </sheetViews>
  <sheetFormatPr defaultColWidth="11.42578125" defaultRowHeight="13.5" x14ac:dyDescent="0.25"/>
  <cols>
    <col min="1" max="1" width="6.140625" style="177" bestFit="1" customWidth="1"/>
    <col min="2" max="2" width="58.28515625" style="82" bestFit="1" customWidth="1"/>
    <col min="3" max="3" width="18.28515625" style="82" bestFit="1" customWidth="1"/>
    <col min="4" max="4" width="11.42578125" style="177"/>
    <col min="5" max="5" width="9.7109375" style="177" bestFit="1" customWidth="1"/>
    <col min="6" max="6" width="8.28515625" style="177" bestFit="1" customWidth="1"/>
    <col min="7" max="7" width="19.140625" style="177" bestFit="1" customWidth="1"/>
    <col min="8" max="8" width="62.5703125" style="177" bestFit="1" customWidth="1"/>
    <col min="9" max="9" width="14.140625" style="177" bestFit="1" customWidth="1"/>
    <col min="10" max="10" width="23.140625" style="177" bestFit="1" customWidth="1"/>
    <col min="11" max="11" width="29" style="177" bestFit="1" customWidth="1"/>
    <col min="12" max="12" width="14.28515625" style="82" bestFit="1" customWidth="1"/>
    <col min="13" max="16384" width="11.42578125" style="82"/>
  </cols>
  <sheetData>
    <row r="1" spans="1:12" x14ac:dyDescent="0.25">
      <c r="A1" s="218" t="s">
        <v>583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2" x14ac:dyDescent="0.25">
      <c r="A2" s="2" t="s">
        <v>0</v>
      </c>
      <c r="B2" s="2" t="s">
        <v>1</v>
      </c>
      <c r="C2" s="172" t="s">
        <v>2</v>
      </c>
      <c r="D2" s="4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9</v>
      </c>
      <c r="J2" s="2" t="s">
        <v>8</v>
      </c>
      <c r="K2" s="2" t="s">
        <v>39</v>
      </c>
      <c r="L2" s="2" t="s">
        <v>41</v>
      </c>
    </row>
    <row r="3" spans="1:12" x14ac:dyDescent="0.25">
      <c r="A3" s="18">
        <v>1</v>
      </c>
      <c r="B3" s="21" t="s">
        <v>165</v>
      </c>
      <c r="C3" s="35">
        <v>550392000164185</v>
      </c>
      <c r="D3" s="18">
        <v>20</v>
      </c>
      <c r="E3" s="18" t="s">
        <v>12</v>
      </c>
      <c r="F3" s="18">
        <v>2023</v>
      </c>
      <c r="G3" s="18" t="s">
        <v>13</v>
      </c>
      <c r="H3" s="18" t="s">
        <v>158</v>
      </c>
      <c r="I3" s="18" t="s">
        <v>327</v>
      </c>
      <c r="J3" s="18" t="s">
        <v>164</v>
      </c>
      <c r="K3" s="18"/>
      <c r="L3" s="22">
        <v>-2841.68</v>
      </c>
    </row>
    <row r="4" spans="1:12" x14ac:dyDescent="0.25">
      <c r="A4" s="18">
        <v>2</v>
      </c>
      <c r="B4" s="21" t="s">
        <v>166</v>
      </c>
      <c r="C4" s="35">
        <v>551295000702791</v>
      </c>
      <c r="D4" s="18">
        <v>20</v>
      </c>
      <c r="E4" s="18" t="s">
        <v>12</v>
      </c>
      <c r="F4" s="18">
        <v>2023</v>
      </c>
      <c r="G4" s="18" t="s">
        <v>13</v>
      </c>
      <c r="H4" s="18" t="s">
        <v>150</v>
      </c>
      <c r="I4" s="18" t="s">
        <v>326</v>
      </c>
      <c r="J4" s="18" t="s">
        <v>359</v>
      </c>
      <c r="K4" s="18"/>
      <c r="L4" s="44">
        <v>-739.2</v>
      </c>
    </row>
    <row r="5" spans="1:12" x14ac:dyDescent="0.25">
      <c r="A5" s="18">
        <v>3</v>
      </c>
      <c r="B5" s="21" t="s">
        <v>165</v>
      </c>
      <c r="C5" s="35">
        <v>552917000016432</v>
      </c>
      <c r="D5" s="18">
        <v>20</v>
      </c>
      <c r="E5" s="18" t="s">
        <v>12</v>
      </c>
      <c r="F5" s="18">
        <v>2023</v>
      </c>
      <c r="G5" s="18" t="s">
        <v>13</v>
      </c>
      <c r="H5" s="18" t="s">
        <v>151</v>
      </c>
      <c r="I5" s="18" t="s">
        <v>328</v>
      </c>
      <c r="J5" s="18" t="s">
        <v>163</v>
      </c>
      <c r="K5" s="18"/>
      <c r="L5" s="22">
        <v>-1848</v>
      </c>
    </row>
    <row r="6" spans="1:12" x14ac:dyDescent="0.25">
      <c r="A6" s="18">
        <v>4</v>
      </c>
      <c r="B6" s="21" t="s">
        <v>165</v>
      </c>
      <c r="C6" s="35">
        <v>553653000019244</v>
      </c>
      <c r="D6" s="18">
        <v>20</v>
      </c>
      <c r="E6" s="18" t="s">
        <v>12</v>
      </c>
      <c r="F6" s="18">
        <v>2023</v>
      </c>
      <c r="G6" s="18" t="s">
        <v>13</v>
      </c>
      <c r="H6" s="18" t="s">
        <v>152</v>
      </c>
      <c r="I6" s="18" t="s">
        <v>329</v>
      </c>
      <c r="J6" s="18" t="s">
        <v>163</v>
      </c>
      <c r="K6" s="18"/>
      <c r="L6" s="22">
        <v>-1848</v>
      </c>
    </row>
    <row r="7" spans="1:12" x14ac:dyDescent="0.25">
      <c r="A7" s="18">
        <v>5</v>
      </c>
      <c r="B7" s="21" t="s">
        <v>166</v>
      </c>
      <c r="C7" s="35">
        <v>554732000114391</v>
      </c>
      <c r="D7" s="18">
        <v>20</v>
      </c>
      <c r="E7" s="18" t="s">
        <v>12</v>
      </c>
      <c r="F7" s="18">
        <v>2023</v>
      </c>
      <c r="G7" s="18" t="s">
        <v>13</v>
      </c>
      <c r="H7" s="18" t="s">
        <v>153</v>
      </c>
      <c r="I7" s="18" t="s">
        <v>330</v>
      </c>
      <c r="J7" s="18" t="s">
        <v>160</v>
      </c>
      <c r="K7" s="18"/>
      <c r="L7" s="22">
        <v>-4012.28</v>
      </c>
    </row>
    <row r="8" spans="1:12" x14ac:dyDescent="0.25">
      <c r="A8" s="18">
        <v>6</v>
      </c>
      <c r="B8" s="21" t="s">
        <v>165</v>
      </c>
      <c r="C8" s="35">
        <v>554732000131396</v>
      </c>
      <c r="D8" s="18">
        <v>20</v>
      </c>
      <c r="E8" s="18" t="s">
        <v>12</v>
      </c>
      <c r="F8" s="18">
        <v>2023</v>
      </c>
      <c r="G8" s="18" t="s">
        <v>13</v>
      </c>
      <c r="H8" s="18" t="s">
        <v>154</v>
      </c>
      <c r="I8" s="18" t="s">
        <v>331</v>
      </c>
      <c r="J8" s="18" t="s">
        <v>163</v>
      </c>
      <c r="K8" s="18"/>
      <c r="L8" s="22">
        <v>-1848</v>
      </c>
    </row>
    <row r="9" spans="1:12" x14ac:dyDescent="0.25">
      <c r="A9" s="18">
        <v>7</v>
      </c>
      <c r="B9" s="21" t="s">
        <v>166</v>
      </c>
      <c r="C9" s="35">
        <v>554732000131396</v>
      </c>
      <c r="D9" s="18">
        <v>20</v>
      </c>
      <c r="E9" s="18" t="s">
        <v>12</v>
      </c>
      <c r="F9" s="18">
        <v>2023</v>
      </c>
      <c r="G9" s="18" t="s">
        <v>13</v>
      </c>
      <c r="H9" s="18" t="s">
        <v>154</v>
      </c>
      <c r="I9" s="18" t="s">
        <v>331</v>
      </c>
      <c r="J9" s="18" t="s">
        <v>160</v>
      </c>
      <c r="K9" s="18"/>
      <c r="L9" s="22">
        <v>-3473.83</v>
      </c>
    </row>
    <row r="10" spans="1:12" x14ac:dyDescent="0.25">
      <c r="A10" s="18">
        <v>8</v>
      </c>
      <c r="B10" s="21" t="s">
        <v>165</v>
      </c>
      <c r="C10" s="37">
        <v>42001</v>
      </c>
      <c r="D10" s="18">
        <v>20</v>
      </c>
      <c r="E10" s="18" t="s">
        <v>12</v>
      </c>
      <c r="F10" s="18">
        <v>2023</v>
      </c>
      <c r="G10" s="18" t="s">
        <v>14</v>
      </c>
      <c r="H10" s="18" t="s">
        <v>155</v>
      </c>
      <c r="I10" s="18" t="s">
        <v>238</v>
      </c>
      <c r="J10" s="18" t="s">
        <v>163</v>
      </c>
      <c r="K10" s="18"/>
      <c r="L10" s="22">
        <v>-1848</v>
      </c>
    </row>
    <row r="11" spans="1:12" x14ac:dyDescent="0.25">
      <c r="A11" s="18">
        <v>9</v>
      </c>
      <c r="B11" s="21" t="s">
        <v>165</v>
      </c>
      <c r="C11" s="35">
        <v>42002</v>
      </c>
      <c r="D11" s="18">
        <v>20</v>
      </c>
      <c r="E11" s="18" t="s">
        <v>12</v>
      </c>
      <c r="F11" s="18">
        <v>2023</v>
      </c>
      <c r="G11" s="18" t="s">
        <v>14</v>
      </c>
      <c r="H11" s="18" t="s">
        <v>156</v>
      </c>
      <c r="I11" s="97">
        <v>383432153.19999999</v>
      </c>
      <c r="J11" s="18" t="s">
        <v>163</v>
      </c>
      <c r="K11" s="18"/>
      <c r="L11" s="22">
        <v>-1848</v>
      </c>
    </row>
    <row r="12" spans="1:12" x14ac:dyDescent="0.25">
      <c r="A12" s="18">
        <v>10</v>
      </c>
      <c r="B12" s="21" t="s">
        <v>165</v>
      </c>
      <c r="C12" s="35">
        <v>42003</v>
      </c>
      <c r="D12" s="18">
        <v>20</v>
      </c>
      <c r="E12" s="18" t="s">
        <v>12</v>
      </c>
      <c r="F12" s="18">
        <v>2023</v>
      </c>
      <c r="G12" s="18" t="s">
        <v>14</v>
      </c>
      <c r="H12" s="18" t="s">
        <v>157</v>
      </c>
      <c r="I12" s="18" t="s">
        <v>332</v>
      </c>
      <c r="J12" s="18" t="s">
        <v>164</v>
      </c>
      <c r="K12" s="18"/>
      <c r="L12" s="22">
        <v>-2841.68</v>
      </c>
    </row>
    <row r="13" spans="1:12" x14ac:dyDescent="0.25">
      <c r="A13" s="18">
        <v>11</v>
      </c>
      <c r="B13" s="21" t="s">
        <v>166</v>
      </c>
      <c r="C13" s="35">
        <v>552793000016840</v>
      </c>
      <c r="D13" s="18">
        <v>26</v>
      </c>
      <c r="E13" s="18" t="s">
        <v>12</v>
      </c>
      <c r="F13" s="18">
        <v>2023</v>
      </c>
      <c r="G13" s="18" t="s">
        <v>13</v>
      </c>
      <c r="H13" s="18" t="s">
        <v>162</v>
      </c>
      <c r="I13" s="18" t="s">
        <v>333</v>
      </c>
      <c r="J13" s="18" t="s">
        <v>160</v>
      </c>
      <c r="K13" s="18"/>
      <c r="L13" s="22">
        <v>-4012.28</v>
      </c>
    </row>
    <row r="14" spans="1:12" x14ac:dyDescent="0.25">
      <c r="A14" s="18">
        <v>12</v>
      </c>
      <c r="B14" s="21" t="s">
        <v>166</v>
      </c>
      <c r="C14" s="35">
        <v>42601</v>
      </c>
      <c r="D14" s="18">
        <v>26</v>
      </c>
      <c r="E14" s="18" t="s">
        <v>12</v>
      </c>
      <c r="F14" s="18">
        <v>2023</v>
      </c>
      <c r="G14" s="18" t="s">
        <v>15</v>
      </c>
      <c r="H14" s="18" t="s">
        <v>161</v>
      </c>
      <c r="I14" s="18" t="s">
        <v>334</v>
      </c>
      <c r="J14" s="18" t="s">
        <v>160</v>
      </c>
      <c r="K14" s="18"/>
      <c r="L14" s="22">
        <v>-4012.28</v>
      </c>
    </row>
    <row r="15" spans="1:12" x14ac:dyDescent="0.25">
      <c r="A15" s="18">
        <v>13</v>
      </c>
      <c r="B15" s="21" t="s">
        <v>142</v>
      </c>
      <c r="C15" s="35">
        <v>811161100222597</v>
      </c>
      <c r="D15" s="18">
        <v>26</v>
      </c>
      <c r="E15" s="18" t="s">
        <v>12</v>
      </c>
      <c r="F15" s="18">
        <v>2023</v>
      </c>
      <c r="G15" s="18" t="s">
        <v>16</v>
      </c>
      <c r="H15" s="18" t="s">
        <v>54</v>
      </c>
      <c r="I15" s="12" t="s">
        <v>65</v>
      </c>
      <c r="J15" s="18" t="s">
        <v>55</v>
      </c>
      <c r="K15" s="18"/>
      <c r="L15" s="44">
        <v>-11.5</v>
      </c>
    </row>
    <row r="16" spans="1:12" x14ac:dyDescent="0.25">
      <c r="A16" s="18">
        <v>14</v>
      </c>
      <c r="B16" s="21" t="s">
        <v>172</v>
      </c>
      <c r="C16" s="35">
        <v>550392000164185</v>
      </c>
      <c r="D16" s="18">
        <v>3</v>
      </c>
      <c r="E16" s="18" t="s">
        <v>17</v>
      </c>
      <c r="F16" s="18">
        <v>2023</v>
      </c>
      <c r="G16" s="18" t="s">
        <v>13</v>
      </c>
      <c r="H16" s="18" t="s">
        <v>158</v>
      </c>
      <c r="I16" s="18" t="s">
        <v>327</v>
      </c>
      <c r="J16" s="18" t="s">
        <v>174</v>
      </c>
      <c r="K16" s="18"/>
      <c r="L16" s="22">
        <v>-1848</v>
      </c>
    </row>
    <row r="17" spans="1:12" x14ac:dyDescent="0.25">
      <c r="A17" s="18">
        <v>15</v>
      </c>
      <c r="B17" s="21" t="s">
        <v>172</v>
      </c>
      <c r="C17" s="35">
        <v>553468000019606</v>
      </c>
      <c r="D17" s="18">
        <v>3</v>
      </c>
      <c r="E17" s="18" t="s">
        <v>17</v>
      </c>
      <c r="F17" s="18">
        <v>2023</v>
      </c>
      <c r="G17" s="18" t="s">
        <v>13</v>
      </c>
      <c r="H17" s="18" t="s">
        <v>167</v>
      </c>
      <c r="I17" s="18" t="s">
        <v>335</v>
      </c>
      <c r="J17" s="18" t="s">
        <v>174</v>
      </c>
      <c r="K17" s="18"/>
      <c r="L17" s="22">
        <v>-1848</v>
      </c>
    </row>
    <row r="18" spans="1:12" x14ac:dyDescent="0.25">
      <c r="A18" s="18">
        <v>16</v>
      </c>
      <c r="B18" s="21" t="s">
        <v>172</v>
      </c>
      <c r="C18" s="35">
        <v>553610000024640</v>
      </c>
      <c r="D18" s="18">
        <v>3</v>
      </c>
      <c r="E18" s="18" t="s">
        <v>17</v>
      </c>
      <c r="F18" s="18">
        <v>2023</v>
      </c>
      <c r="G18" s="18" t="s">
        <v>13</v>
      </c>
      <c r="H18" s="18" t="s">
        <v>173</v>
      </c>
      <c r="I18" s="15" t="s">
        <v>336</v>
      </c>
      <c r="J18" s="18" t="s">
        <v>174</v>
      </c>
      <c r="K18" s="18"/>
      <c r="L18" s="22">
        <v>-1848</v>
      </c>
    </row>
    <row r="19" spans="1:12" x14ac:dyDescent="0.25">
      <c r="A19" s="18">
        <v>17</v>
      </c>
      <c r="B19" s="21" t="s">
        <v>172</v>
      </c>
      <c r="C19" s="35">
        <v>554439000006509</v>
      </c>
      <c r="D19" s="18">
        <v>3</v>
      </c>
      <c r="E19" s="18" t="s">
        <v>17</v>
      </c>
      <c r="F19" s="18">
        <v>2023</v>
      </c>
      <c r="G19" s="18" t="s">
        <v>13</v>
      </c>
      <c r="H19" s="18" t="s">
        <v>168</v>
      </c>
      <c r="I19" s="18" t="s">
        <v>337</v>
      </c>
      <c r="J19" s="18" t="s">
        <v>174</v>
      </c>
      <c r="K19" s="18"/>
      <c r="L19" s="22">
        <v>-1848</v>
      </c>
    </row>
    <row r="20" spans="1:12" x14ac:dyDescent="0.25">
      <c r="A20" s="18">
        <v>18</v>
      </c>
      <c r="B20" s="21" t="s">
        <v>172</v>
      </c>
      <c r="C20" s="35">
        <v>555101000005631</v>
      </c>
      <c r="D20" s="18">
        <v>3</v>
      </c>
      <c r="E20" s="18" t="s">
        <v>17</v>
      </c>
      <c r="F20" s="18">
        <v>2023</v>
      </c>
      <c r="G20" s="18" t="s">
        <v>13</v>
      </c>
      <c r="H20" s="18" t="s">
        <v>169</v>
      </c>
      <c r="I20" s="18" t="s">
        <v>338</v>
      </c>
      <c r="J20" s="18" t="s">
        <v>174</v>
      </c>
      <c r="K20" s="18"/>
      <c r="L20" s="22">
        <v>-1848</v>
      </c>
    </row>
    <row r="21" spans="1:12" x14ac:dyDescent="0.25">
      <c r="A21" s="18">
        <v>19</v>
      </c>
      <c r="B21" s="21" t="s">
        <v>172</v>
      </c>
      <c r="C21" s="35">
        <v>50401</v>
      </c>
      <c r="D21" s="18">
        <v>4</v>
      </c>
      <c r="E21" s="18" t="s">
        <v>17</v>
      </c>
      <c r="F21" s="18">
        <v>2023</v>
      </c>
      <c r="G21" s="18" t="s">
        <v>15</v>
      </c>
      <c r="H21" s="18" t="s">
        <v>157</v>
      </c>
      <c r="I21" s="18" t="s">
        <v>332</v>
      </c>
      <c r="J21" s="18" t="s">
        <v>174</v>
      </c>
      <c r="K21" s="18"/>
      <c r="L21" s="22">
        <v>-1848</v>
      </c>
    </row>
    <row r="22" spans="1:12" x14ac:dyDescent="0.25">
      <c r="A22" s="18">
        <v>20</v>
      </c>
      <c r="B22" s="21" t="s">
        <v>165</v>
      </c>
      <c r="C22" s="35">
        <v>50402</v>
      </c>
      <c r="D22" s="18">
        <v>4</v>
      </c>
      <c r="E22" s="18" t="s">
        <v>17</v>
      </c>
      <c r="F22" s="18">
        <v>2023</v>
      </c>
      <c r="G22" s="18" t="s">
        <v>15</v>
      </c>
      <c r="H22" s="18" t="s">
        <v>156</v>
      </c>
      <c r="I22" s="18" t="s">
        <v>461</v>
      </c>
      <c r="J22" s="18" t="s">
        <v>159</v>
      </c>
      <c r="K22" s="18"/>
      <c r="L22" s="22">
        <v>-1848</v>
      </c>
    </row>
    <row r="23" spans="1:12" x14ac:dyDescent="0.25">
      <c r="A23" s="18">
        <v>21</v>
      </c>
      <c r="B23" s="21" t="s">
        <v>142</v>
      </c>
      <c r="C23" s="35">
        <v>831251203181352</v>
      </c>
      <c r="D23" s="18">
        <v>5</v>
      </c>
      <c r="E23" s="18" t="s">
        <v>17</v>
      </c>
      <c r="F23" s="18">
        <v>2023</v>
      </c>
      <c r="G23" s="18" t="s">
        <v>18</v>
      </c>
      <c r="H23" s="18" t="s">
        <v>54</v>
      </c>
      <c r="I23" s="12" t="s">
        <v>65</v>
      </c>
      <c r="J23" s="18" t="s">
        <v>55</v>
      </c>
      <c r="K23" s="18"/>
      <c r="L23" s="44">
        <v>-69</v>
      </c>
    </row>
    <row r="24" spans="1:12" x14ac:dyDescent="0.25">
      <c r="A24" s="18">
        <v>22</v>
      </c>
      <c r="B24" s="21" t="s">
        <v>166</v>
      </c>
      <c r="C24" s="35">
        <v>554732000131396</v>
      </c>
      <c r="D24" s="18">
        <v>9</v>
      </c>
      <c r="E24" s="18" t="s">
        <v>17</v>
      </c>
      <c r="F24" s="18">
        <v>2023</v>
      </c>
      <c r="G24" s="18" t="s">
        <v>13</v>
      </c>
      <c r="H24" s="18" t="s">
        <v>154</v>
      </c>
      <c r="I24" s="18" t="s">
        <v>331</v>
      </c>
      <c r="J24" s="18" t="s">
        <v>160</v>
      </c>
      <c r="K24" s="18"/>
      <c r="L24" s="22">
        <v>-2304.2600000000002</v>
      </c>
    </row>
    <row r="25" spans="1:12" x14ac:dyDescent="0.25">
      <c r="A25" s="18">
        <v>23</v>
      </c>
      <c r="B25" s="21" t="s">
        <v>166</v>
      </c>
      <c r="C25" s="35">
        <v>554732000131396</v>
      </c>
      <c r="D25" s="18">
        <v>9</v>
      </c>
      <c r="E25" s="18" t="s">
        <v>17</v>
      </c>
      <c r="F25" s="18">
        <v>2023</v>
      </c>
      <c r="G25" s="18" t="s">
        <v>13</v>
      </c>
      <c r="H25" s="18" t="s">
        <v>154</v>
      </c>
      <c r="I25" s="18" t="s">
        <v>331</v>
      </c>
      <c r="J25" s="18" t="s">
        <v>160</v>
      </c>
      <c r="K25" s="18"/>
      <c r="L25" s="22">
        <v>-2878.4</v>
      </c>
    </row>
    <row r="26" spans="1:12" x14ac:dyDescent="0.25">
      <c r="A26" s="18">
        <v>24</v>
      </c>
      <c r="B26" s="21" t="s">
        <v>474</v>
      </c>
      <c r="C26" s="35">
        <v>51001</v>
      </c>
      <c r="D26" s="18">
        <v>10</v>
      </c>
      <c r="E26" s="18" t="s">
        <v>17</v>
      </c>
      <c r="F26" s="18">
        <v>2023</v>
      </c>
      <c r="G26" s="18" t="s">
        <v>143</v>
      </c>
      <c r="H26" s="18" t="s">
        <v>34</v>
      </c>
      <c r="I26" s="12" t="s">
        <v>144</v>
      </c>
      <c r="J26" s="18" t="s">
        <v>447</v>
      </c>
      <c r="K26" s="18" t="s">
        <v>175</v>
      </c>
      <c r="L26" s="22">
        <v>-2002</v>
      </c>
    </row>
    <row r="27" spans="1:12" x14ac:dyDescent="0.25">
      <c r="A27" s="18">
        <v>25</v>
      </c>
      <c r="B27" s="21" t="s">
        <v>166</v>
      </c>
      <c r="C27" s="35">
        <v>551295000702791</v>
      </c>
      <c r="D27" s="18">
        <v>11</v>
      </c>
      <c r="E27" s="18" t="s">
        <v>17</v>
      </c>
      <c r="F27" s="18">
        <v>2023</v>
      </c>
      <c r="G27" s="18" t="s">
        <v>13</v>
      </c>
      <c r="H27" s="18" t="s">
        <v>150</v>
      </c>
      <c r="I27" s="18" t="s">
        <v>326</v>
      </c>
      <c r="J27" s="18" t="s">
        <v>160</v>
      </c>
      <c r="K27" s="18"/>
      <c r="L27" s="22">
        <v>-2878.4</v>
      </c>
    </row>
    <row r="28" spans="1:12" x14ac:dyDescent="0.25">
      <c r="A28" s="18">
        <v>26</v>
      </c>
      <c r="B28" s="21" t="s">
        <v>166</v>
      </c>
      <c r="C28" s="35">
        <v>51101</v>
      </c>
      <c r="D28" s="18">
        <v>11</v>
      </c>
      <c r="E28" s="18" t="s">
        <v>17</v>
      </c>
      <c r="F28" s="18">
        <v>2023</v>
      </c>
      <c r="G28" s="18" t="s">
        <v>15</v>
      </c>
      <c r="H28" s="18" t="s">
        <v>188</v>
      </c>
      <c r="I28" s="18" t="s">
        <v>339</v>
      </c>
      <c r="J28" s="18" t="s">
        <v>160</v>
      </c>
      <c r="K28" s="18"/>
      <c r="L28" s="22">
        <v>-2878.4</v>
      </c>
    </row>
    <row r="29" spans="1:12" x14ac:dyDescent="0.25">
      <c r="A29" s="18">
        <v>27</v>
      </c>
      <c r="B29" s="21" t="s">
        <v>223</v>
      </c>
      <c r="C29" s="38">
        <v>553653000008582</v>
      </c>
      <c r="D29" s="18">
        <v>17</v>
      </c>
      <c r="E29" s="18" t="s">
        <v>17</v>
      </c>
      <c r="F29" s="18">
        <v>2023</v>
      </c>
      <c r="G29" s="18" t="s">
        <v>13</v>
      </c>
      <c r="H29" s="3" t="s">
        <v>170</v>
      </c>
      <c r="I29" s="18" t="s">
        <v>222</v>
      </c>
      <c r="J29" s="18" t="s">
        <v>160</v>
      </c>
      <c r="K29" s="18"/>
      <c r="L29" s="22">
        <v>-3520</v>
      </c>
    </row>
    <row r="30" spans="1:12" x14ac:dyDescent="0.25">
      <c r="A30" s="18">
        <v>28</v>
      </c>
      <c r="B30" s="14" t="s">
        <v>545</v>
      </c>
      <c r="C30" s="35">
        <v>554439000039504</v>
      </c>
      <c r="D30" s="18">
        <v>17</v>
      </c>
      <c r="E30" s="18" t="s">
        <v>17</v>
      </c>
      <c r="F30" s="18">
        <v>2023</v>
      </c>
      <c r="G30" s="18" t="s">
        <v>177</v>
      </c>
      <c r="H30" s="19" t="s">
        <v>171</v>
      </c>
      <c r="I30" s="39" t="s">
        <v>340</v>
      </c>
      <c r="J30" s="5" t="s">
        <v>447</v>
      </c>
      <c r="K30" s="18" t="s">
        <v>477</v>
      </c>
      <c r="L30" s="22">
        <v>-8008</v>
      </c>
    </row>
    <row r="31" spans="1:12" x14ac:dyDescent="0.25">
      <c r="A31" s="18">
        <v>29</v>
      </c>
      <c r="B31" s="14" t="s">
        <v>446</v>
      </c>
      <c r="C31" s="35">
        <v>554439000039504</v>
      </c>
      <c r="D31" s="18">
        <v>17</v>
      </c>
      <c r="E31" s="18" t="s">
        <v>17</v>
      </c>
      <c r="F31" s="18">
        <v>2023</v>
      </c>
      <c r="G31" s="18" t="s">
        <v>177</v>
      </c>
      <c r="H31" s="19" t="s">
        <v>171</v>
      </c>
      <c r="I31" s="39" t="s">
        <v>340</v>
      </c>
      <c r="J31" s="5" t="s">
        <v>447</v>
      </c>
      <c r="K31" s="18" t="s">
        <v>478</v>
      </c>
      <c r="L31" s="22">
        <v>-4404.3999999999996</v>
      </c>
    </row>
    <row r="32" spans="1:12" x14ac:dyDescent="0.25">
      <c r="A32" s="18">
        <v>30</v>
      </c>
      <c r="B32" s="21" t="s">
        <v>172</v>
      </c>
      <c r="C32" s="35">
        <v>51701</v>
      </c>
      <c r="D32" s="18">
        <v>17</v>
      </c>
      <c r="E32" s="18" t="s">
        <v>17</v>
      </c>
      <c r="F32" s="18">
        <v>2023</v>
      </c>
      <c r="G32" s="18" t="s">
        <v>15</v>
      </c>
      <c r="H32" s="19" t="s">
        <v>157</v>
      </c>
      <c r="I32" s="18" t="s">
        <v>332</v>
      </c>
      <c r="J32" s="18" t="s">
        <v>174</v>
      </c>
      <c r="K32" s="5"/>
      <c r="L32" s="22">
        <v>-3520</v>
      </c>
    </row>
    <row r="33" spans="1:12" x14ac:dyDescent="0.25">
      <c r="A33" s="18">
        <v>31</v>
      </c>
      <c r="B33" s="21" t="s">
        <v>142</v>
      </c>
      <c r="C33" s="35">
        <v>831371100173523</v>
      </c>
      <c r="D33" s="18">
        <v>17</v>
      </c>
      <c r="E33" s="18" t="s">
        <v>17</v>
      </c>
      <c r="F33" s="18">
        <v>2023</v>
      </c>
      <c r="G33" s="18" t="s">
        <v>16</v>
      </c>
      <c r="H33" s="18" t="s">
        <v>54</v>
      </c>
      <c r="I33" s="12" t="s">
        <v>65</v>
      </c>
      <c r="J33" s="18" t="s">
        <v>55</v>
      </c>
      <c r="K33" s="5"/>
      <c r="L33" s="44">
        <v>-11.5</v>
      </c>
    </row>
    <row r="34" spans="1:12" x14ac:dyDescent="0.25">
      <c r="A34" s="18">
        <v>32</v>
      </c>
      <c r="B34" s="14" t="s">
        <v>549</v>
      </c>
      <c r="C34" s="35">
        <v>51801</v>
      </c>
      <c r="D34" s="18">
        <v>18</v>
      </c>
      <c r="E34" s="18" t="s">
        <v>17</v>
      </c>
      <c r="F34" s="18">
        <v>2023</v>
      </c>
      <c r="G34" s="18" t="s">
        <v>177</v>
      </c>
      <c r="H34" s="18" t="s">
        <v>171</v>
      </c>
      <c r="I34" s="39" t="s">
        <v>340</v>
      </c>
      <c r="J34" s="5" t="s">
        <v>447</v>
      </c>
      <c r="K34" s="3" t="s">
        <v>479</v>
      </c>
      <c r="L34" s="22">
        <v>-2460.37</v>
      </c>
    </row>
    <row r="35" spans="1:12" x14ac:dyDescent="0.25">
      <c r="A35" s="18">
        <v>33</v>
      </c>
      <c r="B35" s="21" t="s">
        <v>142</v>
      </c>
      <c r="C35" s="35">
        <v>801561100088831</v>
      </c>
      <c r="D35" s="18">
        <v>5</v>
      </c>
      <c r="E35" s="18" t="s">
        <v>19</v>
      </c>
      <c r="F35" s="18">
        <v>2023</v>
      </c>
      <c r="G35" s="18" t="s">
        <v>18</v>
      </c>
      <c r="H35" s="18" t="s">
        <v>54</v>
      </c>
      <c r="I35" s="12" t="s">
        <v>65</v>
      </c>
      <c r="J35" s="18" t="s">
        <v>55</v>
      </c>
      <c r="K35" s="5"/>
      <c r="L35" s="44">
        <v>-69</v>
      </c>
    </row>
    <row r="36" spans="1:12" x14ac:dyDescent="0.25">
      <c r="A36" s="18">
        <v>34</v>
      </c>
      <c r="B36" s="21" t="s">
        <v>166</v>
      </c>
      <c r="C36" s="35">
        <v>554732000131396</v>
      </c>
      <c r="D36" s="18">
        <v>12</v>
      </c>
      <c r="E36" s="18" t="s">
        <v>19</v>
      </c>
      <c r="F36" s="18">
        <v>2023</v>
      </c>
      <c r="G36" s="18" t="s">
        <v>13</v>
      </c>
      <c r="H36" s="18" t="s">
        <v>154</v>
      </c>
      <c r="I36" s="18" t="s">
        <v>331</v>
      </c>
      <c r="J36" s="18" t="s">
        <v>160</v>
      </c>
      <c r="K36" s="5"/>
      <c r="L36" s="22">
        <v>-2878.4</v>
      </c>
    </row>
    <row r="37" spans="1:12" x14ac:dyDescent="0.25">
      <c r="A37" s="18">
        <v>35</v>
      </c>
      <c r="B37" s="21" t="s">
        <v>166</v>
      </c>
      <c r="C37" s="35">
        <v>61201</v>
      </c>
      <c r="D37" s="18">
        <v>12</v>
      </c>
      <c r="E37" s="18" t="s">
        <v>19</v>
      </c>
      <c r="F37" s="18">
        <v>2023</v>
      </c>
      <c r="G37" s="18" t="s">
        <v>15</v>
      </c>
      <c r="H37" s="18" t="s">
        <v>188</v>
      </c>
      <c r="I37" s="18" t="s">
        <v>339</v>
      </c>
      <c r="J37" s="18" t="s">
        <v>160</v>
      </c>
      <c r="K37" s="5"/>
      <c r="L37" s="22">
        <v>-2197.12</v>
      </c>
    </row>
    <row r="38" spans="1:12" x14ac:dyDescent="0.25">
      <c r="A38" s="18">
        <v>36</v>
      </c>
      <c r="B38" s="21" t="s">
        <v>474</v>
      </c>
      <c r="C38" s="35">
        <v>61202</v>
      </c>
      <c r="D38" s="18">
        <v>12</v>
      </c>
      <c r="E38" s="18" t="s">
        <v>19</v>
      </c>
      <c r="F38" s="18">
        <v>2023</v>
      </c>
      <c r="G38" s="18" t="s">
        <v>143</v>
      </c>
      <c r="H38" s="18" t="s">
        <v>34</v>
      </c>
      <c r="I38" s="12" t="s">
        <v>144</v>
      </c>
      <c r="J38" s="5" t="s">
        <v>447</v>
      </c>
      <c r="K38" s="3" t="s">
        <v>176</v>
      </c>
      <c r="L38" s="22">
        <v>-1483</v>
      </c>
    </row>
    <row r="39" spans="1:12" x14ac:dyDescent="0.25">
      <c r="A39" s="18">
        <v>37</v>
      </c>
      <c r="B39" s="14" t="s">
        <v>545</v>
      </c>
      <c r="C39" s="35">
        <v>554439000039504</v>
      </c>
      <c r="D39" s="18">
        <v>20</v>
      </c>
      <c r="E39" s="18" t="s">
        <v>19</v>
      </c>
      <c r="F39" s="18">
        <v>2023</v>
      </c>
      <c r="G39" s="18" t="s">
        <v>177</v>
      </c>
      <c r="H39" s="18" t="s">
        <v>171</v>
      </c>
      <c r="I39" s="39" t="s">
        <v>340</v>
      </c>
      <c r="J39" s="5" t="s">
        <v>447</v>
      </c>
      <c r="K39" s="3" t="s">
        <v>480</v>
      </c>
      <c r="L39" s="22">
        <v>-5932</v>
      </c>
    </row>
    <row r="40" spans="1:12" x14ac:dyDescent="0.25">
      <c r="A40" s="18">
        <v>38</v>
      </c>
      <c r="B40" s="14" t="s">
        <v>446</v>
      </c>
      <c r="C40" s="35">
        <v>554439000039504</v>
      </c>
      <c r="D40" s="18">
        <v>20</v>
      </c>
      <c r="E40" s="18" t="s">
        <v>19</v>
      </c>
      <c r="F40" s="18">
        <v>2023</v>
      </c>
      <c r="G40" s="18" t="s">
        <v>177</v>
      </c>
      <c r="H40" s="18" t="s">
        <v>171</v>
      </c>
      <c r="I40" s="39" t="s">
        <v>340</v>
      </c>
      <c r="J40" s="5" t="s">
        <v>447</v>
      </c>
      <c r="K40" s="3" t="s">
        <v>481</v>
      </c>
      <c r="L40" s="22">
        <v>-3262.6</v>
      </c>
    </row>
    <row r="41" spans="1:12" x14ac:dyDescent="0.25">
      <c r="A41" s="18">
        <v>39</v>
      </c>
      <c r="B41" s="14" t="s">
        <v>549</v>
      </c>
      <c r="C41" s="35">
        <v>554439000039504</v>
      </c>
      <c r="D41" s="18">
        <v>20</v>
      </c>
      <c r="E41" s="18" t="s">
        <v>19</v>
      </c>
      <c r="F41" s="18">
        <v>2023</v>
      </c>
      <c r="G41" s="18" t="s">
        <v>177</v>
      </c>
      <c r="H41" s="18" t="s">
        <v>171</v>
      </c>
      <c r="I41" s="39" t="s">
        <v>340</v>
      </c>
      <c r="J41" s="5" t="s">
        <v>447</v>
      </c>
      <c r="K41" s="3" t="s">
        <v>482</v>
      </c>
      <c r="L41" s="22">
        <v>-1038.94</v>
      </c>
    </row>
    <row r="42" spans="1:12" x14ac:dyDescent="0.25">
      <c r="A42" s="18">
        <v>40</v>
      </c>
      <c r="B42" s="14" t="s">
        <v>224</v>
      </c>
      <c r="C42" s="35">
        <v>554439000039504</v>
      </c>
      <c r="D42" s="18">
        <v>30</v>
      </c>
      <c r="E42" s="18" t="s">
        <v>19</v>
      </c>
      <c r="F42" s="18">
        <v>2023</v>
      </c>
      <c r="G42" s="18" t="s">
        <v>13</v>
      </c>
      <c r="H42" s="3" t="s">
        <v>216</v>
      </c>
      <c r="I42" s="9" t="s">
        <v>66</v>
      </c>
      <c r="J42" s="18" t="s">
        <v>67</v>
      </c>
      <c r="K42" s="5"/>
      <c r="L42" s="22">
        <v>-15363.4</v>
      </c>
    </row>
    <row r="43" spans="1:12" x14ac:dyDescent="0.25">
      <c r="A43" s="18">
        <v>41</v>
      </c>
      <c r="B43" s="21" t="s">
        <v>142</v>
      </c>
      <c r="C43" s="35">
        <v>821861201507225</v>
      </c>
      <c r="D43" s="18">
        <v>5</v>
      </c>
      <c r="E43" s="18" t="s">
        <v>20</v>
      </c>
      <c r="F43" s="18">
        <v>2023</v>
      </c>
      <c r="G43" s="18" t="s">
        <v>18</v>
      </c>
      <c r="H43" s="18" t="s">
        <v>54</v>
      </c>
      <c r="I43" s="12" t="s">
        <v>65</v>
      </c>
      <c r="J43" s="18" t="s">
        <v>55</v>
      </c>
      <c r="K43" s="5"/>
      <c r="L43" s="22">
        <v>-69</v>
      </c>
    </row>
    <row r="44" spans="1:12" x14ac:dyDescent="0.25">
      <c r="A44" s="18">
        <v>42</v>
      </c>
      <c r="B44" s="14" t="s">
        <v>229</v>
      </c>
      <c r="C44" s="35">
        <v>70701</v>
      </c>
      <c r="D44" s="18">
        <v>7</v>
      </c>
      <c r="E44" s="18" t="s">
        <v>20</v>
      </c>
      <c r="F44" s="18">
        <v>2023</v>
      </c>
      <c r="G44" s="18" t="s">
        <v>15</v>
      </c>
      <c r="H44" s="18" t="s">
        <v>225</v>
      </c>
      <c r="I44" s="9" t="s">
        <v>178</v>
      </c>
      <c r="J44" s="18" t="s">
        <v>197</v>
      </c>
      <c r="K44" s="5"/>
      <c r="L44" s="22">
        <v>-6000</v>
      </c>
    </row>
    <row r="45" spans="1:12" x14ac:dyDescent="0.25">
      <c r="A45" s="18">
        <v>43</v>
      </c>
      <c r="B45" s="21" t="s">
        <v>474</v>
      </c>
      <c r="C45" s="35">
        <v>71001</v>
      </c>
      <c r="D45" s="18">
        <v>10</v>
      </c>
      <c r="E45" s="18" t="s">
        <v>20</v>
      </c>
      <c r="F45" s="18">
        <v>2023</v>
      </c>
      <c r="G45" s="18" t="s">
        <v>143</v>
      </c>
      <c r="H45" s="18" t="s">
        <v>34</v>
      </c>
      <c r="I45" s="12" t="s">
        <v>144</v>
      </c>
      <c r="J45" s="5" t="s">
        <v>447</v>
      </c>
      <c r="K45" s="3" t="s">
        <v>179</v>
      </c>
      <c r="L45" s="22">
        <v>-352</v>
      </c>
    </row>
    <row r="46" spans="1:12" x14ac:dyDescent="0.25">
      <c r="A46" s="18">
        <v>44</v>
      </c>
      <c r="B46" s="21" t="s">
        <v>166</v>
      </c>
      <c r="C46" s="35">
        <v>551295000702791</v>
      </c>
      <c r="D46" s="18">
        <v>11</v>
      </c>
      <c r="E46" s="18" t="s">
        <v>20</v>
      </c>
      <c r="F46" s="18">
        <v>2023</v>
      </c>
      <c r="G46" s="18" t="s">
        <v>13</v>
      </c>
      <c r="H46" s="18" t="s">
        <v>150</v>
      </c>
      <c r="I46" s="18" t="s">
        <v>326</v>
      </c>
      <c r="J46" s="18" t="s">
        <v>160</v>
      </c>
      <c r="K46" s="5"/>
      <c r="L46" s="22">
        <v>-2878.4</v>
      </c>
    </row>
    <row r="47" spans="1:12" x14ac:dyDescent="0.25">
      <c r="A47" s="18">
        <v>45</v>
      </c>
      <c r="B47" s="21" t="s">
        <v>166</v>
      </c>
      <c r="C47" s="35">
        <v>552793000015206</v>
      </c>
      <c r="D47" s="18">
        <v>11</v>
      </c>
      <c r="E47" s="18" t="s">
        <v>20</v>
      </c>
      <c r="F47" s="18">
        <v>2023</v>
      </c>
      <c r="G47" s="18" t="s">
        <v>13</v>
      </c>
      <c r="H47" s="18" t="s">
        <v>209</v>
      </c>
      <c r="I47" s="18" t="s">
        <v>458</v>
      </c>
      <c r="J47" s="18" t="s">
        <v>160</v>
      </c>
      <c r="K47" s="5"/>
      <c r="L47" s="22">
        <v>-2878.4</v>
      </c>
    </row>
    <row r="48" spans="1:12" x14ac:dyDescent="0.25">
      <c r="A48" s="18">
        <v>46</v>
      </c>
      <c r="B48" s="21" t="s">
        <v>166</v>
      </c>
      <c r="C48" s="35">
        <v>71101</v>
      </c>
      <c r="D48" s="18">
        <v>11</v>
      </c>
      <c r="E48" s="18" t="s">
        <v>20</v>
      </c>
      <c r="F48" s="18">
        <v>2023</v>
      </c>
      <c r="G48" s="18" t="s">
        <v>15</v>
      </c>
      <c r="H48" s="18" t="s">
        <v>157</v>
      </c>
      <c r="I48" s="18" t="s">
        <v>332</v>
      </c>
      <c r="J48" s="18" t="s">
        <v>160</v>
      </c>
      <c r="K48" s="5"/>
      <c r="L48" s="22">
        <v>-3520</v>
      </c>
    </row>
    <row r="49" spans="1:12" x14ac:dyDescent="0.25">
      <c r="A49" s="18">
        <v>47</v>
      </c>
      <c r="B49" s="14" t="s">
        <v>549</v>
      </c>
      <c r="C49" s="35">
        <v>554439000039504</v>
      </c>
      <c r="D49" s="18">
        <v>18</v>
      </c>
      <c r="E49" s="18" t="s">
        <v>20</v>
      </c>
      <c r="F49" s="18">
        <v>2023</v>
      </c>
      <c r="G49" s="18" t="s">
        <v>177</v>
      </c>
      <c r="H49" s="18" t="s">
        <v>171</v>
      </c>
      <c r="I49" s="39" t="s">
        <v>340</v>
      </c>
      <c r="J49" s="5" t="s">
        <v>447</v>
      </c>
      <c r="K49" s="3" t="s">
        <v>484</v>
      </c>
      <c r="L49" s="22">
        <v>-838.08</v>
      </c>
    </row>
    <row r="50" spans="1:12" x14ac:dyDescent="0.25">
      <c r="A50" s="18">
        <v>48</v>
      </c>
      <c r="B50" s="14" t="s">
        <v>545</v>
      </c>
      <c r="C50" s="35">
        <v>554439000039504</v>
      </c>
      <c r="D50" s="18">
        <v>18</v>
      </c>
      <c r="E50" s="18" t="s">
        <v>20</v>
      </c>
      <c r="F50" s="18">
        <v>2023</v>
      </c>
      <c r="G50" s="18" t="s">
        <v>177</v>
      </c>
      <c r="H50" s="18" t="s">
        <v>171</v>
      </c>
      <c r="I50" s="39" t="s">
        <v>340</v>
      </c>
      <c r="J50" s="5" t="s">
        <v>447</v>
      </c>
      <c r="K50" s="3" t="s">
        <v>483</v>
      </c>
      <c r="L50" s="22">
        <v>-1408</v>
      </c>
    </row>
    <row r="51" spans="1:12" x14ac:dyDescent="0.25">
      <c r="A51" s="18">
        <v>49</v>
      </c>
      <c r="B51" s="14" t="s">
        <v>446</v>
      </c>
      <c r="C51" s="35">
        <v>554439000039504</v>
      </c>
      <c r="D51" s="18">
        <v>18</v>
      </c>
      <c r="E51" s="18" t="s">
        <v>20</v>
      </c>
      <c r="F51" s="18">
        <v>2023</v>
      </c>
      <c r="G51" s="18" t="s">
        <v>177</v>
      </c>
      <c r="H51" s="18" t="s">
        <v>171</v>
      </c>
      <c r="I51" s="39" t="s">
        <v>340</v>
      </c>
      <c r="J51" s="5" t="s">
        <v>447</v>
      </c>
      <c r="K51" s="3" t="s">
        <v>485</v>
      </c>
      <c r="L51" s="22">
        <v>-774.4</v>
      </c>
    </row>
    <row r="52" spans="1:12" x14ac:dyDescent="0.25">
      <c r="A52" s="18">
        <v>50</v>
      </c>
      <c r="B52" s="21" t="s">
        <v>142</v>
      </c>
      <c r="C52" s="35">
        <v>892191101748339</v>
      </c>
      <c r="D52" s="18">
        <v>7</v>
      </c>
      <c r="E52" s="18" t="s">
        <v>22</v>
      </c>
      <c r="F52" s="18">
        <v>2023</v>
      </c>
      <c r="G52" s="18" t="s">
        <v>18</v>
      </c>
      <c r="H52" s="18" t="s">
        <v>54</v>
      </c>
      <c r="I52" s="12" t="s">
        <v>65</v>
      </c>
      <c r="J52" s="18" t="s">
        <v>55</v>
      </c>
      <c r="K52" s="5"/>
      <c r="L52" s="22">
        <v>-69</v>
      </c>
    </row>
    <row r="53" spans="1:12" x14ac:dyDescent="0.25">
      <c r="A53" s="18">
        <v>51</v>
      </c>
      <c r="B53" s="21" t="s">
        <v>474</v>
      </c>
      <c r="C53" s="35">
        <v>80901</v>
      </c>
      <c r="D53" s="18">
        <v>9</v>
      </c>
      <c r="E53" s="18" t="s">
        <v>22</v>
      </c>
      <c r="F53" s="18">
        <v>2023</v>
      </c>
      <c r="G53" s="18" t="s">
        <v>143</v>
      </c>
      <c r="H53" s="18" t="s">
        <v>34</v>
      </c>
      <c r="I53" s="12" t="s">
        <v>144</v>
      </c>
      <c r="J53" s="5" t="s">
        <v>447</v>
      </c>
      <c r="K53" s="3" t="s">
        <v>366</v>
      </c>
      <c r="L53" s="22">
        <v>-352</v>
      </c>
    </row>
    <row r="54" spans="1:12" x14ac:dyDescent="0.25">
      <c r="A54" s="18">
        <v>52</v>
      </c>
      <c r="B54" s="14" t="s">
        <v>224</v>
      </c>
      <c r="C54" s="35">
        <v>554439000039504</v>
      </c>
      <c r="D54" s="18">
        <v>10</v>
      </c>
      <c r="E54" s="18" t="s">
        <v>22</v>
      </c>
      <c r="F54" s="18">
        <v>2023</v>
      </c>
      <c r="G54" s="18" t="s">
        <v>13</v>
      </c>
      <c r="H54" s="18" t="s">
        <v>216</v>
      </c>
      <c r="I54" s="9" t="s">
        <v>66</v>
      </c>
      <c r="J54" s="18" t="s">
        <v>67</v>
      </c>
      <c r="K54" s="5"/>
      <c r="L54" s="22">
        <v>-5559.4</v>
      </c>
    </row>
    <row r="55" spans="1:12" x14ac:dyDescent="0.25">
      <c r="A55" s="18">
        <v>53</v>
      </c>
      <c r="B55" s="14" t="s">
        <v>224</v>
      </c>
      <c r="C55" s="35">
        <v>554439000039504</v>
      </c>
      <c r="D55" s="18">
        <v>16</v>
      </c>
      <c r="E55" s="18" t="s">
        <v>22</v>
      </c>
      <c r="F55" s="18">
        <v>2023</v>
      </c>
      <c r="G55" s="18" t="s">
        <v>13</v>
      </c>
      <c r="H55" s="18" t="s">
        <v>216</v>
      </c>
      <c r="I55" s="9" t="s">
        <v>66</v>
      </c>
      <c r="J55" s="18" t="s">
        <v>67</v>
      </c>
      <c r="K55" s="5"/>
      <c r="L55" s="6">
        <v>-4533.3999999999996</v>
      </c>
    </row>
    <row r="56" spans="1:12" x14ac:dyDescent="0.25">
      <c r="A56" s="18">
        <v>54</v>
      </c>
      <c r="B56" s="21" t="s">
        <v>145</v>
      </c>
      <c r="C56" s="35">
        <v>81601</v>
      </c>
      <c r="D56" s="18">
        <v>16</v>
      </c>
      <c r="E56" s="18" t="s">
        <v>22</v>
      </c>
      <c r="F56" s="18">
        <v>2023</v>
      </c>
      <c r="G56" s="18" t="s">
        <v>146</v>
      </c>
      <c r="H56" s="18" t="s">
        <v>147</v>
      </c>
      <c r="I56" s="9" t="s">
        <v>149</v>
      </c>
      <c r="J56" s="18" t="s">
        <v>148</v>
      </c>
      <c r="K56" s="5"/>
      <c r="L56" s="22">
        <v>-779.62</v>
      </c>
    </row>
    <row r="57" spans="1:12" x14ac:dyDescent="0.25">
      <c r="A57" s="18">
        <v>55</v>
      </c>
      <c r="B57" s="21" t="s">
        <v>145</v>
      </c>
      <c r="C57" s="35">
        <v>81602</v>
      </c>
      <c r="D57" s="18">
        <v>16</v>
      </c>
      <c r="E57" s="18" t="s">
        <v>22</v>
      </c>
      <c r="F57" s="18">
        <v>2023</v>
      </c>
      <c r="G57" s="18" t="s">
        <v>146</v>
      </c>
      <c r="H57" s="18" t="s">
        <v>147</v>
      </c>
      <c r="I57" s="9" t="s">
        <v>149</v>
      </c>
      <c r="J57" s="18" t="s">
        <v>148</v>
      </c>
      <c r="K57" s="5"/>
      <c r="L57" s="22">
        <v>-1196.77</v>
      </c>
    </row>
    <row r="58" spans="1:12" x14ac:dyDescent="0.25">
      <c r="A58" s="18">
        <v>56</v>
      </c>
      <c r="B58" s="21" t="s">
        <v>145</v>
      </c>
      <c r="C58" s="35">
        <v>81603</v>
      </c>
      <c r="D58" s="18">
        <v>16</v>
      </c>
      <c r="E58" s="18" t="s">
        <v>22</v>
      </c>
      <c r="F58" s="18">
        <v>2023</v>
      </c>
      <c r="G58" s="18" t="s">
        <v>146</v>
      </c>
      <c r="H58" s="18" t="s">
        <v>147</v>
      </c>
      <c r="I58" s="9" t="s">
        <v>149</v>
      </c>
      <c r="J58" s="18" t="s">
        <v>148</v>
      </c>
      <c r="K58" s="5"/>
      <c r="L58" s="22">
        <v>-421.53</v>
      </c>
    </row>
    <row r="59" spans="1:12" x14ac:dyDescent="0.25">
      <c r="A59" s="18">
        <v>57</v>
      </c>
      <c r="B59" s="21" t="s">
        <v>145</v>
      </c>
      <c r="C59" s="35">
        <v>81604</v>
      </c>
      <c r="D59" s="18">
        <v>16</v>
      </c>
      <c r="E59" s="18" t="s">
        <v>22</v>
      </c>
      <c r="F59" s="18">
        <v>2023</v>
      </c>
      <c r="G59" s="18" t="s">
        <v>146</v>
      </c>
      <c r="H59" s="18" t="s">
        <v>147</v>
      </c>
      <c r="I59" s="9" t="s">
        <v>149</v>
      </c>
      <c r="J59" s="18" t="s">
        <v>148</v>
      </c>
      <c r="K59" s="5"/>
      <c r="L59" s="22">
        <v>-467.96</v>
      </c>
    </row>
    <row r="60" spans="1:12" x14ac:dyDescent="0.25">
      <c r="A60" s="18">
        <v>58</v>
      </c>
      <c r="B60" s="14" t="s">
        <v>545</v>
      </c>
      <c r="C60" s="35">
        <v>554439000039504</v>
      </c>
      <c r="D60" s="18">
        <v>18</v>
      </c>
      <c r="E60" s="18" t="s">
        <v>22</v>
      </c>
      <c r="F60" s="18">
        <v>2023</v>
      </c>
      <c r="G60" s="18" t="s">
        <v>177</v>
      </c>
      <c r="H60" s="18" t="s">
        <v>171</v>
      </c>
      <c r="I60" s="39" t="s">
        <v>340</v>
      </c>
      <c r="J60" s="5" t="s">
        <v>447</v>
      </c>
      <c r="K60" s="3" t="s">
        <v>486</v>
      </c>
      <c r="L60" s="22">
        <v>-1408</v>
      </c>
    </row>
    <row r="61" spans="1:12" x14ac:dyDescent="0.25">
      <c r="A61" s="18">
        <v>59</v>
      </c>
      <c r="B61" s="14" t="s">
        <v>446</v>
      </c>
      <c r="C61" s="35">
        <v>554439000039504</v>
      </c>
      <c r="D61" s="18">
        <v>18</v>
      </c>
      <c r="E61" s="18" t="s">
        <v>22</v>
      </c>
      <c r="F61" s="18">
        <v>2023</v>
      </c>
      <c r="G61" s="18" t="s">
        <v>177</v>
      </c>
      <c r="H61" s="18" t="s">
        <v>171</v>
      </c>
      <c r="I61" s="39" t="s">
        <v>340</v>
      </c>
      <c r="J61" s="5" t="s">
        <v>447</v>
      </c>
      <c r="K61" s="3" t="s">
        <v>487</v>
      </c>
      <c r="L61" s="22">
        <v>-774.4</v>
      </c>
    </row>
    <row r="62" spans="1:12" x14ac:dyDescent="0.25">
      <c r="A62" s="18">
        <v>60</v>
      </c>
      <c r="B62" s="14" t="s">
        <v>549</v>
      </c>
      <c r="C62" s="35">
        <v>554439000039504</v>
      </c>
      <c r="D62" s="18">
        <v>18</v>
      </c>
      <c r="E62" s="18" t="s">
        <v>22</v>
      </c>
      <c r="F62" s="18">
        <v>2023</v>
      </c>
      <c r="G62" s="18" t="s">
        <v>177</v>
      </c>
      <c r="H62" s="18" t="s">
        <v>171</v>
      </c>
      <c r="I62" s="39" t="s">
        <v>340</v>
      </c>
      <c r="J62" s="5" t="s">
        <v>447</v>
      </c>
      <c r="K62" s="3" t="s">
        <v>488</v>
      </c>
      <c r="L62" s="22">
        <v>-156.80000000000001</v>
      </c>
    </row>
    <row r="63" spans="1:12" x14ac:dyDescent="0.25">
      <c r="A63" s="18">
        <v>61</v>
      </c>
      <c r="B63" s="21" t="s">
        <v>142</v>
      </c>
      <c r="C63" s="35">
        <v>832481100490331</v>
      </c>
      <c r="D63" s="18">
        <v>5</v>
      </c>
      <c r="E63" s="18" t="s">
        <v>23</v>
      </c>
      <c r="F63" s="18">
        <v>2023</v>
      </c>
      <c r="G63" s="18" t="s">
        <v>18</v>
      </c>
      <c r="H63" s="18" t="s">
        <v>54</v>
      </c>
      <c r="I63" s="12" t="s">
        <v>65</v>
      </c>
      <c r="J63" s="18" t="s">
        <v>55</v>
      </c>
      <c r="K63" s="5"/>
      <c r="L63" s="22">
        <v>-69</v>
      </c>
    </row>
    <row r="64" spans="1:12" x14ac:dyDescent="0.25">
      <c r="A64" s="18">
        <v>62</v>
      </c>
      <c r="B64" s="14" t="s">
        <v>224</v>
      </c>
      <c r="C64" s="35">
        <v>554439000039504</v>
      </c>
      <c r="D64" s="18">
        <v>13</v>
      </c>
      <c r="E64" s="18" t="s">
        <v>23</v>
      </c>
      <c r="F64" s="18">
        <v>2023</v>
      </c>
      <c r="G64" s="18" t="s">
        <v>13</v>
      </c>
      <c r="H64" s="18" t="s">
        <v>216</v>
      </c>
      <c r="I64" s="9" t="s">
        <v>66</v>
      </c>
      <c r="J64" s="18" t="s">
        <v>67</v>
      </c>
      <c r="K64" s="5"/>
      <c r="L64" s="22">
        <v>-4560</v>
      </c>
    </row>
    <row r="65" spans="1:12" x14ac:dyDescent="0.25">
      <c r="A65" s="18">
        <v>63</v>
      </c>
      <c r="B65" s="21" t="s">
        <v>145</v>
      </c>
      <c r="C65" s="35">
        <v>91301</v>
      </c>
      <c r="D65" s="18">
        <v>13</v>
      </c>
      <c r="E65" s="18" t="s">
        <v>23</v>
      </c>
      <c r="F65" s="18">
        <v>2023</v>
      </c>
      <c r="G65" s="18" t="s">
        <v>146</v>
      </c>
      <c r="H65" s="18" t="s">
        <v>147</v>
      </c>
      <c r="I65" s="9" t="s">
        <v>149</v>
      </c>
      <c r="J65" s="18" t="s">
        <v>148</v>
      </c>
      <c r="K65" s="5"/>
      <c r="L65" s="22">
        <v>-138.01</v>
      </c>
    </row>
    <row r="66" spans="1:12" x14ac:dyDescent="0.25">
      <c r="A66" s="18">
        <v>64</v>
      </c>
      <c r="B66" s="14" t="s">
        <v>195</v>
      </c>
      <c r="C66" s="35">
        <v>553468000019606</v>
      </c>
      <c r="D66" s="18">
        <v>4</v>
      </c>
      <c r="E66" s="18" t="s">
        <v>24</v>
      </c>
      <c r="F66" s="18">
        <v>2023</v>
      </c>
      <c r="G66" s="18" t="s">
        <v>13</v>
      </c>
      <c r="H66" s="18" t="s">
        <v>167</v>
      </c>
      <c r="I66" s="18" t="s">
        <v>335</v>
      </c>
      <c r="J66" s="18" t="s">
        <v>193</v>
      </c>
      <c r="K66" s="5"/>
      <c r="L66" s="22">
        <v>-2100</v>
      </c>
    </row>
    <row r="67" spans="1:12" x14ac:dyDescent="0.25">
      <c r="A67" s="18">
        <v>65</v>
      </c>
      <c r="B67" s="21" t="s">
        <v>211</v>
      </c>
      <c r="C67" s="35">
        <v>554732000131396</v>
      </c>
      <c r="D67" s="18">
        <v>4</v>
      </c>
      <c r="E67" s="18" t="s">
        <v>24</v>
      </c>
      <c r="F67" s="18">
        <v>2023</v>
      </c>
      <c r="G67" s="18" t="s">
        <v>13</v>
      </c>
      <c r="H67" s="18" t="s">
        <v>154</v>
      </c>
      <c r="I67" s="18" t="s">
        <v>331</v>
      </c>
      <c r="J67" s="18" t="s">
        <v>196</v>
      </c>
      <c r="K67" s="5"/>
      <c r="L67" s="22">
        <v>-4579.68</v>
      </c>
    </row>
    <row r="68" spans="1:12" x14ac:dyDescent="0.25">
      <c r="A68" s="18">
        <v>66</v>
      </c>
      <c r="B68" s="14" t="s">
        <v>195</v>
      </c>
      <c r="C68" s="35">
        <v>555101000005631</v>
      </c>
      <c r="D68" s="18">
        <v>4</v>
      </c>
      <c r="E68" s="18" t="s">
        <v>24</v>
      </c>
      <c r="F68" s="18">
        <v>2023</v>
      </c>
      <c r="G68" s="18" t="s">
        <v>13</v>
      </c>
      <c r="H68" s="18" t="s">
        <v>169</v>
      </c>
      <c r="I68" s="18" t="s">
        <v>338</v>
      </c>
      <c r="J68" s="18" t="s">
        <v>193</v>
      </c>
      <c r="K68" s="5"/>
      <c r="L68" s="22">
        <v>-1260</v>
      </c>
    </row>
    <row r="69" spans="1:12" x14ac:dyDescent="0.25">
      <c r="A69" s="18">
        <v>67</v>
      </c>
      <c r="B69" s="21" t="s">
        <v>165</v>
      </c>
      <c r="C69" s="35">
        <v>100501</v>
      </c>
      <c r="D69" s="18">
        <v>5</v>
      </c>
      <c r="E69" s="18" t="s">
        <v>24</v>
      </c>
      <c r="F69" s="18">
        <v>2023</v>
      </c>
      <c r="G69" s="18" t="s">
        <v>15</v>
      </c>
      <c r="H69" s="18" t="s">
        <v>180</v>
      </c>
      <c r="I69" s="18" t="s">
        <v>455</v>
      </c>
      <c r="J69" s="18" t="s">
        <v>159</v>
      </c>
      <c r="K69" s="5"/>
      <c r="L69" s="22">
        <v>-840</v>
      </c>
    </row>
    <row r="70" spans="1:12" x14ac:dyDescent="0.25">
      <c r="A70" s="18">
        <v>68</v>
      </c>
      <c r="B70" s="21" t="s">
        <v>165</v>
      </c>
      <c r="C70" s="35">
        <v>100502</v>
      </c>
      <c r="D70" s="18">
        <v>5</v>
      </c>
      <c r="E70" s="18" t="s">
        <v>24</v>
      </c>
      <c r="F70" s="18">
        <v>2023</v>
      </c>
      <c r="G70" s="18" t="s">
        <v>15</v>
      </c>
      <c r="H70" s="18" t="s">
        <v>212</v>
      </c>
      <c r="I70" s="18" t="s">
        <v>341</v>
      </c>
      <c r="J70" s="18" t="s">
        <v>159</v>
      </c>
      <c r="K70" s="5"/>
      <c r="L70" s="22">
        <v>-1680</v>
      </c>
    </row>
    <row r="71" spans="1:12" x14ac:dyDescent="0.25">
      <c r="A71" s="18">
        <v>69</v>
      </c>
      <c r="B71" s="14" t="s">
        <v>195</v>
      </c>
      <c r="C71" s="35">
        <v>100503</v>
      </c>
      <c r="D71" s="18">
        <v>5</v>
      </c>
      <c r="E71" s="18" t="s">
        <v>24</v>
      </c>
      <c r="F71" s="18">
        <v>2023</v>
      </c>
      <c r="G71" s="18" t="s">
        <v>15</v>
      </c>
      <c r="H71" s="18" t="s">
        <v>188</v>
      </c>
      <c r="I71" s="18" t="s">
        <v>339</v>
      </c>
      <c r="J71" s="18" t="s">
        <v>193</v>
      </c>
      <c r="K71" s="5"/>
      <c r="L71" s="22">
        <v>-3209.6</v>
      </c>
    </row>
    <row r="72" spans="1:12" x14ac:dyDescent="0.25">
      <c r="A72" s="18">
        <v>70</v>
      </c>
      <c r="B72" s="21" t="s">
        <v>142</v>
      </c>
      <c r="C72" s="35">
        <v>842781200345912</v>
      </c>
      <c r="D72" s="18">
        <v>5</v>
      </c>
      <c r="E72" s="18" t="s">
        <v>24</v>
      </c>
      <c r="F72" s="18">
        <v>2023</v>
      </c>
      <c r="G72" s="18" t="s">
        <v>18</v>
      </c>
      <c r="H72" s="18" t="s">
        <v>54</v>
      </c>
      <c r="I72" s="12" t="s">
        <v>65</v>
      </c>
      <c r="J72" s="18" t="s">
        <v>55</v>
      </c>
      <c r="K72" s="5"/>
      <c r="L72" s="22">
        <v>-69</v>
      </c>
    </row>
    <row r="73" spans="1:12" x14ac:dyDescent="0.25">
      <c r="A73" s="18">
        <v>71</v>
      </c>
      <c r="B73" s="14" t="s">
        <v>223</v>
      </c>
      <c r="C73" s="35">
        <v>554439000006509</v>
      </c>
      <c r="D73" s="18">
        <v>6</v>
      </c>
      <c r="E73" s="18" t="s">
        <v>24</v>
      </c>
      <c r="F73" s="18">
        <v>2023</v>
      </c>
      <c r="G73" s="18" t="s">
        <v>13</v>
      </c>
      <c r="H73" s="18" t="s">
        <v>168</v>
      </c>
      <c r="I73" s="18" t="s">
        <v>226</v>
      </c>
      <c r="J73" s="18" t="s">
        <v>160</v>
      </c>
      <c r="K73" s="5"/>
      <c r="L73" s="22">
        <v>-3520</v>
      </c>
    </row>
    <row r="74" spans="1:12" x14ac:dyDescent="0.25">
      <c r="A74" s="18">
        <v>72</v>
      </c>
      <c r="B74" s="14" t="s">
        <v>166</v>
      </c>
      <c r="C74" s="35">
        <v>553653000137496</v>
      </c>
      <c r="D74" s="18">
        <v>11</v>
      </c>
      <c r="E74" s="18" t="s">
        <v>24</v>
      </c>
      <c r="F74" s="18">
        <v>2023</v>
      </c>
      <c r="G74" s="18" t="s">
        <v>13</v>
      </c>
      <c r="H74" s="18" t="s">
        <v>352</v>
      </c>
      <c r="I74" s="18" t="s">
        <v>353</v>
      </c>
      <c r="J74" s="18" t="s">
        <v>160</v>
      </c>
      <c r="K74" s="5"/>
      <c r="L74" s="22">
        <v>-8386.24</v>
      </c>
    </row>
    <row r="75" spans="1:12" x14ac:dyDescent="0.25">
      <c r="A75" s="18">
        <v>73</v>
      </c>
      <c r="B75" s="14" t="s">
        <v>223</v>
      </c>
      <c r="C75" s="36">
        <v>554439000006509</v>
      </c>
      <c r="D75" s="18">
        <v>11</v>
      </c>
      <c r="E75" s="18" t="s">
        <v>24</v>
      </c>
      <c r="F75" s="18">
        <v>2023</v>
      </c>
      <c r="G75" s="18" t="s">
        <v>13</v>
      </c>
      <c r="H75" s="18" t="s">
        <v>168</v>
      </c>
      <c r="I75" s="18" t="s">
        <v>226</v>
      </c>
      <c r="J75" s="18" t="s">
        <v>160</v>
      </c>
      <c r="K75" s="5"/>
      <c r="L75" s="23">
        <v>-6000</v>
      </c>
    </row>
    <row r="76" spans="1:12" x14ac:dyDescent="0.25">
      <c r="A76" s="18">
        <v>74</v>
      </c>
      <c r="B76" s="14" t="s">
        <v>166</v>
      </c>
      <c r="C76" s="35">
        <v>554732000133075</v>
      </c>
      <c r="D76" s="18">
        <v>11</v>
      </c>
      <c r="E76" s="18" t="s">
        <v>24</v>
      </c>
      <c r="F76" s="18">
        <v>2023</v>
      </c>
      <c r="G76" s="18" t="s">
        <v>13</v>
      </c>
      <c r="H76" s="18" t="s">
        <v>181</v>
      </c>
      <c r="I76" s="18" t="s">
        <v>351</v>
      </c>
      <c r="J76" s="18" t="s">
        <v>160</v>
      </c>
      <c r="K76" s="5"/>
      <c r="L76" s="22">
        <v>-4456.46</v>
      </c>
    </row>
    <row r="77" spans="1:12" x14ac:dyDescent="0.25">
      <c r="A77" s="18">
        <v>75</v>
      </c>
      <c r="B77" s="14" t="s">
        <v>224</v>
      </c>
      <c r="C77" s="35">
        <v>554439000039504</v>
      </c>
      <c r="D77" s="18">
        <v>17</v>
      </c>
      <c r="E77" s="18" t="s">
        <v>24</v>
      </c>
      <c r="F77" s="18">
        <v>2023</v>
      </c>
      <c r="G77" s="18" t="s">
        <v>13</v>
      </c>
      <c r="H77" s="12" t="s">
        <v>216</v>
      </c>
      <c r="I77" s="9" t="s">
        <v>66</v>
      </c>
      <c r="J77" s="18" t="s">
        <v>67</v>
      </c>
      <c r="K77" s="5"/>
      <c r="L77" s="22">
        <v>-4674</v>
      </c>
    </row>
    <row r="78" spans="1:12" x14ac:dyDescent="0.25">
      <c r="A78" s="18">
        <v>76</v>
      </c>
      <c r="B78" s="14" t="s">
        <v>320</v>
      </c>
      <c r="C78" s="35">
        <v>850001</v>
      </c>
      <c r="D78" s="18">
        <v>24</v>
      </c>
      <c r="E78" s="18" t="s">
        <v>24</v>
      </c>
      <c r="F78" s="18">
        <v>2023</v>
      </c>
      <c r="G78" s="18" t="s">
        <v>25</v>
      </c>
      <c r="H78" s="3" t="s">
        <v>321</v>
      </c>
      <c r="I78" s="18" t="s">
        <v>322</v>
      </c>
      <c r="J78" s="18" t="s">
        <v>197</v>
      </c>
      <c r="K78" s="5"/>
      <c r="L78" s="22">
        <v>-652.01</v>
      </c>
    </row>
    <row r="79" spans="1:12" x14ac:dyDescent="0.25">
      <c r="A79" s="18">
        <v>77</v>
      </c>
      <c r="B79" s="14" t="s">
        <v>319</v>
      </c>
      <c r="C79" s="35">
        <v>850001</v>
      </c>
      <c r="D79" s="18">
        <v>24</v>
      </c>
      <c r="E79" s="18" t="s">
        <v>24</v>
      </c>
      <c r="F79" s="18">
        <v>2023</v>
      </c>
      <c r="G79" s="18" t="s">
        <v>25</v>
      </c>
      <c r="H79" s="3" t="s">
        <v>317</v>
      </c>
      <c r="I79" s="18" t="s">
        <v>318</v>
      </c>
      <c r="J79" s="18" t="s">
        <v>197</v>
      </c>
      <c r="K79" s="5"/>
      <c r="L79" s="22">
        <v>-103.58</v>
      </c>
    </row>
    <row r="80" spans="1:12" x14ac:dyDescent="0.25">
      <c r="A80" s="18">
        <v>78</v>
      </c>
      <c r="B80" s="21" t="s">
        <v>142</v>
      </c>
      <c r="C80" s="35">
        <v>812970700236908</v>
      </c>
      <c r="D80" s="18">
        <v>24</v>
      </c>
      <c r="E80" s="18" t="s">
        <v>24</v>
      </c>
      <c r="F80" s="18">
        <v>2023</v>
      </c>
      <c r="G80" s="18" t="s">
        <v>26</v>
      </c>
      <c r="H80" s="18" t="s">
        <v>54</v>
      </c>
      <c r="I80" s="12" t="s">
        <v>65</v>
      </c>
      <c r="J80" s="18" t="s">
        <v>55</v>
      </c>
      <c r="K80" s="5"/>
      <c r="L80" s="22">
        <v>-17.600000000000001</v>
      </c>
    </row>
    <row r="81" spans="1:12" x14ac:dyDescent="0.25">
      <c r="A81" s="18">
        <v>79</v>
      </c>
      <c r="B81" s="21" t="s">
        <v>142</v>
      </c>
      <c r="C81" s="35">
        <v>803101100539090</v>
      </c>
      <c r="D81" s="18">
        <v>6</v>
      </c>
      <c r="E81" s="18" t="s">
        <v>27</v>
      </c>
      <c r="F81" s="18">
        <v>2023</v>
      </c>
      <c r="G81" s="18" t="s">
        <v>18</v>
      </c>
      <c r="H81" s="18" t="s">
        <v>54</v>
      </c>
      <c r="I81" s="12" t="s">
        <v>65</v>
      </c>
      <c r="J81" s="18" t="s">
        <v>55</v>
      </c>
      <c r="K81" s="5"/>
      <c r="L81" s="22">
        <v>-51.75</v>
      </c>
    </row>
    <row r="82" spans="1:12" x14ac:dyDescent="0.25">
      <c r="A82" s="18">
        <v>80</v>
      </c>
      <c r="B82" s="14" t="s">
        <v>195</v>
      </c>
      <c r="C82" s="35">
        <v>551295000702791</v>
      </c>
      <c r="D82" s="18">
        <v>7</v>
      </c>
      <c r="E82" s="18" t="s">
        <v>27</v>
      </c>
      <c r="F82" s="18">
        <v>2023</v>
      </c>
      <c r="G82" s="18" t="s">
        <v>13</v>
      </c>
      <c r="H82" s="18" t="s">
        <v>150</v>
      </c>
      <c r="I82" s="18" t="s">
        <v>326</v>
      </c>
      <c r="J82" s="18" t="s">
        <v>193</v>
      </c>
      <c r="K82" s="5"/>
      <c r="L82" s="22">
        <v>-1260</v>
      </c>
    </row>
    <row r="83" spans="1:12" x14ac:dyDescent="0.25">
      <c r="A83" s="18">
        <v>81</v>
      </c>
      <c r="B83" s="21" t="s">
        <v>165</v>
      </c>
      <c r="C83" s="35">
        <v>553653000047876</v>
      </c>
      <c r="D83" s="18">
        <v>7</v>
      </c>
      <c r="E83" s="18" t="s">
        <v>27</v>
      </c>
      <c r="F83" s="18">
        <v>2023</v>
      </c>
      <c r="G83" s="18" t="s">
        <v>13</v>
      </c>
      <c r="H83" s="18" t="s">
        <v>194</v>
      </c>
      <c r="I83" s="15" t="s">
        <v>457</v>
      </c>
      <c r="J83" s="18" t="s">
        <v>159</v>
      </c>
      <c r="K83" s="5"/>
      <c r="L83" s="22">
        <v>-2116.8000000000002</v>
      </c>
    </row>
    <row r="84" spans="1:12" x14ac:dyDescent="0.25">
      <c r="A84" s="18">
        <v>82</v>
      </c>
      <c r="B84" s="14" t="s">
        <v>229</v>
      </c>
      <c r="C84" s="35">
        <v>554439000006509</v>
      </c>
      <c r="D84" s="18">
        <v>7</v>
      </c>
      <c r="E84" s="18" t="s">
        <v>27</v>
      </c>
      <c r="F84" s="18">
        <v>2023</v>
      </c>
      <c r="G84" s="18" t="s">
        <v>13</v>
      </c>
      <c r="H84" s="3" t="s">
        <v>168</v>
      </c>
      <c r="I84" s="18" t="s">
        <v>226</v>
      </c>
      <c r="J84" s="18" t="s">
        <v>197</v>
      </c>
      <c r="K84" s="5"/>
      <c r="L84" s="22">
        <v>-3520</v>
      </c>
    </row>
    <row r="85" spans="1:12" x14ac:dyDescent="0.25">
      <c r="A85" s="18">
        <v>83</v>
      </c>
      <c r="B85" s="14" t="s">
        <v>195</v>
      </c>
      <c r="C85" s="35">
        <v>555101000005631</v>
      </c>
      <c r="D85" s="18">
        <v>7</v>
      </c>
      <c r="E85" s="18" t="s">
        <v>27</v>
      </c>
      <c r="F85" s="18">
        <v>2023</v>
      </c>
      <c r="G85" s="18" t="s">
        <v>13</v>
      </c>
      <c r="H85" s="18" t="s">
        <v>169</v>
      </c>
      <c r="I85" s="18" t="s">
        <v>338</v>
      </c>
      <c r="J85" s="18" t="s">
        <v>193</v>
      </c>
      <c r="K85" s="5"/>
      <c r="L85" s="22">
        <v>-1260</v>
      </c>
    </row>
    <row r="86" spans="1:12" x14ac:dyDescent="0.25">
      <c r="A86" s="18">
        <v>84</v>
      </c>
      <c r="B86" s="21" t="s">
        <v>165</v>
      </c>
      <c r="C86" s="35">
        <v>110701</v>
      </c>
      <c r="D86" s="18">
        <v>7</v>
      </c>
      <c r="E86" s="18" t="s">
        <v>27</v>
      </c>
      <c r="F86" s="18">
        <v>2023</v>
      </c>
      <c r="G86" s="18" t="s">
        <v>15</v>
      </c>
      <c r="H86" s="18" t="s">
        <v>191</v>
      </c>
      <c r="I86" s="18" t="s">
        <v>364</v>
      </c>
      <c r="J86" s="18" t="s">
        <v>159</v>
      </c>
      <c r="K86" s="5"/>
      <c r="L86" s="22">
        <v>-1320</v>
      </c>
    </row>
    <row r="87" spans="1:12" x14ac:dyDescent="0.25">
      <c r="A87" s="18">
        <v>85</v>
      </c>
      <c r="B87" s="21" t="s">
        <v>165</v>
      </c>
      <c r="C87" s="35">
        <v>110702</v>
      </c>
      <c r="D87" s="18">
        <v>7</v>
      </c>
      <c r="E87" s="18" t="s">
        <v>27</v>
      </c>
      <c r="F87" s="18">
        <v>2023</v>
      </c>
      <c r="G87" s="18" t="s">
        <v>15</v>
      </c>
      <c r="H87" s="18" t="s">
        <v>212</v>
      </c>
      <c r="I87" s="18" t="s">
        <v>341</v>
      </c>
      <c r="J87" s="18" t="s">
        <v>198</v>
      </c>
      <c r="K87" s="5"/>
      <c r="L87" s="22">
        <v>-500</v>
      </c>
    </row>
    <row r="88" spans="1:12" x14ac:dyDescent="0.25">
      <c r="A88" s="18">
        <v>86</v>
      </c>
      <c r="B88" s="21" t="s">
        <v>474</v>
      </c>
      <c r="C88" s="35">
        <v>111001</v>
      </c>
      <c r="D88" s="18">
        <v>10</v>
      </c>
      <c r="E88" s="18" t="s">
        <v>27</v>
      </c>
      <c r="F88" s="18">
        <v>2023</v>
      </c>
      <c r="G88" s="18" t="s">
        <v>143</v>
      </c>
      <c r="H88" s="18" t="s">
        <v>34</v>
      </c>
      <c r="I88" s="12" t="s">
        <v>144</v>
      </c>
      <c r="J88" s="5" t="s">
        <v>447</v>
      </c>
      <c r="K88" s="3" t="s">
        <v>182</v>
      </c>
      <c r="L88" s="22">
        <v>-1760.35</v>
      </c>
    </row>
    <row r="89" spans="1:12" x14ac:dyDescent="0.25">
      <c r="A89" s="18">
        <v>87</v>
      </c>
      <c r="B89" s="14" t="s">
        <v>224</v>
      </c>
      <c r="C89" s="35">
        <v>554439000039504</v>
      </c>
      <c r="D89" s="18">
        <v>20</v>
      </c>
      <c r="E89" s="18" t="s">
        <v>27</v>
      </c>
      <c r="F89" s="18">
        <v>2023</v>
      </c>
      <c r="G89" s="18" t="s">
        <v>13</v>
      </c>
      <c r="H89" s="12" t="s">
        <v>216</v>
      </c>
      <c r="I89" s="9" t="s">
        <v>66</v>
      </c>
      <c r="J89" s="18" t="s">
        <v>67</v>
      </c>
      <c r="K89" s="5"/>
      <c r="L89" s="22">
        <v>-4548.6000000000004</v>
      </c>
    </row>
    <row r="90" spans="1:12" x14ac:dyDescent="0.25">
      <c r="A90" s="18">
        <v>88</v>
      </c>
      <c r="B90" s="14" t="s">
        <v>549</v>
      </c>
      <c r="C90" s="35">
        <v>554439000039504</v>
      </c>
      <c r="D90" s="18">
        <v>20</v>
      </c>
      <c r="E90" s="18" t="s">
        <v>27</v>
      </c>
      <c r="F90" s="18">
        <v>2023</v>
      </c>
      <c r="G90" s="18" t="s">
        <v>177</v>
      </c>
      <c r="H90" s="18" t="s">
        <v>171</v>
      </c>
      <c r="I90" s="39" t="s">
        <v>340</v>
      </c>
      <c r="J90" s="5" t="s">
        <v>447</v>
      </c>
      <c r="K90" s="3" t="s">
        <v>492</v>
      </c>
      <c r="L90" s="22">
        <v>-3556.08</v>
      </c>
    </row>
    <row r="91" spans="1:12" x14ac:dyDescent="0.25">
      <c r="A91" s="18">
        <v>89</v>
      </c>
      <c r="B91" s="14" t="s">
        <v>545</v>
      </c>
      <c r="C91" s="35">
        <v>554439000039504</v>
      </c>
      <c r="D91" s="18">
        <v>20</v>
      </c>
      <c r="E91" s="18" t="s">
        <v>27</v>
      </c>
      <c r="F91" s="18">
        <v>2023</v>
      </c>
      <c r="G91" s="18" t="s">
        <v>177</v>
      </c>
      <c r="H91" s="18" t="s">
        <v>171</v>
      </c>
      <c r="I91" s="39" t="s">
        <v>340</v>
      </c>
      <c r="J91" s="5" t="s">
        <v>447</v>
      </c>
      <c r="K91" s="3" t="s">
        <v>489</v>
      </c>
      <c r="L91" s="22">
        <v>-7041.4</v>
      </c>
    </row>
    <row r="92" spans="1:12" x14ac:dyDescent="0.25">
      <c r="A92" s="18">
        <v>90</v>
      </c>
      <c r="B92" s="14" t="s">
        <v>446</v>
      </c>
      <c r="C92" s="35">
        <v>554439000039504</v>
      </c>
      <c r="D92" s="18">
        <v>20</v>
      </c>
      <c r="E92" s="18" t="s">
        <v>27</v>
      </c>
      <c r="F92" s="18">
        <v>2023</v>
      </c>
      <c r="G92" s="18" t="s">
        <v>177</v>
      </c>
      <c r="H92" s="18" t="s">
        <v>171</v>
      </c>
      <c r="I92" s="39" t="s">
        <v>340</v>
      </c>
      <c r="J92" s="5" t="s">
        <v>447</v>
      </c>
      <c r="K92" s="3" t="s">
        <v>493</v>
      </c>
      <c r="L92" s="22">
        <v>-3378.59</v>
      </c>
    </row>
    <row r="93" spans="1:12" x14ac:dyDescent="0.25">
      <c r="A93" s="18">
        <v>91</v>
      </c>
      <c r="B93" s="21" t="s">
        <v>166</v>
      </c>
      <c r="C93" s="35">
        <v>554439000006509</v>
      </c>
      <c r="D93" s="18">
        <v>21</v>
      </c>
      <c r="E93" s="18" t="s">
        <v>27</v>
      </c>
      <c r="F93" s="18">
        <v>2023</v>
      </c>
      <c r="G93" s="18" t="s">
        <v>13</v>
      </c>
      <c r="H93" s="18" t="s">
        <v>168</v>
      </c>
      <c r="I93" s="18" t="s">
        <v>337</v>
      </c>
      <c r="J93" s="18" t="s">
        <v>160</v>
      </c>
      <c r="K93" s="5"/>
      <c r="L93" s="22">
        <v>-8386.24</v>
      </c>
    </row>
    <row r="94" spans="1:12" x14ac:dyDescent="0.25">
      <c r="A94" s="18">
        <v>92</v>
      </c>
      <c r="B94" s="14" t="s">
        <v>195</v>
      </c>
      <c r="C94" s="35">
        <v>551295000702791</v>
      </c>
      <c r="D94" s="18">
        <v>1</v>
      </c>
      <c r="E94" s="18" t="s">
        <v>28</v>
      </c>
      <c r="F94" s="18">
        <v>2023</v>
      </c>
      <c r="G94" s="18" t="s">
        <v>13</v>
      </c>
      <c r="H94" s="18" t="s">
        <v>150</v>
      </c>
      <c r="I94" s="18" t="s">
        <v>326</v>
      </c>
      <c r="J94" s="18" t="s">
        <v>193</v>
      </c>
      <c r="K94" s="5"/>
      <c r="L94" s="22">
        <v>-1045.03</v>
      </c>
    </row>
    <row r="95" spans="1:12" x14ac:dyDescent="0.25">
      <c r="A95" s="18">
        <v>93</v>
      </c>
      <c r="B95" s="14" t="s">
        <v>195</v>
      </c>
      <c r="C95" s="35">
        <v>551295000702791</v>
      </c>
      <c r="D95" s="18">
        <v>1</v>
      </c>
      <c r="E95" s="18" t="s">
        <v>28</v>
      </c>
      <c r="F95" s="18">
        <v>2023</v>
      </c>
      <c r="G95" s="18" t="s">
        <v>13</v>
      </c>
      <c r="H95" s="18" t="s">
        <v>150</v>
      </c>
      <c r="I95" s="18" t="s">
        <v>326</v>
      </c>
      <c r="J95" s="18" t="s">
        <v>193</v>
      </c>
      <c r="K95" s="5"/>
      <c r="L95" s="22">
        <v>-2493</v>
      </c>
    </row>
    <row r="96" spans="1:12" x14ac:dyDescent="0.25">
      <c r="A96" s="18">
        <v>94</v>
      </c>
      <c r="B96" s="21" t="s">
        <v>211</v>
      </c>
      <c r="C96" s="35">
        <v>554732000131396</v>
      </c>
      <c r="D96" s="18">
        <v>1</v>
      </c>
      <c r="E96" s="18" t="s">
        <v>28</v>
      </c>
      <c r="F96" s="18">
        <v>2023</v>
      </c>
      <c r="G96" s="18" t="s">
        <v>13</v>
      </c>
      <c r="H96" s="18" t="s">
        <v>154</v>
      </c>
      <c r="I96" s="18" t="s">
        <v>331</v>
      </c>
      <c r="J96" s="18" t="s">
        <v>196</v>
      </c>
      <c r="K96" s="5"/>
      <c r="L96" s="22">
        <v>-1921.29</v>
      </c>
    </row>
    <row r="97" spans="1:12" x14ac:dyDescent="0.25">
      <c r="A97" s="18">
        <v>95</v>
      </c>
      <c r="B97" s="21" t="s">
        <v>211</v>
      </c>
      <c r="C97" s="35">
        <v>554732000131396</v>
      </c>
      <c r="D97" s="18">
        <v>1</v>
      </c>
      <c r="E97" s="18" t="s">
        <v>28</v>
      </c>
      <c r="F97" s="18">
        <v>2023</v>
      </c>
      <c r="G97" s="18" t="s">
        <v>13</v>
      </c>
      <c r="H97" s="18" t="s">
        <v>154</v>
      </c>
      <c r="I97" s="18" t="s">
        <v>331</v>
      </c>
      <c r="J97" s="18" t="s">
        <v>196</v>
      </c>
      <c r="K97" s="5"/>
      <c r="L97" s="22">
        <v>-4579.68</v>
      </c>
    </row>
    <row r="98" spans="1:12" x14ac:dyDescent="0.25">
      <c r="A98" s="18">
        <v>96</v>
      </c>
      <c r="B98" s="14" t="s">
        <v>195</v>
      </c>
      <c r="C98" s="35">
        <v>555101000005631</v>
      </c>
      <c r="D98" s="18">
        <v>1</v>
      </c>
      <c r="E98" s="18" t="s">
        <v>28</v>
      </c>
      <c r="F98" s="18">
        <v>2023</v>
      </c>
      <c r="G98" s="18" t="s">
        <v>13</v>
      </c>
      <c r="H98" s="18" t="s">
        <v>169</v>
      </c>
      <c r="I98" s="18" t="s">
        <v>338</v>
      </c>
      <c r="J98" s="18" t="s">
        <v>193</v>
      </c>
      <c r="K98" s="5"/>
      <c r="L98" s="22">
        <v>-1260</v>
      </c>
    </row>
    <row r="99" spans="1:12" x14ac:dyDescent="0.25">
      <c r="A99" s="18">
        <v>97</v>
      </c>
      <c r="B99" s="21" t="s">
        <v>165</v>
      </c>
      <c r="C99" s="35">
        <v>120101</v>
      </c>
      <c r="D99" s="18">
        <v>1</v>
      </c>
      <c r="E99" s="18" t="s">
        <v>28</v>
      </c>
      <c r="F99" s="18">
        <v>2023</v>
      </c>
      <c r="G99" s="18" t="s">
        <v>15</v>
      </c>
      <c r="H99" s="18" t="s">
        <v>212</v>
      </c>
      <c r="I99" s="18" t="s">
        <v>341</v>
      </c>
      <c r="J99" s="18" t="s">
        <v>159</v>
      </c>
      <c r="K99" s="5"/>
      <c r="L99" s="22">
        <v>-3341.02</v>
      </c>
    </row>
    <row r="100" spans="1:12" x14ac:dyDescent="0.25">
      <c r="A100" s="18">
        <v>98</v>
      </c>
      <c r="B100" s="21" t="s">
        <v>165</v>
      </c>
      <c r="C100" s="35">
        <v>120102</v>
      </c>
      <c r="D100" s="18">
        <v>1</v>
      </c>
      <c r="E100" s="18" t="s">
        <v>28</v>
      </c>
      <c r="F100" s="18">
        <v>2023</v>
      </c>
      <c r="G100" s="18" t="s">
        <v>15</v>
      </c>
      <c r="H100" s="18" t="s">
        <v>191</v>
      </c>
      <c r="I100" s="18" t="s">
        <v>364</v>
      </c>
      <c r="J100" s="18" t="s">
        <v>159</v>
      </c>
      <c r="K100" s="5"/>
      <c r="L100" s="22">
        <v>-2602.2800000000002</v>
      </c>
    </row>
    <row r="101" spans="1:12" x14ac:dyDescent="0.25">
      <c r="A101" s="18">
        <v>99</v>
      </c>
      <c r="B101" s="21" t="s">
        <v>185</v>
      </c>
      <c r="C101" s="35">
        <v>120401</v>
      </c>
      <c r="D101" s="18">
        <v>4</v>
      </c>
      <c r="E101" s="18" t="s">
        <v>28</v>
      </c>
      <c r="F101" s="18">
        <v>2023</v>
      </c>
      <c r="G101" s="18" t="s">
        <v>15</v>
      </c>
      <c r="H101" s="18" t="s">
        <v>188</v>
      </c>
      <c r="I101" s="18" t="s">
        <v>339</v>
      </c>
      <c r="J101" s="18" t="s">
        <v>186</v>
      </c>
      <c r="K101" s="5"/>
      <c r="L101" s="22">
        <v>-2493</v>
      </c>
    </row>
    <row r="102" spans="1:12" x14ac:dyDescent="0.25">
      <c r="A102" s="18">
        <v>100</v>
      </c>
      <c r="B102" s="14" t="s">
        <v>195</v>
      </c>
      <c r="C102" s="35">
        <v>120402</v>
      </c>
      <c r="D102" s="18">
        <v>4</v>
      </c>
      <c r="E102" s="18" t="s">
        <v>28</v>
      </c>
      <c r="F102" s="18">
        <v>2023</v>
      </c>
      <c r="G102" s="18" t="s">
        <v>15</v>
      </c>
      <c r="H102" s="18" t="s">
        <v>188</v>
      </c>
      <c r="I102" s="18" t="s">
        <v>339</v>
      </c>
      <c r="J102" s="18" t="s">
        <v>193</v>
      </c>
      <c r="K102" s="5"/>
      <c r="L102" s="22">
        <v>-2558.71</v>
      </c>
    </row>
    <row r="103" spans="1:12" x14ac:dyDescent="0.25">
      <c r="A103" s="18">
        <v>101</v>
      </c>
      <c r="B103" s="21" t="s">
        <v>142</v>
      </c>
      <c r="C103" s="35">
        <v>803381100035361</v>
      </c>
      <c r="D103" s="18">
        <v>4</v>
      </c>
      <c r="E103" s="18" t="s">
        <v>28</v>
      </c>
      <c r="F103" s="18">
        <v>2023</v>
      </c>
      <c r="G103" s="18" t="s">
        <v>16</v>
      </c>
      <c r="H103" s="18" t="s">
        <v>54</v>
      </c>
      <c r="I103" s="12" t="s">
        <v>65</v>
      </c>
      <c r="J103" s="18" t="s">
        <v>55</v>
      </c>
      <c r="K103" s="5"/>
      <c r="L103" s="22">
        <v>-12</v>
      </c>
    </row>
    <row r="104" spans="1:12" x14ac:dyDescent="0.25">
      <c r="A104" s="18">
        <v>102</v>
      </c>
      <c r="B104" s="21" t="s">
        <v>142</v>
      </c>
      <c r="C104" s="35">
        <v>873391201264916</v>
      </c>
      <c r="D104" s="18">
        <v>5</v>
      </c>
      <c r="E104" s="18" t="s">
        <v>28</v>
      </c>
      <c r="F104" s="18">
        <v>2023</v>
      </c>
      <c r="G104" s="18" t="s">
        <v>18</v>
      </c>
      <c r="H104" s="18" t="s">
        <v>54</v>
      </c>
      <c r="I104" s="12" t="s">
        <v>65</v>
      </c>
      <c r="J104" s="18" t="s">
        <v>55</v>
      </c>
      <c r="K104" s="5"/>
      <c r="L104" s="22">
        <v>-54</v>
      </c>
    </row>
    <row r="105" spans="1:12" x14ac:dyDescent="0.25">
      <c r="A105" s="18">
        <v>103</v>
      </c>
      <c r="B105" s="21" t="s">
        <v>166</v>
      </c>
      <c r="C105" s="35">
        <v>552793000016840</v>
      </c>
      <c r="D105" s="18">
        <v>6</v>
      </c>
      <c r="E105" s="18" t="s">
        <v>28</v>
      </c>
      <c r="F105" s="18">
        <v>2023</v>
      </c>
      <c r="G105" s="18" t="s">
        <v>13</v>
      </c>
      <c r="H105" s="18" t="s">
        <v>162</v>
      </c>
      <c r="I105" s="18" t="s">
        <v>333</v>
      </c>
      <c r="J105" s="18" t="s">
        <v>160</v>
      </c>
      <c r="K105" s="5"/>
      <c r="L105" s="22">
        <v>-4456.46</v>
      </c>
    </row>
    <row r="106" spans="1:12" x14ac:dyDescent="0.25">
      <c r="A106" s="18">
        <v>104</v>
      </c>
      <c r="B106" s="21" t="s">
        <v>165</v>
      </c>
      <c r="C106" s="35">
        <v>552917000016432</v>
      </c>
      <c r="D106" s="18">
        <v>6</v>
      </c>
      <c r="E106" s="18" t="s">
        <v>28</v>
      </c>
      <c r="F106" s="18">
        <v>2023</v>
      </c>
      <c r="G106" s="18" t="s">
        <v>13</v>
      </c>
      <c r="H106" s="18" t="s">
        <v>151</v>
      </c>
      <c r="I106" s="18" t="s">
        <v>328</v>
      </c>
      <c r="J106" s="18" t="s">
        <v>164</v>
      </c>
      <c r="K106" s="5"/>
      <c r="L106" s="22">
        <v>-1848</v>
      </c>
    </row>
    <row r="107" spans="1:12" x14ac:dyDescent="0.25">
      <c r="A107" s="18">
        <v>105</v>
      </c>
      <c r="B107" s="21" t="s">
        <v>166</v>
      </c>
      <c r="C107" s="35">
        <v>120601</v>
      </c>
      <c r="D107" s="18">
        <v>6</v>
      </c>
      <c r="E107" s="18" t="s">
        <v>28</v>
      </c>
      <c r="F107" s="18">
        <v>2023</v>
      </c>
      <c r="G107" s="18" t="s">
        <v>15</v>
      </c>
      <c r="H107" s="18" t="s">
        <v>187</v>
      </c>
      <c r="I107" s="18" t="s">
        <v>345</v>
      </c>
      <c r="J107" s="18" t="s">
        <v>160</v>
      </c>
      <c r="K107" s="5"/>
      <c r="L107" s="22">
        <v>-8386.24</v>
      </c>
    </row>
    <row r="108" spans="1:12" x14ac:dyDescent="0.25">
      <c r="A108" s="18">
        <v>106</v>
      </c>
      <c r="B108" s="21" t="s">
        <v>142</v>
      </c>
      <c r="C108" s="35">
        <v>833401200120354</v>
      </c>
      <c r="D108" s="18">
        <v>6</v>
      </c>
      <c r="E108" s="18" t="s">
        <v>28</v>
      </c>
      <c r="F108" s="18">
        <v>2023</v>
      </c>
      <c r="G108" s="18" t="s">
        <v>16</v>
      </c>
      <c r="H108" s="18" t="s">
        <v>54</v>
      </c>
      <c r="I108" s="12" t="s">
        <v>65</v>
      </c>
      <c r="J108" s="18" t="s">
        <v>55</v>
      </c>
      <c r="K108" s="5"/>
      <c r="L108" s="22">
        <v>-12</v>
      </c>
    </row>
    <row r="109" spans="1:12" x14ac:dyDescent="0.25">
      <c r="A109" s="18">
        <v>107</v>
      </c>
      <c r="B109" s="21" t="s">
        <v>474</v>
      </c>
      <c r="C109" s="35">
        <v>121101</v>
      </c>
      <c r="D109" s="18">
        <v>11</v>
      </c>
      <c r="E109" s="18" t="s">
        <v>28</v>
      </c>
      <c r="F109" s="18">
        <v>2023</v>
      </c>
      <c r="G109" s="18" t="s">
        <v>143</v>
      </c>
      <c r="H109" s="18" t="s">
        <v>34</v>
      </c>
      <c r="I109" s="12" t="s">
        <v>144</v>
      </c>
      <c r="J109" s="5" t="s">
        <v>447</v>
      </c>
      <c r="K109" s="3" t="s">
        <v>183</v>
      </c>
      <c r="L109" s="22">
        <v>-984.33</v>
      </c>
    </row>
    <row r="110" spans="1:12" x14ac:dyDescent="0.25">
      <c r="A110" s="18">
        <v>108</v>
      </c>
      <c r="B110" s="14" t="s">
        <v>549</v>
      </c>
      <c r="C110" s="35">
        <v>554439000039504</v>
      </c>
      <c r="D110" s="18">
        <v>19</v>
      </c>
      <c r="E110" s="18" t="s">
        <v>28</v>
      </c>
      <c r="F110" s="18">
        <v>2023</v>
      </c>
      <c r="G110" s="18" t="s">
        <v>177</v>
      </c>
      <c r="H110" s="12" t="s">
        <v>171</v>
      </c>
      <c r="I110" s="39" t="s">
        <v>340</v>
      </c>
      <c r="J110" s="5" t="s">
        <v>447</v>
      </c>
      <c r="K110" s="3" t="s">
        <v>494</v>
      </c>
      <c r="L110" s="6">
        <v>-2187.94</v>
      </c>
    </row>
    <row r="111" spans="1:12" x14ac:dyDescent="0.25">
      <c r="A111" s="18">
        <v>109</v>
      </c>
      <c r="B111" s="14" t="s">
        <v>545</v>
      </c>
      <c r="C111" s="35">
        <v>554439000039504</v>
      </c>
      <c r="D111" s="18">
        <v>19</v>
      </c>
      <c r="E111" s="18" t="s">
        <v>28</v>
      </c>
      <c r="F111" s="18">
        <v>2023</v>
      </c>
      <c r="G111" s="18" t="s">
        <v>177</v>
      </c>
      <c r="H111" s="19" t="s">
        <v>171</v>
      </c>
      <c r="I111" s="39" t="s">
        <v>340</v>
      </c>
      <c r="J111" s="5" t="s">
        <v>447</v>
      </c>
      <c r="K111" s="3" t="s">
        <v>490</v>
      </c>
      <c r="L111" s="24">
        <v>-3937.63</v>
      </c>
    </row>
    <row r="112" spans="1:12" x14ac:dyDescent="0.25">
      <c r="A112" s="18">
        <v>110</v>
      </c>
      <c r="B112" s="14" t="s">
        <v>446</v>
      </c>
      <c r="C112" s="35">
        <v>554439000039504</v>
      </c>
      <c r="D112" s="18">
        <v>19</v>
      </c>
      <c r="E112" s="18" t="s">
        <v>28</v>
      </c>
      <c r="F112" s="18">
        <v>2023</v>
      </c>
      <c r="G112" s="18" t="s">
        <v>177</v>
      </c>
      <c r="H112" s="18" t="s">
        <v>171</v>
      </c>
      <c r="I112" s="39" t="s">
        <v>340</v>
      </c>
      <c r="J112" s="5" t="s">
        <v>447</v>
      </c>
      <c r="K112" s="3" t="s">
        <v>495</v>
      </c>
      <c r="L112" s="6">
        <v>-1671.34</v>
      </c>
    </row>
    <row r="113" spans="1:12" x14ac:dyDescent="0.25">
      <c r="A113" s="18">
        <v>111</v>
      </c>
      <c r="B113" s="21" t="s">
        <v>142</v>
      </c>
      <c r="C113" s="35">
        <v>870051201332071</v>
      </c>
      <c r="D113" s="18">
        <v>5</v>
      </c>
      <c r="E113" s="18" t="s">
        <v>29</v>
      </c>
      <c r="F113" s="18">
        <v>2024</v>
      </c>
      <c r="G113" s="18" t="s">
        <v>18</v>
      </c>
      <c r="H113" s="18" t="s">
        <v>54</v>
      </c>
      <c r="I113" s="12" t="s">
        <v>65</v>
      </c>
      <c r="J113" s="18" t="s">
        <v>55</v>
      </c>
      <c r="K113" s="5"/>
      <c r="L113" s="22">
        <v>-54</v>
      </c>
    </row>
    <row r="114" spans="1:12" x14ac:dyDescent="0.25">
      <c r="A114" s="18">
        <v>112</v>
      </c>
      <c r="B114" s="21" t="s">
        <v>165</v>
      </c>
      <c r="C114" s="35">
        <v>551295000702791</v>
      </c>
      <c r="D114" s="18">
        <v>10</v>
      </c>
      <c r="E114" s="18" t="s">
        <v>29</v>
      </c>
      <c r="F114" s="18">
        <v>2024</v>
      </c>
      <c r="G114" s="18" t="s">
        <v>13</v>
      </c>
      <c r="H114" s="18" t="s">
        <v>150</v>
      </c>
      <c r="I114" s="18" t="s">
        <v>326</v>
      </c>
      <c r="J114" s="18" t="s">
        <v>159</v>
      </c>
      <c r="K114" s="5"/>
      <c r="L114" s="22">
        <v>-1260</v>
      </c>
    </row>
    <row r="115" spans="1:12" x14ac:dyDescent="0.25">
      <c r="A115" s="18">
        <v>113</v>
      </c>
      <c r="B115" s="21" t="s">
        <v>165</v>
      </c>
      <c r="C115" s="35">
        <v>554439000006509</v>
      </c>
      <c r="D115" s="18">
        <v>10</v>
      </c>
      <c r="E115" s="18" t="s">
        <v>29</v>
      </c>
      <c r="F115" s="18">
        <v>2024</v>
      </c>
      <c r="G115" s="18" t="s">
        <v>13</v>
      </c>
      <c r="H115" s="18" t="s">
        <v>168</v>
      </c>
      <c r="I115" s="18" t="s">
        <v>337</v>
      </c>
      <c r="J115" s="18" t="s">
        <v>159</v>
      </c>
      <c r="K115" s="5"/>
      <c r="L115" s="22">
        <v>-7414.24</v>
      </c>
    </row>
    <row r="116" spans="1:12" x14ac:dyDescent="0.25">
      <c r="A116" s="18">
        <v>114</v>
      </c>
      <c r="B116" s="21" t="s">
        <v>165</v>
      </c>
      <c r="C116" s="35">
        <v>555101000005631</v>
      </c>
      <c r="D116" s="18">
        <v>10</v>
      </c>
      <c r="E116" s="18" t="s">
        <v>29</v>
      </c>
      <c r="F116" s="18">
        <v>2024</v>
      </c>
      <c r="G116" s="18" t="s">
        <v>13</v>
      </c>
      <c r="H116" s="18" t="s">
        <v>169</v>
      </c>
      <c r="I116" s="18" t="s">
        <v>338</v>
      </c>
      <c r="J116" s="18" t="s">
        <v>159</v>
      </c>
      <c r="K116" s="5"/>
      <c r="L116" s="22">
        <v>-1260</v>
      </c>
    </row>
    <row r="117" spans="1:12" x14ac:dyDescent="0.25">
      <c r="A117" s="18">
        <v>115</v>
      </c>
      <c r="B117" s="21" t="s">
        <v>474</v>
      </c>
      <c r="C117" s="35">
        <v>11001</v>
      </c>
      <c r="D117" s="18">
        <v>10</v>
      </c>
      <c r="E117" s="18" t="s">
        <v>29</v>
      </c>
      <c r="F117" s="18">
        <v>2024</v>
      </c>
      <c r="G117" s="18" t="s">
        <v>143</v>
      </c>
      <c r="H117" s="18" t="s">
        <v>34</v>
      </c>
      <c r="I117" s="12" t="s">
        <v>144</v>
      </c>
      <c r="J117" s="5" t="s">
        <v>447</v>
      </c>
      <c r="K117" s="3" t="s">
        <v>184</v>
      </c>
      <c r="L117" s="22">
        <v>-2487.0100000000002</v>
      </c>
    </row>
    <row r="118" spans="1:12" x14ac:dyDescent="0.25">
      <c r="A118" s="18">
        <v>116</v>
      </c>
      <c r="B118" s="21" t="s">
        <v>165</v>
      </c>
      <c r="C118" s="35">
        <v>11002</v>
      </c>
      <c r="D118" s="18">
        <v>10</v>
      </c>
      <c r="E118" s="18" t="s">
        <v>29</v>
      </c>
      <c r="F118" s="18">
        <v>2024</v>
      </c>
      <c r="G118" s="18" t="s">
        <v>15</v>
      </c>
      <c r="H118" s="18" t="s">
        <v>212</v>
      </c>
      <c r="I118" s="18" t="s">
        <v>341</v>
      </c>
      <c r="J118" s="18" t="s">
        <v>159</v>
      </c>
      <c r="K118" s="5"/>
      <c r="L118" s="22">
        <v>-499.99</v>
      </c>
    </row>
    <row r="119" spans="1:12" x14ac:dyDescent="0.25">
      <c r="A119" s="18">
        <v>117</v>
      </c>
      <c r="B119" s="21" t="s">
        <v>165</v>
      </c>
      <c r="C119" s="35">
        <v>11003</v>
      </c>
      <c r="D119" s="18">
        <v>10</v>
      </c>
      <c r="E119" s="18" t="s">
        <v>29</v>
      </c>
      <c r="F119" s="18">
        <v>2024</v>
      </c>
      <c r="G119" s="18" t="s">
        <v>15</v>
      </c>
      <c r="H119" s="18" t="s">
        <v>191</v>
      </c>
      <c r="I119" s="18" t="s">
        <v>364</v>
      </c>
      <c r="J119" s="18" t="s">
        <v>159</v>
      </c>
      <c r="K119" s="5"/>
      <c r="L119" s="22">
        <v>-1319.99</v>
      </c>
    </row>
    <row r="120" spans="1:12" x14ac:dyDescent="0.25">
      <c r="A120" s="18">
        <v>118</v>
      </c>
      <c r="B120" s="14" t="s">
        <v>224</v>
      </c>
      <c r="C120" s="35">
        <v>554439000039504</v>
      </c>
      <c r="D120" s="18">
        <v>11</v>
      </c>
      <c r="E120" s="18" t="s">
        <v>29</v>
      </c>
      <c r="F120" s="18">
        <v>2024</v>
      </c>
      <c r="G120" s="18" t="s">
        <v>13</v>
      </c>
      <c r="H120" s="12" t="s">
        <v>216</v>
      </c>
      <c r="I120" s="9" t="s">
        <v>66</v>
      </c>
      <c r="J120" s="18" t="s">
        <v>67</v>
      </c>
      <c r="K120" s="5"/>
      <c r="L120" s="22">
        <v>-4320.6000000000004</v>
      </c>
    </row>
    <row r="121" spans="1:12" x14ac:dyDescent="0.25">
      <c r="A121" s="18">
        <v>119</v>
      </c>
      <c r="B121" s="14" t="s">
        <v>224</v>
      </c>
      <c r="C121" s="35">
        <v>554439000039504</v>
      </c>
      <c r="D121" s="18">
        <v>11</v>
      </c>
      <c r="E121" s="18" t="s">
        <v>29</v>
      </c>
      <c r="F121" s="18">
        <v>2024</v>
      </c>
      <c r="G121" s="18" t="s">
        <v>13</v>
      </c>
      <c r="H121" s="12" t="s">
        <v>216</v>
      </c>
      <c r="I121" s="9" t="s">
        <v>66</v>
      </c>
      <c r="J121" s="18" t="s">
        <v>67</v>
      </c>
      <c r="K121" s="5"/>
      <c r="L121" s="22">
        <v>-4788</v>
      </c>
    </row>
    <row r="122" spans="1:12" x14ac:dyDescent="0.25">
      <c r="A122" s="18">
        <v>120</v>
      </c>
      <c r="B122" s="21" t="s">
        <v>185</v>
      </c>
      <c r="C122" s="35">
        <v>11101</v>
      </c>
      <c r="D122" s="18">
        <v>11</v>
      </c>
      <c r="E122" s="18" t="s">
        <v>29</v>
      </c>
      <c r="F122" s="18">
        <v>2024</v>
      </c>
      <c r="G122" s="18" t="s">
        <v>15</v>
      </c>
      <c r="H122" s="18" t="s">
        <v>161</v>
      </c>
      <c r="I122" s="18" t="s">
        <v>334</v>
      </c>
      <c r="J122" s="18" t="s">
        <v>186</v>
      </c>
      <c r="K122" s="5"/>
      <c r="L122" s="22">
        <v>-2493</v>
      </c>
    </row>
    <row r="123" spans="1:12" x14ac:dyDescent="0.25">
      <c r="A123" s="18">
        <v>121</v>
      </c>
      <c r="B123" s="21" t="s">
        <v>145</v>
      </c>
      <c r="C123" s="35">
        <v>11701</v>
      </c>
      <c r="D123" s="18">
        <v>17</v>
      </c>
      <c r="E123" s="18" t="s">
        <v>29</v>
      </c>
      <c r="F123" s="18">
        <v>2024</v>
      </c>
      <c r="G123" s="18" t="s">
        <v>146</v>
      </c>
      <c r="H123" s="18" t="s">
        <v>147</v>
      </c>
      <c r="I123" s="9" t="s">
        <v>149</v>
      </c>
      <c r="J123" s="18" t="s">
        <v>148</v>
      </c>
      <c r="K123" s="5"/>
      <c r="L123" s="22">
        <v>-357.52</v>
      </c>
    </row>
    <row r="124" spans="1:12" x14ac:dyDescent="0.25">
      <c r="A124" s="18">
        <v>122</v>
      </c>
      <c r="B124" s="21" t="s">
        <v>145</v>
      </c>
      <c r="C124" s="35">
        <v>11702</v>
      </c>
      <c r="D124" s="18">
        <v>17</v>
      </c>
      <c r="E124" s="18" t="s">
        <v>29</v>
      </c>
      <c r="F124" s="18">
        <v>2024</v>
      </c>
      <c r="G124" s="18" t="s">
        <v>146</v>
      </c>
      <c r="H124" s="18" t="s">
        <v>147</v>
      </c>
      <c r="I124" s="9" t="s">
        <v>149</v>
      </c>
      <c r="J124" s="18" t="s">
        <v>148</v>
      </c>
      <c r="K124" s="5"/>
      <c r="L124" s="22">
        <v>-2771.31</v>
      </c>
    </row>
    <row r="125" spans="1:12" x14ac:dyDescent="0.25">
      <c r="A125" s="18">
        <v>123</v>
      </c>
      <c r="B125" s="21" t="s">
        <v>145</v>
      </c>
      <c r="C125" s="35">
        <v>11703</v>
      </c>
      <c r="D125" s="18">
        <v>17</v>
      </c>
      <c r="E125" s="18" t="s">
        <v>29</v>
      </c>
      <c r="F125" s="18">
        <v>2024</v>
      </c>
      <c r="G125" s="18" t="s">
        <v>146</v>
      </c>
      <c r="H125" s="18" t="s">
        <v>147</v>
      </c>
      <c r="I125" s="9" t="s">
        <v>149</v>
      </c>
      <c r="J125" s="18" t="s">
        <v>148</v>
      </c>
      <c r="K125" s="5"/>
      <c r="L125" s="22">
        <v>-2901.34</v>
      </c>
    </row>
    <row r="126" spans="1:12" x14ac:dyDescent="0.25">
      <c r="A126" s="18">
        <v>124</v>
      </c>
      <c r="B126" s="21" t="s">
        <v>145</v>
      </c>
      <c r="C126" s="35">
        <v>11704</v>
      </c>
      <c r="D126" s="18">
        <v>17</v>
      </c>
      <c r="E126" s="18" t="s">
        <v>29</v>
      </c>
      <c r="F126" s="18">
        <v>2024</v>
      </c>
      <c r="G126" s="18" t="s">
        <v>146</v>
      </c>
      <c r="H126" s="18" t="s">
        <v>147</v>
      </c>
      <c r="I126" s="9" t="s">
        <v>149</v>
      </c>
      <c r="J126" s="18" t="s">
        <v>148</v>
      </c>
      <c r="K126" s="5"/>
      <c r="L126" s="22">
        <v>-3359.91</v>
      </c>
    </row>
    <row r="127" spans="1:12" x14ac:dyDescent="0.25">
      <c r="A127" s="18">
        <v>125</v>
      </c>
      <c r="B127" s="14" t="s">
        <v>545</v>
      </c>
      <c r="C127" s="35">
        <v>554439000039504</v>
      </c>
      <c r="D127" s="18">
        <v>18</v>
      </c>
      <c r="E127" s="18" t="s">
        <v>29</v>
      </c>
      <c r="F127" s="18">
        <v>2024</v>
      </c>
      <c r="G127" s="18" t="s">
        <v>177</v>
      </c>
      <c r="H127" s="18" t="s">
        <v>171</v>
      </c>
      <c r="I127" s="39" t="s">
        <v>340</v>
      </c>
      <c r="J127" s="5" t="s">
        <v>447</v>
      </c>
      <c r="K127" s="3" t="s">
        <v>491</v>
      </c>
      <c r="L127" s="22">
        <v>-9948.06</v>
      </c>
    </row>
    <row r="128" spans="1:12" x14ac:dyDescent="0.25">
      <c r="A128" s="18">
        <v>126</v>
      </c>
      <c r="B128" s="14" t="s">
        <v>446</v>
      </c>
      <c r="C128" s="35">
        <v>554439000039504</v>
      </c>
      <c r="D128" s="18">
        <v>18</v>
      </c>
      <c r="E128" s="18" t="s">
        <v>29</v>
      </c>
      <c r="F128" s="18">
        <v>2024</v>
      </c>
      <c r="G128" s="18" t="s">
        <v>177</v>
      </c>
      <c r="H128" s="18" t="s">
        <v>171</v>
      </c>
      <c r="I128" s="39" t="s">
        <v>340</v>
      </c>
      <c r="J128" s="5" t="s">
        <v>447</v>
      </c>
      <c r="K128" s="3" t="s">
        <v>496</v>
      </c>
      <c r="L128" s="22">
        <v>-4790.3</v>
      </c>
    </row>
    <row r="129" spans="1:12" x14ac:dyDescent="0.25">
      <c r="A129" s="18">
        <v>127</v>
      </c>
      <c r="B129" s="14" t="s">
        <v>549</v>
      </c>
      <c r="C129" s="35">
        <v>554439000039504</v>
      </c>
      <c r="D129" s="18">
        <v>18</v>
      </c>
      <c r="E129" s="18" t="s">
        <v>29</v>
      </c>
      <c r="F129" s="18">
        <v>2024</v>
      </c>
      <c r="G129" s="18" t="s">
        <v>177</v>
      </c>
      <c r="H129" s="18" t="s">
        <v>171</v>
      </c>
      <c r="I129" s="39" t="s">
        <v>340</v>
      </c>
      <c r="J129" s="5" t="s">
        <v>447</v>
      </c>
      <c r="K129" s="3" t="s">
        <v>497</v>
      </c>
      <c r="L129" s="22">
        <v>-5478.28</v>
      </c>
    </row>
    <row r="130" spans="1:12" x14ac:dyDescent="0.25">
      <c r="A130" s="18">
        <v>128</v>
      </c>
      <c r="B130" s="14" t="s">
        <v>195</v>
      </c>
      <c r="C130" s="35">
        <v>551295000702791</v>
      </c>
      <c r="D130" s="18">
        <v>2</v>
      </c>
      <c r="E130" s="18" t="s">
        <v>30</v>
      </c>
      <c r="F130" s="18">
        <v>2024</v>
      </c>
      <c r="G130" s="18" t="s">
        <v>13</v>
      </c>
      <c r="H130" s="18" t="s">
        <v>150</v>
      </c>
      <c r="I130" s="18" t="s">
        <v>326</v>
      </c>
      <c r="J130" s="18" t="s">
        <v>193</v>
      </c>
      <c r="K130" s="5"/>
      <c r="L130" s="22">
        <v>-1260</v>
      </c>
    </row>
    <row r="131" spans="1:12" x14ac:dyDescent="0.25">
      <c r="A131" s="18">
        <v>129</v>
      </c>
      <c r="B131" s="21" t="s">
        <v>165</v>
      </c>
      <c r="C131" s="35">
        <v>553653000020533</v>
      </c>
      <c r="D131" s="18">
        <v>2</v>
      </c>
      <c r="E131" s="18" t="s">
        <v>30</v>
      </c>
      <c r="F131" s="18">
        <v>2024</v>
      </c>
      <c r="G131" s="18" t="s">
        <v>13</v>
      </c>
      <c r="H131" s="18" t="s">
        <v>189</v>
      </c>
      <c r="I131" s="18" t="s">
        <v>349</v>
      </c>
      <c r="J131" s="18" t="s">
        <v>164</v>
      </c>
      <c r="K131" s="5"/>
      <c r="L131" s="22">
        <v>-1481.85</v>
      </c>
    </row>
    <row r="132" spans="1:12" x14ac:dyDescent="0.25">
      <c r="A132" s="18">
        <v>130</v>
      </c>
      <c r="B132" s="21" t="s">
        <v>165</v>
      </c>
      <c r="C132" s="35">
        <v>20201</v>
      </c>
      <c r="D132" s="18">
        <v>2</v>
      </c>
      <c r="E132" s="18" t="s">
        <v>30</v>
      </c>
      <c r="F132" s="18">
        <v>2024</v>
      </c>
      <c r="G132" s="18" t="s">
        <v>15</v>
      </c>
      <c r="H132" s="18" t="s">
        <v>212</v>
      </c>
      <c r="I132" s="18" t="s">
        <v>341</v>
      </c>
      <c r="J132" s="18" t="s">
        <v>159</v>
      </c>
      <c r="K132" s="5"/>
      <c r="L132" s="22">
        <v>-499.99</v>
      </c>
    </row>
    <row r="133" spans="1:12" x14ac:dyDescent="0.25">
      <c r="A133" s="18">
        <v>131</v>
      </c>
      <c r="B133" s="21" t="s">
        <v>165</v>
      </c>
      <c r="C133" s="35">
        <v>20202</v>
      </c>
      <c r="D133" s="18">
        <v>2</v>
      </c>
      <c r="E133" s="18" t="s">
        <v>30</v>
      </c>
      <c r="F133" s="18">
        <v>2024</v>
      </c>
      <c r="G133" s="18" t="s">
        <v>15</v>
      </c>
      <c r="H133" s="18" t="s">
        <v>191</v>
      </c>
      <c r="I133" s="18" t="s">
        <v>364</v>
      </c>
      <c r="J133" s="18" t="s">
        <v>159</v>
      </c>
      <c r="K133" s="5"/>
      <c r="L133" s="22">
        <v>-1320.02</v>
      </c>
    </row>
    <row r="134" spans="1:12" x14ac:dyDescent="0.25">
      <c r="A134" s="18">
        <v>132</v>
      </c>
      <c r="B134" s="14" t="s">
        <v>231</v>
      </c>
      <c r="C134" s="35">
        <v>20203</v>
      </c>
      <c r="D134" s="18">
        <v>2</v>
      </c>
      <c r="E134" s="18" t="s">
        <v>30</v>
      </c>
      <c r="F134" s="18">
        <v>2024</v>
      </c>
      <c r="G134" s="18" t="s">
        <v>15</v>
      </c>
      <c r="H134" s="3" t="s">
        <v>240</v>
      </c>
      <c r="I134" s="18" t="s">
        <v>358</v>
      </c>
      <c r="J134" s="18" t="s">
        <v>233</v>
      </c>
      <c r="K134" s="5"/>
      <c r="L134" s="22">
        <v>-2001.38</v>
      </c>
    </row>
    <row r="135" spans="1:12" x14ac:dyDescent="0.25">
      <c r="A135" s="18">
        <v>133</v>
      </c>
      <c r="B135" s="21" t="s">
        <v>165</v>
      </c>
      <c r="C135" s="35">
        <v>553653000047876</v>
      </c>
      <c r="D135" s="18">
        <v>5</v>
      </c>
      <c r="E135" s="18" t="s">
        <v>30</v>
      </c>
      <c r="F135" s="18">
        <v>2024</v>
      </c>
      <c r="G135" s="18" t="s">
        <v>13</v>
      </c>
      <c r="H135" s="18" t="s">
        <v>194</v>
      </c>
      <c r="I135" s="5" t="s">
        <v>457</v>
      </c>
      <c r="J135" s="18" t="s">
        <v>159</v>
      </c>
      <c r="K135" s="5"/>
      <c r="L135" s="22">
        <v>-2116.8000000000002</v>
      </c>
    </row>
    <row r="136" spans="1:12" x14ac:dyDescent="0.25">
      <c r="A136" s="18">
        <v>134</v>
      </c>
      <c r="B136" s="21" t="s">
        <v>142</v>
      </c>
      <c r="C136" s="35">
        <v>870361101389416</v>
      </c>
      <c r="D136" s="18">
        <v>5</v>
      </c>
      <c r="E136" s="18" t="s">
        <v>30</v>
      </c>
      <c r="F136" s="18">
        <v>2024</v>
      </c>
      <c r="G136" s="18" t="s">
        <v>18</v>
      </c>
      <c r="H136" s="18" t="s">
        <v>54</v>
      </c>
      <c r="I136" s="12" t="s">
        <v>65</v>
      </c>
      <c r="J136" s="18" t="s">
        <v>55</v>
      </c>
      <c r="K136" s="5"/>
      <c r="L136" s="22">
        <v>-54</v>
      </c>
    </row>
    <row r="137" spans="1:12" x14ac:dyDescent="0.25">
      <c r="A137" s="18">
        <v>135</v>
      </c>
      <c r="B137" s="14" t="s">
        <v>450</v>
      </c>
      <c r="C137" s="35">
        <v>554439000039504</v>
      </c>
      <c r="D137" s="18">
        <v>7</v>
      </c>
      <c r="E137" s="18" t="s">
        <v>30</v>
      </c>
      <c r="F137" s="18">
        <v>2024</v>
      </c>
      <c r="G137" s="18" t="s">
        <v>290</v>
      </c>
      <c r="H137" s="18" t="s">
        <v>171</v>
      </c>
      <c r="I137" s="39" t="s">
        <v>340</v>
      </c>
      <c r="J137" s="5" t="s">
        <v>447</v>
      </c>
      <c r="K137" s="3" t="s">
        <v>498</v>
      </c>
      <c r="L137" s="6">
        <v>-819.02</v>
      </c>
    </row>
    <row r="138" spans="1:12" x14ac:dyDescent="0.25">
      <c r="A138" s="18">
        <v>136</v>
      </c>
      <c r="B138" s="21" t="s">
        <v>474</v>
      </c>
      <c r="C138" s="35">
        <v>20901</v>
      </c>
      <c r="D138" s="18">
        <v>9</v>
      </c>
      <c r="E138" s="18" t="s">
        <v>30</v>
      </c>
      <c r="F138" s="18">
        <v>2024</v>
      </c>
      <c r="G138" s="18" t="s">
        <v>143</v>
      </c>
      <c r="H138" s="18" t="s">
        <v>34</v>
      </c>
      <c r="I138" s="12" t="s">
        <v>144</v>
      </c>
      <c r="J138" s="5" t="s">
        <v>447</v>
      </c>
      <c r="K138" s="3" t="s">
        <v>192</v>
      </c>
      <c r="L138" s="22">
        <v>-936.33</v>
      </c>
    </row>
    <row r="139" spans="1:12" x14ac:dyDescent="0.25">
      <c r="A139" s="18">
        <v>137</v>
      </c>
      <c r="B139" s="14" t="s">
        <v>545</v>
      </c>
      <c r="C139" s="35">
        <v>554439000039504</v>
      </c>
      <c r="D139" s="18">
        <v>19</v>
      </c>
      <c r="E139" s="18" t="s">
        <v>30</v>
      </c>
      <c r="F139" s="18">
        <v>2024</v>
      </c>
      <c r="G139" s="18" t="s">
        <v>177</v>
      </c>
      <c r="H139" s="18" t="s">
        <v>171</v>
      </c>
      <c r="I139" s="39" t="s">
        <v>340</v>
      </c>
      <c r="J139" s="5" t="s">
        <v>447</v>
      </c>
      <c r="K139" s="3" t="s">
        <v>499</v>
      </c>
      <c r="L139" s="22">
        <v>-3745.33</v>
      </c>
    </row>
    <row r="140" spans="1:12" x14ac:dyDescent="0.25">
      <c r="A140" s="18">
        <v>138</v>
      </c>
      <c r="B140" s="14" t="s">
        <v>446</v>
      </c>
      <c r="C140" s="35">
        <v>554439000039504</v>
      </c>
      <c r="D140" s="18">
        <v>19</v>
      </c>
      <c r="E140" s="18" t="s">
        <v>30</v>
      </c>
      <c r="F140" s="18">
        <v>2024</v>
      </c>
      <c r="G140" s="18" t="s">
        <v>177</v>
      </c>
      <c r="H140" s="18" t="s">
        <v>171</v>
      </c>
      <c r="I140" s="39" t="s">
        <v>340</v>
      </c>
      <c r="J140" s="5" t="s">
        <v>447</v>
      </c>
      <c r="K140" s="3" t="s">
        <v>500</v>
      </c>
      <c r="L140" s="22">
        <v>-1754.8</v>
      </c>
    </row>
    <row r="141" spans="1:12" x14ac:dyDescent="0.25">
      <c r="A141" s="18">
        <v>139</v>
      </c>
      <c r="B141" s="14" t="s">
        <v>549</v>
      </c>
      <c r="C141" s="35">
        <v>554439000039504</v>
      </c>
      <c r="D141" s="18">
        <v>19</v>
      </c>
      <c r="E141" s="18" t="s">
        <v>30</v>
      </c>
      <c r="F141" s="18">
        <v>2024</v>
      </c>
      <c r="G141" s="18" t="s">
        <v>177</v>
      </c>
      <c r="H141" s="18" t="s">
        <v>171</v>
      </c>
      <c r="I141" s="39" t="s">
        <v>340</v>
      </c>
      <c r="J141" s="5" t="s">
        <v>447</v>
      </c>
      <c r="K141" s="3" t="s">
        <v>501</v>
      </c>
      <c r="L141" s="6">
        <v>-1810.51</v>
      </c>
    </row>
    <row r="142" spans="1:12" x14ac:dyDescent="0.25">
      <c r="A142" s="18">
        <v>140</v>
      </c>
      <c r="B142" s="14" t="s">
        <v>224</v>
      </c>
      <c r="C142" s="35">
        <v>554439000039504</v>
      </c>
      <c r="D142" s="18">
        <v>1</v>
      </c>
      <c r="E142" s="18" t="s">
        <v>52</v>
      </c>
      <c r="F142" s="18">
        <v>2024</v>
      </c>
      <c r="G142" s="18" t="s">
        <v>13</v>
      </c>
      <c r="H142" s="12" t="s">
        <v>216</v>
      </c>
      <c r="I142" s="9" t="s">
        <v>66</v>
      </c>
      <c r="J142" s="18" t="s">
        <v>67</v>
      </c>
      <c r="K142" s="5"/>
      <c r="L142" s="139">
        <v>-10279.700000000001</v>
      </c>
    </row>
    <row r="143" spans="1:12" x14ac:dyDescent="0.25">
      <c r="A143" s="18">
        <v>141</v>
      </c>
      <c r="B143" s="14" t="s">
        <v>195</v>
      </c>
      <c r="C143" s="35">
        <v>551295000702791</v>
      </c>
      <c r="D143" s="18">
        <v>5</v>
      </c>
      <c r="E143" s="18" t="s">
        <v>52</v>
      </c>
      <c r="F143" s="18">
        <v>2024</v>
      </c>
      <c r="G143" s="18" t="s">
        <v>13</v>
      </c>
      <c r="H143" s="18" t="s">
        <v>150</v>
      </c>
      <c r="I143" s="18" t="s">
        <v>326</v>
      </c>
      <c r="J143" s="18" t="s">
        <v>193</v>
      </c>
      <c r="K143" s="5"/>
      <c r="L143" s="22">
        <v>-1260</v>
      </c>
    </row>
    <row r="144" spans="1:12" x14ac:dyDescent="0.25">
      <c r="A144" s="18">
        <v>142</v>
      </c>
      <c r="B144" s="14" t="s">
        <v>195</v>
      </c>
      <c r="C144" s="35">
        <v>553468000019606</v>
      </c>
      <c r="D144" s="18">
        <v>5</v>
      </c>
      <c r="E144" s="18" t="s">
        <v>52</v>
      </c>
      <c r="F144" s="18">
        <v>2024</v>
      </c>
      <c r="G144" s="18" t="s">
        <v>13</v>
      </c>
      <c r="H144" s="18" t="s">
        <v>167</v>
      </c>
      <c r="I144" s="18" t="s">
        <v>335</v>
      </c>
      <c r="J144" s="18" t="s">
        <v>193</v>
      </c>
      <c r="K144" s="5"/>
      <c r="L144" s="22">
        <v>-2100</v>
      </c>
    </row>
    <row r="145" spans="1:12" x14ac:dyDescent="0.25">
      <c r="A145" s="18">
        <v>143</v>
      </c>
      <c r="B145" s="21" t="s">
        <v>165</v>
      </c>
      <c r="C145" s="35">
        <v>553653000020533</v>
      </c>
      <c r="D145" s="18">
        <v>5</v>
      </c>
      <c r="E145" s="18" t="s">
        <v>52</v>
      </c>
      <c r="F145" s="18">
        <v>2024</v>
      </c>
      <c r="G145" s="18" t="s">
        <v>13</v>
      </c>
      <c r="H145" s="18" t="s">
        <v>189</v>
      </c>
      <c r="I145" s="18" t="s">
        <v>349</v>
      </c>
      <c r="J145" s="18" t="s">
        <v>164</v>
      </c>
      <c r="K145" s="5"/>
      <c r="L145" s="22">
        <v>-1932</v>
      </c>
    </row>
    <row r="146" spans="1:12" x14ac:dyDescent="0.25">
      <c r="A146" s="18">
        <v>144</v>
      </c>
      <c r="B146" s="14" t="s">
        <v>229</v>
      </c>
      <c r="C146" s="35">
        <v>554439000006509</v>
      </c>
      <c r="D146" s="18">
        <v>5</v>
      </c>
      <c r="E146" s="18" t="s">
        <v>52</v>
      </c>
      <c r="F146" s="18">
        <v>2024</v>
      </c>
      <c r="G146" s="18" t="s">
        <v>13</v>
      </c>
      <c r="H146" s="3" t="s">
        <v>168</v>
      </c>
      <c r="I146" s="18" t="s">
        <v>226</v>
      </c>
      <c r="J146" s="18" t="s">
        <v>197</v>
      </c>
      <c r="K146" s="5"/>
      <c r="L146" s="22">
        <v>-3520</v>
      </c>
    </row>
    <row r="147" spans="1:12" x14ac:dyDescent="0.25">
      <c r="A147" s="18">
        <v>145</v>
      </c>
      <c r="B147" s="21" t="s">
        <v>211</v>
      </c>
      <c r="C147" s="35">
        <v>554732000131396</v>
      </c>
      <c r="D147" s="18">
        <v>5</v>
      </c>
      <c r="E147" s="18" t="s">
        <v>52</v>
      </c>
      <c r="F147" s="18">
        <v>2024</v>
      </c>
      <c r="G147" s="18" t="s">
        <v>13</v>
      </c>
      <c r="H147" s="18" t="s">
        <v>154</v>
      </c>
      <c r="I147" s="18" t="s">
        <v>331</v>
      </c>
      <c r="J147" s="18" t="s">
        <v>196</v>
      </c>
      <c r="K147" s="5"/>
      <c r="L147" s="22">
        <v>-4590.72</v>
      </c>
    </row>
    <row r="148" spans="1:12" x14ac:dyDescent="0.25">
      <c r="A148" s="18">
        <v>146</v>
      </c>
      <c r="B148" s="14" t="s">
        <v>195</v>
      </c>
      <c r="C148" s="35">
        <v>555101000005631</v>
      </c>
      <c r="D148" s="18">
        <v>5</v>
      </c>
      <c r="E148" s="18" t="s">
        <v>52</v>
      </c>
      <c r="F148" s="18">
        <v>2024</v>
      </c>
      <c r="G148" s="18" t="s">
        <v>13</v>
      </c>
      <c r="H148" s="18" t="s">
        <v>169</v>
      </c>
      <c r="I148" s="18" t="s">
        <v>338</v>
      </c>
      <c r="J148" s="18" t="s">
        <v>193</v>
      </c>
      <c r="K148" s="5"/>
      <c r="L148" s="22">
        <v>-1260</v>
      </c>
    </row>
    <row r="149" spans="1:12" x14ac:dyDescent="0.25">
      <c r="A149" s="18">
        <v>147</v>
      </c>
      <c r="B149" s="21" t="s">
        <v>165</v>
      </c>
      <c r="C149" s="35">
        <v>30501</v>
      </c>
      <c r="D149" s="18">
        <v>5</v>
      </c>
      <c r="E149" s="18" t="s">
        <v>52</v>
      </c>
      <c r="F149" s="18">
        <v>2024</v>
      </c>
      <c r="G149" s="18" t="s">
        <v>15</v>
      </c>
      <c r="H149" s="18" t="s">
        <v>191</v>
      </c>
      <c r="I149" s="18" t="s">
        <v>364</v>
      </c>
      <c r="J149" s="18" t="s">
        <v>159</v>
      </c>
      <c r="K149" s="5"/>
      <c r="L149" s="22">
        <v>-1319.99</v>
      </c>
    </row>
    <row r="150" spans="1:12" x14ac:dyDescent="0.25">
      <c r="A150" s="18">
        <v>148</v>
      </c>
      <c r="B150" s="21" t="s">
        <v>165</v>
      </c>
      <c r="C150" s="35">
        <v>30502</v>
      </c>
      <c r="D150" s="18">
        <v>5</v>
      </c>
      <c r="E150" s="18" t="s">
        <v>52</v>
      </c>
      <c r="F150" s="18">
        <v>2024</v>
      </c>
      <c r="G150" s="18" t="s">
        <v>15</v>
      </c>
      <c r="H150" s="26" t="s">
        <v>212</v>
      </c>
      <c r="I150" s="18" t="s">
        <v>341</v>
      </c>
      <c r="J150" s="18" t="s">
        <v>159</v>
      </c>
      <c r="K150" s="5"/>
      <c r="L150" s="22">
        <v>-499.99</v>
      </c>
    </row>
    <row r="151" spans="1:12" x14ac:dyDescent="0.25">
      <c r="A151" s="18">
        <v>149</v>
      </c>
      <c r="B151" s="14" t="s">
        <v>195</v>
      </c>
      <c r="C151" s="35">
        <v>30503</v>
      </c>
      <c r="D151" s="18">
        <v>5</v>
      </c>
      <c r="E151" s="18" t="s">
        <v>52</v>
      </c>
      <c r="F151" s="18">
        <v>2024</v>
      </c>
      <c r="G151" s="18" t="s">
        <v>15</v>
      </c>
      <c r="H151" s="18" t="s">
        <v>188</v>
      </c>
      <c r="I151" s="18" t="s">
        <v>339</v>
      </c>
      <c r="J151" s="18" t="s">
        <v>193</v>
      </c>
      <c r="K151" s="5"/>
      <c r="L151" s="22">
        <v>-3226.16</v>
      </c>
    </row>
    <row r="152" spans="1:12" x14ac:dyDescent="0.25">
      <c r="A152" s="18">
        <v>150</v>
      </c>
      <c r="B152" s="21" t="s">
        <v>142</v>
      </c>
      <c r="C152" s="35">
        <v>870651201440247</v>
      </c>
      <c r="D152" s="18">
        <v>5</v>
      </c>
      <c r="E152" s="18" t="s">
        <v>52</v>
      </c>
      <c r="F152" s="18">
        <v>2024</v>
      </c>
      <c r="G152" s="18" t="s">
        <v>18</v>
      </c>
      <c r="H152" s="18" t="s">
        <v>54</v>
      </c>
      <c r="I152" s="12" t="s">
        <v>65</v>
      </c>
      <c r="J152" s="18" t="s">
        <v>55</v>
      </c>
      <c r="K152" s="5"/>
      <c r="L152" s="22">
        <v>-54</v>
      </c>
    </row>
    <row r="153" spans="1:12" x14ac:dyDescent="0.25">
      <c r="A153" s="18">
        <v>151</v>
      </c>
      <c r="B153" s="14" t="s">
        <v>235</v>
      </c>
      <c r="C153" s="35">
        <v>553296000017102</v>
      </c>
      <c r="D153" s="18">
        <v>6</v>
      </c>
      <c r="E153" s="18" t="s">
        <v>52</v>
      </c>
      <c r="F153" s="18">
        <v>2024</v>
      </c>
      <c r="G153" s="18" t="s">
        <v>13</v>
      </c>
      <c r="H153" s="3" t="s">
        <v>236</v>
      </c>
      <c r="I153" s="40" t="s">
        <v>237</v>
      </c>
      <c r="J153" s="18" t="s">
        <v>197</v>
      </c>
      <c r="K153" s="5"/>
      <c r="L153" s="22">
        <v>-400</v>
      </c>
    </row>
    <row r="154" spans="1:12" x14ac:dyDescent="0.25">
      <c r="A154" s="18">
        <v>152</v>
      </c>
      <c r="B154" s="21" t="s">
        <v>165</v>
      </c>
      <c r="C154" s="35">
        <v>30601</v>
      </c>
      <c r="D154" s="18">
        <v>6</v>
      </c>
      <c r="E154" s="18" t="s">
        <v>52</v>
      </c>
      <c r="F154" s="18">
        <v>2024</v>
      </c>
      <c r="G154" s="18" t="s">
        <v>15</v>
      </c>
      <c r="H154" s="18" t="s">
        <v>228</v>
      </c>
      <c r="I154" s="18" t="s">
        <v>344</v>
      </c>
      <c r="J154" s="18" t="s">
        <v>159</v>
      </c>
      <c r="K154" s="5"/>
      <c r="L154" s="22">
        <v>-705.6</v>
      </c>
    </row>
    <row r="155" spans="1:12" x14ac:dyDescent="0.25">
      <c r="A155" s="18">
        <v>153</v>
      </c>
      <c r="B155" s="21" t="s">
        <v>142</v>
      </c>
      <c r="C155" s="35">
        <v>820661100087087</v>
      </c>
      <c r="D155" s="18">
        <v>6</v>
      </c>
      <c r="E155" s="18" t="s">
        <v>52</v>
      </c>
      <c r="F155" s="18">
        <v>2024</v>
      </c>
      <c r="G155" s="18" t="s">
        <v>16</v>
      </c>
      <c r="H155" s="18" t="s">
        <v>54</v>
      </c>
      <c r="I155" s="12" t="s">
        <v>65</v>
      </c>
      <c r="J155" s="18" t="s">
        <v>55</v>
      </c>
      <c r="K155" s="5"/>
      <c r="L155" s="22">
        <v>-12</v>
      </c>
    </row>
    <row r="156" spans="1:12" x14ac:dyDescent="0.25">
      <c r="A156" s="18">
        <v>154</v>
      </c>
      <c r="B156" s="14" t="s">
        <v>549</v>
      </c>
      <c r="C156" s="35">
        <v>554439000039504</v>
      </c>
      <c r="D156" s="18">
        <v>27</v>
      </c>
      <c r="E156" s="18" t="s">
        <v>52</v>
      </c>
      <c r="F156" s="18">
        <v>2024</v>
      </c>
      <c r="G156" s="18" t="s">
        <v>177</v>
      </c>
      <c r="H156" s="18" t="s">
        <v>171</v>
      </c>
      <c r="I156" s="39" t="s">
        <v>340</v>
      </c>
      <c r="J156" s="5" t="s">
        <v>447</v>
      </c>
      <c r="K156" s="3" t="s">
        <v>502</v>
      </c>
      <c r="L156" s="22">
        <v>-605.69000000000005</v>
      </c>
    </row>
    <row r="157" spans="1:12" x14ac:dyDescent="0.25">
      <c r="A157" s="18">
        <v>155</v>
      </c>
      <c r="B157" s="14" t="s">
        <v>545</v>
      </c>
      <c r="C157" s="35">
        <v>554439000039504</v>
      </c>
      <c r="D157" s="18">
        <v>27</v>
      </c>
      <c r="E157" s="18" t="s">
        <v>52</v>
      </c>
      <c r="F157" s="18">
        <v>2024</v>
      </c>
      <c r="G157" s="18" t="s">
        <v>177</v>
      </c>
      <c r="H157" s="18" t="s">
        <v>171</v>
      </c>
      <c r="I157" s="39" t="s">
        <v>340</v>
      </c>
      <c r="J157" s="5" t="s">
        <v>447</v>
      </c>
      <c r="K157" s="3" t="s">
        <v>503</v>
      </c>
      <c r="L157" s="22">
        <v>-1683.05</v>
      </c>
    </row>
    <row r="158" spans="1:12" x14ac:dyDescent="0.25">
      <c r="A158" s="18">
        <v>156</v>
      </c>
      <c r="B158" s="14" t="s">
        <v>446</v>
      </c>
      <c r="C158" s="35">
        <v>554439000039504</v>
      </c>
      <c r="D158" s="18">
        <v>27</v>
      </c>
      <c r="E158" s="18" t="s">
        <v>52</v>
      </c>
      <c r="F158" s="18">
        <v>2024</v>
      </c>
      <c r="G158" s="18" t="s">
        <v>177</v>
      </c>
      <c r="H158" s="18" t="s">
        <v>171</v>
      </c>
      <c r="I158" s="39" t="s">
        <v>340</v>
      </c>
      <c r="J158" s="5" t="s">
        <v>447</v>
      </c>
      <c r="K158" s="3" t="s">
        <v>504</v>
      </c>
      <c r="L158" s="22">
        <v>-770.14</v>
      </c>
    </row>
    <row r="159" spans="1:12" x14ac:dyDescent="0.25">
      <c r="A159" s="18">
        <v>157</v>
      </c>
      <c r="B159" s="14" t="s">
        <v>195</v>
      </c>
      <c r="C159" s="35">
        <v>551295000702791</v>
      </c>
      <c r="D159" s="18">
        <v>2</v>
      </c>
      <c r="E159" s="18" t="s">
        <v>12</v>
      </c>
      <c r="F159" s="18">
        <v>2024</v>
      </c>
      <c r="G159" s="18" t="s">
        <v>13</v>
      </c>
      <c r="H159" s="18" t="s">
        <v>150</v>
      </c>
      <c r="I159" s="18" t="s">
        <v>326</v>
      </c>
      <c r="J159" s="18" t="s">
        <v>193</v>
      </c>
      <c r="K159" s="5"/>
      <c r="L159" s="22">
        <v>-1260</v>
      </c>
    </row>
    <row r="160" spans="1:12" x14ac:dyDescent="0.25">
      <c r="A160" s="18">
        <v>158</v>
      </c>
      <c r="B160" s="21" t="s">
        <v>165</v>
      </c>
      <c r="C160" s="35">
        <v>553653000020533</v>
      </c>
      <c r="D160" s="18">
        <v>2</v>
      </c>
      <c r="E160" s="18" t="s">
        <v>12</v>
      </c>
      <c r="F160" s="18">
        <v>2024</v>
      </c>
      <c r="G160" s="18" t="s">
        <v>13</v>
      </c>
      <c r="H160" s="18" t="s">
        <v>189</v>
      </c>
      <c r="I160" s="18" t="s">
        <v>349</v>
      </c>
      <c r="J160" s="18" t="s">
        <v>164</v>
      </c>
      <c r="K160" s="5"/>
      <c r="L160" s="22">
        <v>-1932</v>
      </c>
    </row>
    <row r="161" spans="1:12" x14ac:dyDescent="0.25">
      <c r="A161" s="18">
        <v>159</v>
      </c>
      <c r="B161" s="14" t="s">
        <v>229</v>
      </c>
      <c r="C161" s="35">
        <v>554439000006509</v>
      </c>
      <c r="D161" s="18">
        <v>2</v>
      </c>
      <c r="E161" s="18" t="s">
        <v>12</v>
      </c>
      <c r="F161" s="18">
        <v>2024</v>
      </c>
      <c r="G161" s="18" t="s">
        <v>13</v>
      </c>
      <c r="H161" s="3" t="s">
        <v>168</v>
      </c>
      <c r="I161" s="18" t="s">
        <v>226</v>
      </c>
      <c r="J161" s="18" t="s">
        <v>197</v>
      </c>
      <c r="K161" s="5"/>
      <c r="L161" s="22">
        <v>-3520</v>
      </c>
    </row>
    <row r="162" spans="1:12" x14ac:dyDescent="0.25">
      <c r="A162" s="18">
        <v>160</v>
      </c>
      <c r="B162" s="14" t="s">
        <v>195</v>
      </c>
      <c r="C162" s="35">
        <v>555101000005631</v>
      </c>
      <c r="D162" s="18">
        <v>2</v>
      </c>
      <c r="E162" s="18" t="s">
        <v>12</v>
      </c>
      <c r="F162" s="18">
        <v>2024</v>
      </c>
      <c r="G162" s="18" t="s">
        <v>13</v>
      </c>
      <c r="H162" s="18" t="s">
        <v>169</v>
      </c>
      <c r="I162" s="18" t="s">
        <v>338</v>
      </c>
      <c r="J162" s="18" t="s">
        <v>193</v>
      </c>
      <c r="K162" s="5"/>
      <c r="L162" s="22">
        <v>-1260</v>
      </c>
    </row>
    <row r="163" spans="1:12" x14ac:dyDescent="0.25">
      <c r="A163" s="18">
        <v>161</v>
      </c>
      <c r="B163" s="21" t="s">
        <v>165</v>
      </c>
      <c r="C163" s="35">
        <v>40201</v>
      </c>
      <c r="D163" s="18">
        <v>2</v>
      </c>
      <c r="E163" s="18" t="s">
        <v>12</v>
      </c>
      <c r="F163" s="18">
        <v>2024</v>
      </c>
      <c r="G163" s="18" t="s">
        <v>15</v>
      </c>
      <c r="H163" s="18" t="s">
        <v>191</v>
      </c>
      <c r="I163" s="18" t="s">
        <v>364</v>
      </c>
      <c r="J163" s="18" t="s">
        <v>159</v>
      </c>
      <c r="K163" s="5"/>
      <c r="L163" s="22">
        <v>-1319.99</v>
      </c>
    </row>
    <row r="164" spans="1:12" x14ac:dyDescent="0.25">
      <c r="A164" s="18">
        <v>162</v>
      </c>
      <c r="B164" s="21" t="s">
        <v>165</v>
      </c>
      <c r="C164" s="35">
        <v>40202</v>
      </c>
      <c r="D164" s="18">
        <v>2</v>
      </c>
      <c r="E164" s="18" t="s">
        <v>12</v>
      </c>
      <c r="F164" s="18">
        <v>2024</v>
      </c>
      <c r="G164" s="18" t="s">
        <v>15</v>
      </c>
      <c r="H164" s="18" t="s">
        <v>212</v>
      </c>
      <c r="I164" s="18" t="s">
        <v>341</v>
      </c>
      <c r="J164" s="18" t="s">
        <v>198</v>
      </c>
      <c r="K164" s="5"/>
      <c r="L164" s="22">
        <v>-499.99</v>
      </c>
    </row>
    <row r="165" spans="1:12" x14ac:dyDescent="0.25">
      <c r="A165" s="18">
        <v>163</v>
      </c>
      <c r="B165" s="21" t="s">
        <v>165</v>
      </c>
      <c r="C165" s="35">
        <v>40203</v>
      </c>
      <c r="D165" s="18">
        <v>2</v>
      </c>
      <c r="E165" s="18" t="s">
        <v>12</v>
      </c>
      <c r="F165" s="18">
        <v>2024</v>
      </c>
      <c r="G165" s="18" t="s">
        <v>15</v>
      </c>
      <c r="H165" s="18" t="s">
        <v>228</v>
      </c>
      <c r="I165" s="18" t="s">
        <v>344</v>
      </c>
      <c r="J165" s="18" t="s">
        <v>159</v>
      </c>
      <c r="K165" s="5"/>
      <c r="L165" s="22">
        <v>-705.6</v>
      </c>
    </row>
    <row r="166" spans="1:12" x14ac:dyDescent="0.25">
      <c r="A166" s="18">
        <v>164</v>
      </c>
      <c r="B166" s="21" t="s">
        <v>142</v>
      </c>
      <c r="C166" s="35">
        <v>840961101047199</v>
      </c>
      <c r="D166" s="18">
        <v>5</v>
      </c>
      <c r="E166" s="18" t="s">
        <v>12</v>
      </c>
      <c r="F166" s="18">
        <v>2024</v>
      </c>
      <c r="G166" s="18" t="s">
        <v>18</v>
      </c>
      <c r="H166" s="18" t="s">
        <v>54</v>
      </c>
      <c r="I166" s="12" t="s">
        <v>65</v>
      </c>
      <c r="J166" s="18" t="s">
        <v>55</v>
      </c>
      <c r="K166" s="5"/>
      <c r="L166" s="22">
        <v>-36</v>
      </c>
    </row>
    <row r="167" spans="1:12" x14ac:dyDescent="0.25">
      <c r="A167" s="18">
        <v>165</v>
      </c>
      <c r="B167" s="21" t="s">
        <v>474</v>
      </c>
      <c r="C167" s="35">
        <v>40801</v>
      </c>
      <c r="D167" s="18">
        <v>8</v>
      </c>
      <c r="E167" s="18" t="s">
        <v>12</v>
      </c>
      <c r="F167" s="18">
        <v>2024</v>
      </c>
      <c r="G167" s="18" t="s">
        <v>143</v>
      </c>
      <c r="H167" s="18" t="s">
        <v>34</v>
      </c>
      <c r="I167" s="12" t="s">
        <v>144</v>
      </c>
      <c r="J167" s="5" t="s">
        <v>447</v>
      </c>
      <c r="K167" s="3" t="s">
        <v>200</v>
      </c>
      <c r="L167" s="22">
        <v>-1050.68</v>
      </c>
    </row>
    <row r="168" spans="1:12" x14ac:dyDescent="0.25">
      <c r="A168" s="18">
        <v>166</v>
      </c>
      <c r="B168" s="21" t="s">
        <v>474</v>
      </c>
      <c r="C168" s="35">
        <v>41101</v>
      </c>
      <c r="D168" s="18">
        <v>11</v>
      </c>
      <c r="E168" s="18" t="s">
        <v>12</v>
      </c>
      <c r="F168" s="18">
        <v>2024</v>
      </c>
      <c r="G168" s="18" t="s">
        <v>143</v>
      </c>
      <c r="H168" s="18" t="s">
        <v>34</v>
      </c>
      <c r="I168" s="12" t="s">
        <v>144</v>
      </c>
      <c r="J168" s="5" t="s">
        <v>447</v>
      </c>
      <c r="K168" s="3" t="s">
        <v>199</v>
      </c>
      <c r="L168" s="22">
        <v>-467.03</v>
      </c>
    </row>
    <row r="169" spans="1:12" x14ac:dyDescent="0.25">
      <c r="A169" s="18">
        <v>167</v>
      </c>
      <c r="B169" s="14" t="s">
        <v>549</v>
      </c>
      <c r="C169" s="35">
        <v>554439000039504</v>
      </c>
      <c r="D169" s="18">
        <v>17</v>
      </c>
      <c r="E169" s="18" t="s">
        <v>12</v>
      </c>
      <c r="F169" s="18">
        <v>2024</v>
      </c>
      <c r="G169" s="18" t="s">
        <v>177</v>
      </c>
      <c r="H169" s="18" t="s">
        <v>171</v>
      </c>
      <c r="I169" s="39" t="s">
        <v>340</v>
      </c>
      <c r="J169" s="5" t="s">
        <v>447</v>
      </c>
      <c r="K169" s="3" t="s">
        <v>505</v>
      </c>
      <c r="L169" s="22">
        <v>-757</v>
      </c>
    </row>
    <row r="170" spans="1:12" x14ac:dyDescent="0.25">
      <c r="A170" s="18">
        <v>168</v>
      </c>
      <c r="B170" s="14" t="s">
        <v>545</v>
      </c>
      <c r="C170" s="35">
        <v>554439000039504</v>
      </c>
      <c r="D170" s="18">
        <v>17</v>
      </c>
      <c r="E170" s="18" t="s">
        <v>12</v>
      </c>
      <c r="F170" s="18">
        <v>2024</v>
      </c>
      <c r="G170" s="18" t="s">
        <v>177</v>
      </c>
      <c r="H170" s="18" t="s">
        <v>171</v>
      </c>
      <c r="I170" s="39" t="s">
        <v>340</v>
      </c>
      <c r="J170" s="5" t="s">
        <v>447</v>
      </c>
      <c r="K170" s="3" t="s">
        <v>544</v>
      </c>
      <c r="L170" s="22">
        <v>-4202.7299999999996</v>
      </c>
    </row>
    <row r="171" spans="1:12" x14ac:dyDescent="0.25">
      <c r="A171" s="18">
        <v>169</v>
      </c>
      <c r="B171" s="14" t="s">
        <v>446</v>
      </c>
      <c r="C171" s="35">
        <v>554439000039504</v>
      </c>
      <c r="D171" s="18">
        <v>17</v>
      </c>
      <c r="E171" s="18" t="s">
        <v>12</v>
      </c>
      <c r="F171" s="18">
        <v>2024</v>
      </c>
      <c r="G171" s="18" t="s">
        <v>177</v>
      </c>
      <c r="H171" s="18" t="s">
        <v>171</v>
      </c>
      <c r="I171" s="39" t="s">
        <v>340</v>
      </c>
      <c r="J171" s="5" t="s">
        <v>447</v>
      </c>
      <c r="K171" s="3" t="s">
        <v>506</v>
      </c>
      <c r="L171" s="22">
        <v>-2311.5100000000002</v>
      </c>
    </row>
    <row r="172" spans="1:12" x14ac:dyDescent="0.25">
      <c r="A172" s="18">
        <v>170</v>
      </c>
      <c r="B172" s="14" t="s">
        <v>224</v>
      </c>
      <c r="C172" s="35">
        <v>554439000039504</v>
      </c>
      <c r="D172" s="18">
        <v>18</v>
      </c>
      <c r="E172" s="18" t="s">
        <v>12</v>
      </c>
      <c r="F172" s="18">
        <v>2024</v>
      </c>
      <c r="G172" s="18" t="s">
        <v>13</v>
      </c>
      <c r="H172" s="12" t="s">
        <v>216</v>
      </c>
      <c r="I172" s="9" t="s">
        <v>66</v>
      </c>
      <c r="J172" s="29" t="s">
        <v>67</v>
      </c>
      <c r="K172" s="5"/>
      <c r="L172" s="45">
        <v>-4788</v>
      </c>
    </row>
    <row r="173" spans="1:12" x14ac:dyDescent="0.25">
      <c r="A173" s="18">
        <v>171</v>
      </c>
      <c r="B173" s="21" t="s">
        <v>166</v>
      </c>
      <c r="C173" s="35">
        <v>550094000070740</v>
      </c>
      <c r="D173" s="18">
        <v>24</v>
      </c>
      <c r="E173" s="18" t="s">
        <v>12</v>
      </c>
      <c r="F173" s="18">
        <v>2024</v>
      </c>
      <c r="G173" s="18" t="s">
        <v>13</v>
      </c>
      <c r="H173" s="18" t="s">
        <v>158</v>
      </c>
      <c r="I173" s="18" t="s">
        <v>327</v>
      </c>
      <c r="J173" s="18" t="s">
        <v>160</v>
      </c>
      <c r="K173" s="5"/>
      <c r="L173" s="22">
        <v>-4467.5</v>
      </c>
    </row>
    <row r="174" spans="1:12" x14ac:dyDescent="0.25">
      <c r="A174" s="18">
        <v>172</v>
      </c>
      <c r="B174" s="21" t="s">
        <v>166</v>
      </c>
      <c r="C174" s="35">
        <v>553653000019244</v>
      </c>
      <c r="D174" s="18">
        <v>24</v>
      </c>
      <c r="E174" s="18" t="s">
        <v>12</v>
      </c>
      <c r="F174" s="18">
        <v>2024</v>
      </c>
      <c r="G174" s="18" t="s">
        <v>13</v>
      </c>
      <c r="H174" s="18" t="s">
        <v>152</v>
      </c>
      <c r="I174" s="18" t="s">
        <v>329</v>
      </c>
      <c r="J174" s="18" t="s">
        <v>160</v>
      </c>
      <c r="K174" s="5"/>
      <c r="L174" s="22">
        <v>-4467.5</v>
      </c>
    </row>
    <row r="175" spans="1:12" x14ac:dyDescent="0.25">
      <c r="A175" s="18">
        <v>173</v>
      </c>
      <c r="B175" s="21" t="s">
        <v>166</v>
      </c>
      <c r="C175" s="35">
        <v>554439000006509</v>
      </c>
      <c r="D175" s="18">
        <v>24</v>
      </c>
      <c r="E175" s="18" t="s">
        <v>12</v>
      </c>
      <c r="F175" s="18">
        <v>2024</v>
      </c>
      <c r="G175" s="18" t="s">
        <v>13</v>
      </c>
      <c r="H175" s="18" t="s">
        <v>168</v>
      </c>
      <c r="I175" s="18" t="s">
        <v>337</v>
      </c>
      <c r="J175" s="18" t="s">
        <v>160</v>
      </c>
      <c r="K175" s="5"/>
      <c r="L175" s="22">
        <v>-4467.5</v>
      </c>
    </row>
    <row r="176" spans="1:12" x14ac:dyDescent="0.25">
      <c r="A176" s="18">
        <v>174</v>
      </c>
      <c r="B176" s="21" t="s">
        <v>166</v>
      </c>
      <c r="C176" s="35">
        <v>42401</v>
      </c>
      <c r="D176" s="18">
        <v>24</v>
      </c>
      <c r="E176" s="18" t="s">
        <v>12</v>
      </c>
      <c r="F176" s="18">
        <v>2024</v>
      </c>
      <c r="G176" s="18" t="s">
        <v>15</v>
      </c>
      <c r="H176" s="18" t="s">
        <v>157</v>
      </c>
      <c r="I176" s="18" t="s">
        <v>332</v>
      </c>
      <c r="J176" s="18" t="s">
        <v>160</v>
      </c>
      <c r="K176" s="5"/>
      <c r="L176" s="22">
        <v>-4467.5</v>
      </c>
    </row>
    <row r="177" spans="1:12" x14ac:dyDescent="0.25">
      <c r="A177" s="18">
        <v>175</v>
      </c>
      <c r="B177" s="21" t="s">
        <v>142</v>
      </c>
      <c r="C177" s="35">
        <v>821151100171596</v>
      </c>
      <c r="D177" s="18">
        <v>24</v>
      </c>
      <c r="E177" s="18" t="s">
        <v>12</v>
      </c>
      <c r="F177" s="18">
        <v>2024</v>
      </c>
      <c r="G177" s="18" t="s">
        <v>16</v>
      </c>
      <c r="H177" s="18" t="s">
        <v>54</v>
      </c>
      <c r="I177" s="12" t="s">
        <v>65</v>
      </c>
      <c r="J177" s="18" t="s">
        <v>55</v>
      </c>
      <c r="K177" s="5"/>
      <c r="L177" s="22">
        <v>-12</v>
      </c>
    </row>
    <row r="178" spans="1:12" x14ac:dyDescent="0.25">
      <c r="A178" s="18">
        <v>176</v>
      </c>
      <c r="B178" s="21" t="s">
        <v>145</v>
      </c>
      <c r="C178" s="35">
        <v>42501</v>
      </c>
      <c r="D178" s="18">
        <v>25</v>
      </c>
      <c r="E178" s="18" t="s">
        <v>12</v>
      </c>
      <c r="F178" s="18">
        <v>2024</v>
      </c>
      <c r="G178" s="18" t="s">
        <v>146</v>
      </c>
      <c r="H178" s="18" t="s">
        <v>147</v>
      </c>
      <c r="I178" s="9" t="s">
        <v>149</v>
      </c>
      <c r="J178" s="18" t="s">
        <v>148</v>
      </c>
      <c r="K178" s="5"/>
      <c r="L178" s="22">
        <v>-1850.24</v>
      </c>
    </row>
    <row r="179" spans="1:12" x14ac:dyDescent="0.25">
      <c r="A179" s="18">
        <v>177</v>
      </c>
      <c r="B179" s="21" t="s">
        <v>145</v>
      </c>
      <c r="C179" s="35">
        <v>42502</v>
      </c>
      <c r="D179" s="18">
        <v>25</v>
      </c>
      <c r="E179" s="18" t="s">
        <v>12</v>
      </c>
      <c r="F179" s="18">
        <v>2024</v>
      </c>
      <c r="G179" s="18" t="s">
        <v>146</v>
      </c>
      <c r="H179" s="18" t="s">
        <v>147</v>
      </c>
      <c r="I179" s="9" t="s">
        <v>149</v>
      </c>
      <c r="J179" s="18" t="s">
        <v>148</v>
      </c>
      <c r="K179" s="5"/>
      <c r="L179" s="22">
        <v>-1500.38</v>
      </c>
    </row>
    <row r="180" spans="1:12" x14ac:dyDescent="0.25">
      <c r="A180" s="18">
        <v>178</v>
      </c>
      <c r="B180" s="21" t="s">
        <v>145</v>
      </c>
      <c r="C180" s="35">
        <v>42503</v>
      </c>
      <c r="D180" s="18">
        <v>25</v>
      </c>
      <c r="E180" s="18" t="s">
        <v>12</v>
      </c>
      <c r="F180" s="18">
        <v>2024</v>
      </c>
      <c r="G180" s="18" t="s">
        <v>146</v>
      </c>
      <c r="H180" s="18" t="s">
        <v>147</v>
      </c>
      <c r="I180" s="9" t="s">
        <v>149</v>
      </c>
      <c r="J180" s="18" t="s">
        <v>148</v>
      </c>
      <c r="K180" s="5"/>
      <c r="L180" s="22">
        <v>-1196.97</v>
      </c>
    </row>
    <row r="181" spans="1:12" x14ac:dyDescent="0.25">
      <c r="A181" s="18">
        <v>179</v>
      </c>
      <c r="B181" s="21" t="s">
        <v>142</v>
      </c>
      <c r="C181" s="35">
        <v>881271101856297</v>
      </c>
      <c r="D181" s="18">
        <v>6</v>
      </c>
      <c r="E181" s="18" t="s">
        <v>17</v>
      </c>
      <c r="F181" s="18">
        <v>2024</v>
      </c>
      <c r="G181" s="18" t="s">
        <v>18</v>
      </c>
      <c r="H181" s="18" t="s">
        <v>54</v>
      </c>
      <c r="I181" s="12" t="s">
        <v>65</v>
      </c>
      <c r="J181" s="18" t="s">
        <v>55</v>
      </c>
      <c r="K181" s="5"/>
      <c r="L181" s="22">
        <v>-36</v>
      </c>
    </row>
    <row r="182" spans="1:12" x14ac:dyDescent="0.25">
      <c r="A182" s="18">
        <v>180</v>
      </c>
      <c r="B182" s="14" t="s">
        <v>195</v>
      </c>
      <c r="C182" s="35">
        <v>551295000702791</v>
      </c>
      <c r="D182" s="18">
        <v>7</v>
      </c>
      <c r="E182" s="18" t="s">
        <v>17</v>
      </c>
      <c r="F182" s="18">
        <v>2024</v>
      </c>
      <c r="G182" s="18" t="s">
        <v>13</v>
      </c>
      <c r="H182" s="18" t="s">
        <v>150</v>
      </c>
      <c r="I182" s="18" t="s">
        <v>326</v>
      </c>
      <c r="J182" s="18" t="s">
        <v>193</v>
      </c>
      <c r="K182" s="5"/>
      <c r="L182" s="22">
        <v>-1260</v>
      </c>
    </row>
    <row r="183" spans="1:12" x14ac:dyDescent="0.25">
      <c r="A183" s="18">
        <v>181</v>
      </c>
      <c r="B183" s="21" t="s">
        <v>165</v>
      </c>
      <c r="C183" s="35">
        <v>553653000020633</v>
      </c>
      <c r="D183" s="18">
        <v>7</v>
      </c>
      <c r="E183" s="18" t="s">
        <v>17</v>
      </c>
      <c r="F183" s="18">
        <v>2024</v>
      </c>
      <c r="G183" s="18" t="s">
        <v>13</v>
      </c>
      <c r="H183" s="18" t="s">
        <v>189</v>
      </c>
      <c r="I183" s="18" t="s">
        <v>349</v>
      </c>
      <c r="J183" s="18" t="s">
        <v>164</v>
      </c>
      <c r="K183" s="5"/>
      <c r="L183" s="22">
        <v>-1932</v>
      </c>
    </row>
    <row r="184" spans="1:12" x14ac:dyDescent="0.25">
      <c r="A184" s="18">
        <v>182</v>
      </c>
      <c r="B184" s="21" t="s">
        <v>165</v>
      </c>
      <c r="C184" s="35">
        <v>553653000047876</v>
      </c>
      <c r="D184" s="18">
        <v>7</v>
      </c>
      <c r="E184" s="18" t="s">
        <v>17</v>
      </c>
      <c r="F184" s="18">
        <v>2024</v>
      </c>
      <c r="G184" s="18" t="s">
        <v>13</v>
      </c>
      <c r="H184" s="18" t="s">
        <v>194</v>
      </c>
      <c r="I184" s="15" t="s">
        <v>457</v>
      </c>
      <c r="J184" s="18" t="s">
        <v>159</v>
      </c>
      <c r="K184" s="5"/>
      <c r="L184" s="22">
        <v>-2116.8000000000002</v>
      </c>
    </row>
    <row r="185" spans="1:12" x14ac:dyDescent="0.25">
      <c r="A185" s="18">
        <v>183</v>
      </c>
      <c r="B185" s="14" t="s">
        <v>229</v>
      </c>
      <c r="C185" s="35">
        <v>554439000006509</v>
      </c>
      <c r="D185" s="18">
        <v>7</v>
      </c>
      <c r="E185" s="18" t="s">
        <v>17</v>
      </c>
      <c r="F185" s="18">
        <v>2024</v>
      </c>
      <c r="G185" s="18" t="s">
        <v>13</v>
      </c>
      <c r="H185" s="3" t="s">
        <v>168</v>
      </c>
      <c r="I185" s="18" t="s">
        <v>226</v>
      </c>
      <c r="J185" s="18" t="s">
        <v>197</v>
      </c>
      <c r="K185" s="5"/>
      <c r="L185" s="22">
        <v>-3520</v>
      </c>
    </row>
    <row r="186" spans="1:12" x14ac:dyDescent="0.25">
      <c r="A186" s="18">
        <v>184</v>
      </c>
      <c r="B186" s="14" t="s">
        <v>195</v>
      </c>
      <c r="C186" s="35">
        <v>555101000005631</v>
      </c>
      <c r="D186" s="18">
        <v>7</v>
      </c>
      <c r="E186" s="18" t="s">
        <v>17</v>
      </c>
      <c r="F186" s="18">
        <v>2024</v>
      </c>
      <c r="G186" s="18" t="s">
        <v>13</v>
      </c>
      <c r="H186" s="18" t="s">
        <v>169</v>
      </c>
      <c r="I186" s="18" t="s">
        <v>338</v>
      </c>
      <c r="J186" s="18" t="s">
        <v>193</v>
      </c>
      <c r="K186" s="5"/>
      <c r="L186" s="22">
        <v>-1260</v>
      </c>
    </row>
    <row r="187" spans="1:12" x14ac:dyDescent="0.25">
      <c r="A187" s="18">
        <v>185</v>
      </c>
      <c r="B187" s="21" t="s">
        <v>165</v>
      </c>
      <c r="C187" s="35">
        <v>50701</v>
      </c>
      <c r="D187" s="18">
        <v>7</v>
      </c>
      <c r="E187" s="18" t="s">
        <v>17</v>
      </c>
      <c r="F187" s="18">
        <v>2024</v>
      </c>
      <c r="G187" s="18" t="s">
        <v>15</v>
      </c>
      <c r="H187" s="18" t="s">
        <v>191</v>
      </c>
      <c r="I187" s="18" t="s">
        <v>364</v>
      </c>
      <c r="J187" s="18" t="s">
        <v>159</v>
      </c>
      <c r="K187" s="5"/>
      <c r="L187" s="22">
        <v>-1320</v>
      </c>
    </row>
    <row r="188" spans="1:12" x14ac:dyDescent="0.25">
      <c r="A188" s="18">
        <v>186</v>
      </c>
      <c r="B188" s="21" t="s">
        <v>165</v>
      </c>
      <c r="C188" s="35">
        <v>50702</v>
      </c>
      <c r="D188" s="18">
        <v>7</v>
      </c>
      <c r="E188" s="18" t="s">
        <v>17</v>
      </c>
      <c r="F188" s="18">
        <v>2024</v>
      </c>
      <c r="G188" s="18" t="s">
        <v>15</v>
      </c>
      <c r="H188" s="18" t="s">
        <v>212</v>
      </c>
      <c r="I188" s="18" t="s">
        <v>341</v>
      </c>
      <c r="J188" s="18" t="s">
        <v>159</v>
      </c>
      <c r="K188" s="5"/>
      <c r="L188" s="22">
        <v>-500</v>
      </c>
    </row>
    <row r="189" spans="1:12" x14ac:dyDescent="0.25">
      <c r="A189" s="18">
        <v>187</v>
      </c>
      <c r="B189" s="21" t="s">
        <v>165</v>
      </c>
      <c r="C189" s="35">
        <v>50703</v>
      </c>
      <c r="D189" s="18">
        <v>7</v>
      </c>
      <c r="E189" s="18" t="s">
        <v>17</v>
      </c>
      <c r="F189" s="18">
        <v>2024</v>
      </c>
      <c r="G189" s="18" t="s">
        <v>15</v>
      </c>
      <c r="H189" s="18" t="s">
        <v>228</v>
      </c>
      <c r="I189" s="18" t="s">
        <v>344</v>
      </c>
      <c r="J189" s="18" t="s">
        <v>159</v>
      </c>
      <c r="K189" s="5"/>
      <c r="L189" s="22">
        <v>-705.6</v>
      </c>
    </row>
    <row r="190" spans="1:12" x14ac:dyDescent="0.25">
      <c r="A190" s="18">
        <v>188</v>
      </c>
      <c r="B190" s="14" t="s">
        <v>224</v>
      </c>
      <c r="C190" s="35">
        <v>554439000039504</v>
      </c>
      <c r="D190" s="18">
        <v>9</v>
      </c>
      <c r="E190" s="18" t="s">
        <v>17</v>
      </c>
      <c r="F190" s="18">
        <v>2024</v>
      </c>
      <c r="G190" s="18" t="s">
        <v>13</v>
      </c>
      <c r="H190" s="12" t="s">
        <v>216</v>
      </c>
      <c r="I190" s="9" t="s">
        <v>66</v>
      </c>
      <c r="J190" s="18" t="s">
        <v>67</v>
      </c>
      <c r="K190" s="5"/>
      <c r="L190" s="22">
        <v>-3971</v>
      </c>
    </row>
    <row r="191" spans="1:12" x14ac:dyDescent="0.25">
      <c r="A191" s="18">
        <v>189</v>
      </c>
      <c r="B191" s="21" t="s">
        <v>474</v>
      </c>
      <c r="C191" s="35">
        <v>51001</v>
      </c>
      <c r="D191" s="18">
        <v>10</v>
      </c>
      <c r="E191" s="18" t="s">
        <v>17</v>
      </c>
      <c r="F191" s="18">
        <v>2024</v>
      </c>
      <c r="G191" s="18" t="s">
        <v>143</v>
      </c>
      <c r="H191" s="18" t="s">
        <v>34</v>
      </c>
      <c r="I191" s="100" t="s">
        <v>144</v>
      </c>
      <c r="J191" s="5" t="s">
        <v>447</v>
      </c>
      <c r="K191" s="3" t="s">
        <v>202</v>
      </c>
      <c r="L191" s="22">
        <v>-1615.33</v>
      </c>
    </row>
    <row r="192" spans="1:12" x14ac:dyDescent="0.25">
      <c r="A192" s="18">
        <v>190</v>
      </c>
      <c r="B192" s="14" t="s">
        <v>549</v>
      </c>
      <c r="C192" s="35">
        <v>554439000039504</v>
      </c>
      <c r="D192" s="18">
        <v>16</v>
      </c>
      <c r="E192" s="18" t="s">
        <v>17</v>
      </c>
      <c r="F192" s="18">
        <v>2024</v>
      </c>
      <c r="G192" s="18" t="s">
        <v>177</v>
      </c>
      <c r="H192" s="18" t="s">
        <v>171</v>
      </c>
      <c r="I192" s="39" t="s">
        <v>340</v>
      </c>
      <c r="J192" s="5" t="s">
        <v>447</v>
      </c>
      <c r="K192" s="3" t="s">
        <v>507</v>
      </c>
      <c r="L192" s="22">
        <v>-2290</v>
      </c>
    </row>
    <row r="193" spans="1:12" x14ac:dyDescent="0.25">
      <c r="A193" s="18">
        <v>191</v>
      </c>
      <c r="B193" s="14" t="s">
        <v>195</v>
      </c>
      <c r="C193" s="35">
        <v>551295000702791</v>
      </c>
      <c r="D193" s="18">
        <v>4</v>
      </c>
      <c r="E193" s="18" t="s">
        <v>19</v>
      </c>
      <c r="F193" s="18">
        <v>2024</v>
      </c>
      <c r="G193" s="18" t="s">
        <v>13</v>
      </c>
      <c r="H193" s="18" t="s">
        <v>150</v>
      </c>
      <c r="I193" s="18" t="s">
        <v>326</v>
      </c>
      <c r="J193" s="18" t="s">
        <v>193</v>
      </c>
      <c r="K193" s="5"/>
      <c r="L193" s="22">
        <v>-1260</v>
      </c>
    </row>
    <row r="194" spans="1:12" x14ac:dyDescent="0.25">
      <c r="A194" s="18">
        <v>192</v>
      </c>
      <c r="B194" s="21" t="s">
        <v>165</v>
      </c>
      <c r="C194" s="35">
        <v>553653000020533</v>
      </c>
      <c r="D194" s="18">
        <v>4</v>
      </c>
      <c r="E194" s="18" t="s">
        <v>19</v>
      </c>
      <c r="F194" s="18">
        <v>2024</v>
      </c>
      <c r="G194" s="18" t="s">
        <v>13</v>
      </c>
      <c r="H194" s="18" t="s">
        <v>189</v>
      </c>
      <c r="I194" s="18" t="s">
        <v>349</v>
      </c>
      <c r="J194" s="18" t="s">
        <v>164</v>
      </c>
      <c r="K194" s="5"/>
      <c r="L194" s="22">
        <v>-1932</v>
      </c>
    </row>
    <row r="195" spans="1:12" x14ac:dyDescent="0.25">
      <c r="A195" s="18">
        <v>193</v>
      </c>
      <c r="B195" s="14" t="s">
        <v>229</v>
      </c>
      <c r="C195" s="35">
        <v>554439000006509</v>
      </c>
      <c r="D195" s="18">
        <v>4</v>
      </c>
      <c r="E195" s="18" t="s">
        <v>19</v>
      </c>
      <c r="F195" s="18">
        <v>2024</v>
      </c>
      <c r="G195" s="18" t="s">
        <v>13</v>
      </c>
      <c r="H195" s="3" t="s">
        <v>168</v>
      </c>
      <c r="I195" s="18" t="s">
        <v>226</v>
      </c>
      <c r="J195" s="18" t="s">
        <v>197</v>
      </c>
      <c r="K195" s="5"/>
      <c r="L195" s="22">
        <v>-3520</v>
      </c>
    </row>
    <row r="196" spans="1:12" x14ac:dyDescent="0.25">
      <c r="A196" s="18">
        <v>194</v>
      </c>
      <c r="B196" s="14" t="s">
        <v>195</v>
      </c>
      <c r="C196" s="35">
        <v>555101000005631</v>
      </c>
      <c r="D196" s="18">
        <v>4</v>
      </c>
      <c r="E196" s="18" t="s">
        <v>19</v>
      </c>
      <c r="F196" s="18">
        <v>2024</v>
      </c>
      <c r="G196" s="18" t="s">
        <v>13</v>
      </c>
      <c r="H196" s="18" t="s">
        <v>169</v>
      </c>
      <c r="I196" s="18" t="s">
        <v>338</v>
      </c>
      <c r="J196" s="18" t="s">
        <v>193</v>
      </c>
      <c r="K196" s="5"/>
      <c r="L196" s="22">
        <v>-1260</v>
      </c>
    </row>
    <row r="197" spans="1:12" x14ac:dyDescent="0.25">
      <c r="A197" s="18">
        <v>195</v>
      </c>
      <c r="B197" s="21" t="s">
        <v>165</v>
      </c>
      <c r="C197" s="35">
        <v>60401</v>
      </c>
      <c r="D197" s="18">
        <v>4</v>
      </c>
      <c r="E197" s="18" t="s">
        <v>19</v>
      </c>
      <c r="F197" s="18">
        <v>2024</v>
      </c>
      <c r="G197" s="18" t="s">
        <v>15</v>
      </c>
      <c r="H197" s="18" t="s">
        <v>191</v>
      </c>
      <c r="I197" s="18" t="s">
        <v>364</v>
      </c>
      <c r="J197" s="18" t="s">
        <v>198</v>
      </c>
      <c r="K197" s="5"/>
      <c r="L197" s="22">
        <v>-1320</v>
      </c>
    </row>
    <row r="198" spans="1:12" x14ac:dyDescent="0.25">
      <c r="A198" s="18">
        <v>196</v>
      </c>
      <c r="B198" s="21" t="s">
        <v>165</v>
      </c>
      <c r="C198" s="35">
        <v>60402</v>
      </c>
      <c r="D198" s="18">
        <v>4</v>
      </c>
      <c r="E198" s="18" t="s">
        <v>19</v>
      </c>
      <c r="F198" s="18">
        <v>2024</v>
      </c>
      <c r="G198" s="18" t="s">
        <v>15</v>
      </c>
      <c r="H198" s="18" t="s">
        <v>212</v>
      </c>
      <c r="I198" s="18" t="s">
        <v>341</v>
      </c>
      <c r="J198" s="18" t="s">
        <v>159</v>
      </c>
      <c r="K198" s="5"/>
      <c r="L198" s="22">
        <v>-500</v>
      </c>
    </row>
    <row r="199" spans="1:12" x14ac:dyDescent="0.25">
      <c r="A199" s="18">
        <v>197</v>
      </c>
      <c r="B199" s="21" t="s">
        <v>165</v>
      </c>
      <c r="C199" s="35">
        <v>60403</v>
      </c>
      <c r="D199" s="18">
        <v>4</v>
      </c>
      <c r="E199" s="18" t="s">
        <v>19</v>
      </c>
      <c r="F199" s="18">
        <v>2024</v>
      </c>
      <c r="G199" s="18" t="s">
        <v>15</v>
      </c>
      <c r="H199" s="18" t="s">
        <v>228</v>
      </c>
      <c r="I199" s="18" t="s">
        <v>344</v>
      </c>
      <c r="J199" s="18" t="s">
        <v>159</v>
      </c>
      <c r="K199" s="5"/>
      <c r="L199" s="22">
        <v>-705.6</v>
      </c>
    </row>
    <row r="200" spans="1:12" x14ac:dyDescent="0.25">
      <c r="A200" s="18">
        <v>198</v>
      </c>
      <c r="B200" s="21" t="s">
        <v>166</v>
      </c>
      <c r="C200" s="35">
        <v>850002</v>
      </c>
      <c r="D200" s="18">
        <v>5</v>
      </c>
      <c r="E200" s="18" t="s">
        <v>19</v>
      </c>
      <c r="F200" s="18">
        <v>2024</v>
      </c>
      <c r="G200" s="18" t="s">
        <v>25</v>
      </c>
      <c r="H200" s="18" t="s">
        <v>188</v>
      </c>
      <c r="I200" s="18" t="s">
        <v>339</v>
      </c>
      <c r="J200" s="18" t="s">
        <v>160</v>
      </c>
      <c r="K200" s="5"/>
      <c r="L200" s="22">
        <v>-1836.59</v>
      </c>
    </row>
    <row r="201" spans="1:12" x14ac:dyDescent="0.25">
      <c r="A201" s="18">
        <v>199</v>
      </c>
      <c r="B201" s="21" t="s">
        <v>166</v>
      </c>
      <c r="C201" s="35">
        <v>551295000702791</v>
      </c>
      <c r="D201" s="18">
        <v>5</v>
      </c>
      <c r="E201" s="18" t="s">
        <v>19</v>
      </c>
      <c r="F201" s="18">
        <v>2024</v>
      </c>
      <c r="G201" s="18" t="s">
        <v>13</v>
      </c>
      <c r="H201" s="18" t="s">
        <v>150</v>
      </c>
      <c r="I201" s="18" t="s">
        <v>326</v>
      </c>
      <c r="J201" s="18" t="s">
        <v>160</v>
      </c>
      <c r="K201" s="5"/>
      <c r="L201" s="22">
        <v>-2506.8000000000002</v>
      </c>
    </row>
    <row r="202" spans="1:12" x14ac:dyDescent="0.25">
      <c r="A202" s="18">
        <v>200</v>
      </c>
      <c r="B202" s="21" t="s">
        <v>166</v>
      </c>
      <c r="C202" s="35">
        <v>552917000016432</v>
      </c>
      <c r="D202" s="18">
        <v>5</v>
      </c>
      <c r="E202" s="18" t="s">
        <v>19</v>
      </c>
      <c r="F202" s="18">
        <v>2024</v>
      </c>
      <c r="G202" s="18" t="s">
        <v>13</v>
      </c>
      <c r="H202" s="18" t="s">
        <v>151</v>
      </c>
      <c r="I202" s="18" t="s">
        <v>328</v>
      </c>
      <c r="J202" s="18" t="s">
        <v>160</v>
      </c>
      <c r="K202" s="5"/>
      <c r="L202" s="22">
        <v>-2506.8000000000002</v>
      </c>
    </row>
    <row r="203" spans="1:12" x14ac:dyDescent="0.25">
      <c r="A203" s="18">
        <v>201</v>
      </c>
      <c r="B203" s="21" t="s">
        <v>166</v>
      </c>
      <c r="C203" s="35">
        <v>553653000020855</v>
      </c>
      <c r="D203" s="18">
        <v>5</v>
      </c>
      <c r="E203" s="18" t="s">
        <v>19</v>
      </c>
      <c r="F203" s="18">
        <v>2024</v>
      </c>
      <c r="G203" s="18" t="s">
        <v>13</v>
      </c>
      <c r="H203" s="18" t="s">
        <v>352</v>
      </c>
      <c r="I203" s="18" t="s">
        <v>353</v>
      </c>
      <c r="J203" s="18" t="s">
        <v>160</v>
      </c>
      <c r="K203" s="5"/>
      <c r="L203" s="22">
        <v>-1960.7</v>
      </c>
    </row>
    <row r="204" spans="1:12" x14ac:dyDescent="0.25">
      <c r="A204" s="18">
        <v>202</v>
      </c>
      <c r="B204" s="21" t="s">
        <v>166</v>
      </c>
      <c r="C204" s="35">
        <v>553653000137496</v>
      </c>
      <c r="D204" s="18">
        <v>5</v>
      </c>
      <c r="E204" s="18" t="s">
        <v>19</v>
      </c>
      <c r="F204" s="18">
        <v>2024</v>
      </c>
      <c r="G204" s="18" t="s">
        <v>13</v>
      </c>
      <c r="H204" s="18" t="s">
        <v>154</v>
      </c>
      <c r="I204" s="18" t="s">
        <v>331</v>
      </c>
      <c r="J204" s="18" t="s">
        <v>160</v>
      </c>
      <c r="K204" s="5"/>
      <c r="L204" s="22">
        <v>-2506.8000000000002</v>
      </c>
    </row>
    <row r="205" spans="1:12" x14ac:dyDescent="0.25">
      <c r="A205" s="18">
        <v>203</v>
      </c>
      <c r="B205" s="21" t="s">
        <v>166</v>
      </c>
      <c r="C205" s="35">
        <v>554732000131396</v>
      </c>
      <c r="D205" s="18">
        <v>5</v>
      </c>
      <c r="E205" s="18" t="s">
        <v>19</v>
      </c>
      <c r="F205" s="18">
        <v>2024</v>
      </c>
      <c r="G205" s="18" t="s">
        <v>13</v>
      </c>
      <c r="H205" s="18" t="s">
        <v>169</v>
      </c>
      <c r="I205" s="18" t="s">
        <v>338</v>
      </c>
      <c r="J205" s="18" t="s">
        <v>160</v>
      </c>
      <c r="K205" s="5"/>
      <c r="L205" s="22">
        <v>-1899.07</v>
      </c>
    </row>
    <row r="206" spans="1:12" x14ac:dyDescent="0.25">
      <c r="A206" s="18">
        <v>204</v>
      </c>
      <c r="B206" s="21" t="s">
        <v>166</v>
      </c>
      <c r="C206" s="35">
        <v>555101000005631</v>
      </c>
      <c r="D206" s="18">
        <v>5</v>
      </c>
      <c r="E206" s="18" t="s">
        <v>19</v>
      </c>
      <c r="F206" s="18">
        <v>2024</v>
      </c>
      <c r="G206" s="18" t="s">
        <v>13</v>
      </c>
      <c r="H206" s="18" t="s">
        <v>169</v>
      </c>
      <c r="I206" s="18" t="s">
        <v>338</v>
      </c>
      <c r="J206" s="18" t="s">
        <v>160</v>
      </c>
      <c r="K206" s="5"/>
      <c r="L206" s="22">
        <v>-2297.35</v>
      </c>
    </row>
    <row r="207" spans="1:12" x14ac:dyDescent="0.25">
      <c r="A207" s="18">
        <v>205</v>
      </c>
      <c r="B207" s="21" t="s">
        <v>166</v>
      </c>
      <c r="C207" s="35">
        <v>555101000005631</v>
      </c>
      <c r="D207" s="18">
        <v>5</v>
      </c>
      <c r="E207" s="18" t="s">
        <v>19</v>
      </c>
      <c r="F207" s="18">
        <v>2024</v>
      </c>
      <c r="G207" s="18" t="s">
        <v>13</v>
      </c>
      <c r="H207" s="18" t="s">
        <v>203</v>
      </c>
      <c r="I207" s="18" t="s">
        <v>357</v>
      </c>
      <c r="J207" s="18" t="s">
        <v>160</v>
      </c>
      <c r="K207" s="5"/>
      <c r="L207" s="22">
        <v>-1803.02</v>
      </c>
    </row>
    <row r="208" spans="1:12" x14ac:dyDescent="0.25">
      <c r="A208" s="18">
        <v>206</v>
      </c>
      <c r="B208" s="21" t="s">
        <v>166</v>
      </c>
      <c r="C208" s="35">
        <v>558632000000116</v>
      </c>
      <c r="D208" s="18">
        <v>5</v>
      </c>
      <c r="E208" s="18" t="s">
        <v>19</v>
      </c>
      <c r="F208" s="18">
        <v>2024</v>
      </c>
      <c r="G208" s="18" t="s">
        <v>13</v>
      </c>
      <c r="H208" s="18" t="s">
        <v>203</v>
      </c>
      <c r="I208" s="18" t="s">
        <v>357</v>
      </c>
      <c r="J208" s="18" t="s">
        <v>160</v>
      </c>
      <c r="K208" s="5"/>
      <c r="L208" s="22">
        <v>-1960.7</v>
      </c>
    </row>
    <row r="209" spans="1:12" x14ac:dyDescent="0.25">
      <c r="A209" s="18">
        <v>207</v>
      </c>
      <c r="B209" s="21" t="s">
        <v>166</v>
      </c>
      <c r="C209" s="35">
        <v>558632000000116</v>
      </c>
      <c r="D209" s="18">
        <v>5</v>
      </c>
      <c r="E209" s="18" t="s">
        <v>19</v>
      </c>
      <c r="F209" s="18">
        <v>2024</v>
      </c>
      <c r="G209" s="18" t="s">
        <v>13</v>
      </c>
      <c r="H209" s="18" t="s">
        <v>204</v>
      </c>
      <c r="I209" s="18" t="s">
        <v>355</v>
      </c>
      <c r="J209" s="18" t="s">
        <v>160</v>
      </c>
      <c r="K209" s="5"/>
      <c r="L209" s="22">
        <v>-2506.8000000000002</v>
      </c>
    </row>
    <row r="210" spans="1:12" x14ac:dyDescent="0.25">
      <c r="A210" s="18">
        <v>208</v>
      </c>
      <c r="B210" s="21" t="s">
        <v>142</v>
      </c>
      <c r="C210" s="35">
        <v>891571200567329</v>
      </c>
      <c r="D210" s="18">
        <v>5</v>
      </c>
      <c r="E210" s="18" t="s">
        <v>19</v>
      </c>
      <c r="F210" s="18">
        <v>2024</v>
      </c>
      <c r="G210" s="18" t="s">
        <v>18</v>
      </c>
      <c r="H210" s="18" t="s">
        <v>54</v>
      </c>
      <c r="I210" s="12" t="s">
        <v>65</v>
      </c>
      <c r="J210" s="18" t="s">
        <v>55</v>
      </c>
      <c r="K210" s="5"/>
      <c r="L210" s="22">
        <v>-18</v>
      </c>
    </row>
    <row r="211" spans="1:12" x14ac:dyDescent="0.25">
      <c r="A211" s="18">
        <v>209</v>
      </c>
      <c r="B211" s="21" t="s">
        <v>166</v>
      </c>
      <c r="C211" s="35">
        <v>550765000015547</v>
      </c>
      <c r="D211" s="18">
        <v>6</v>
      </c>
      <c r="E211" s="18" t="s">
        <v>19</v>
      </c>
      <c r="F211" s="18">
        <v>2024</v>
      </c>
      <c r="G211" s="18" t="s">
        <v>13</v>
      </c>
      <c r="H211" s="18" t="s">
        <v>204</v>
      </c>
      <c r="I211" s="18" t="s">
        <v>355</v>
      </c>
      <c r="J211" s="18" t="s">
        <v>160</v>
      </c>
      <c r="K211" s="5"/>
      <c r="L211" s="22">
        <v>-2506.8000000000002</v>
      </c>
    </row>
    <row r="212" spans="1:12" x14ac:dyDescent="0.25">
      <c r="A212" s="18">
        <v>210</v>
      </c>
      <c r="B212" s="21" t="s">
        <v>166</v>
      </c>
      <c r="C212" s="35">
        <v>551295000702791</v>
      </c>
      <c r="D212" s="18">
        <v>6</v>
      </c>
      <c r="E212" s="18" t="s">
        <v>19</v>
      </c>
      <c r="F212" s="18">
        <v>2024</v>
      </c>
      <c r="G212" s="18" t="s">
        <v>13</v>
      </c>
      <c r="H212" s="18" t="s">
        <v>150</v>
      </c>
      <c r="I212" s="18" t="s">
        <v>326</v>
      </c>
      <c r="J212" s="18" t="s">
        <v>160</v>
      </c>
      <c r="K212" s="5"/>
      <c r="L212" s="6">
        <v>-1960.7</v>
      </c>
    </row>
    <row r="213" spans="1:12" x14ac:dyDescent="0.25">
      <c r="A213" s="18">
        <v>211</v>
      </c>
      <c r="B213" s="21" t="s">
        <v>166</v>
      </c>
      <c r="C213" s="35">
        <v>552793000015206</v>
      </c>
      <c r="D213" s="18">
        <v>6</v>
      </c>
      <c r="E213" s="18" t="s">
        <v>19</v>
      </c>
      <c r="F213" s="18">
        <v>2024</v>
      </c>
      <c r="G213" s="18" t="s">
        <v>13</v>
      </c>
      <c r="H213" s="18" t="s">
        <v>209</v>
      </c>
      <c r="I213" s="18" t="s">
        <v>458</v>
      </c>
      <c r="J213" s="18" t="s">
        <v>160</v>
      </c>
      <c r="K213" s="5"/>
      <c r="L213" s="22">
        <v>-2506.8000000000002</v>
      </c>
    </row>
    <row r="214" spans="1:12" x14ac:dyDescent="0.25">
      <c r="A214" s="18">
        <v>212</v>
      </c>
      <c r="B214" s="21" t="s">
        <v>166</v>
      </c>
      <c r="C214" s="35">
        <v>554439000006509</v>
      </c>
      <c r="D214" s="18">
        <v>6</v>
      </c>
      <c r="E214" s="18" t="s">
        <v>19</v>
      </c>
      <c r="F214" s="18">
        <v>2024</v>
      </c>
      <c r="G214" s="18" t="s">
        <v>13</v>
      </c>
      <c r="H214" s="18" t="s">
        <v>168</v>
      </c>
      <c r="I214" s="18" t="s">
        <v>337</v>
      </c>
      <c r="J214" s="18" t="s">
        <v>160</v>
      </c>
      <c r="K214" s="5"/>
      <c r="L214" s="22">
        <v>-2506.8000000000002</v>
      </c>
    </row>
    <row r="215" spans="1:12" x14ac:dyDescent="0.25">
      <c r="A215" s="18">
        <v>213</v>
      </c>
      <c r="B215" s="21" t="s">
        <v>166</v>
      </c>
      <c r="C215" s="35">
        <v>554439000006509</v>
      </c>
      <c r="D215" s="18">
        <v>6</v>
      </c>
      <c r="E215" s="18" t="s">
        <v>19</v>
      </c>
      <c r="F215" s="18">
        <v>2024</v>
      </c>
      <c r="G215" s="18" t="s">
        <v>13</v>
      </c>
      <c r="H215" s="18" t="s">
        <v>168</v>
      </c>
      <c r="I215" s="18" t="s">
        <v>337</v>
      </c>
      <c r="J215" s="18" t="s">
        <v>160</v>
      </c>
      <c r="K215" s="5"/>
      <c r="L215" s="30">
        <v>-1960.7</v>
      </c>
    </row>
    <row r="216" spans="1:12" x14ac:dyDescent="0.25">
      <c r="A216" s="18">
        <v>214</v>
      </c>
      <c r="B216" s="21" t="s">
        <v>166</v>
      </c>
      <c r="C216" s="35">
        <v>554732000131396</v>
      </c>
      <c r="D216" s="18">
        <v>6</v>
      </c>
      <c r="E216" s="18" t="s">
        <v>19</v>
      </c>
      <c r="F216" s="18">
        <v>2024</v>
      </c>
      <c r="G216" s="18" t="s">
        <v>13</v>
      </c>
      <c r="H216" s="18" t="s">
        <v>154</v>
      </c>
      <c r="I216" s="18" t="s">
        <v>331</v>
      </c>
      <c r="J216" s="18" t="s">
        <v>160</v>
      </c>
      <c r="K216" s="5"/>
      <c r="L216" s="22">
        <v>-2025</v>
      </c>
    </row>
    <row r="217" spans="1:12" x14ac:dyDescent="0.25">
      <c r="A217" s="18">
        <v>215</v>
      </c>
      <c r="B217" s="21" t="s">
        <v>166</v>
      </c>
      <c r="C217" s="35">
        <v>554732000133075</v>
      </c>
      <c r="D217" s="18">
        <v>6</v>
      </c>
      <c r="E217" s="18" t="s">
        <v>19</v>
      </c>
      <c r="F217" s="18">
        <v>2024</v>
      </c>
      <c r="G217" s="18" t="s">
        <v>13</v>
      </c>
      <c r="H217" s="18" t="s">
        <v>181</v>
      </c>
      <c r="I217" s="18" t="s">
        <v>351</v>
      </c>
      <c r="J217" s="18" t="s">
        <v>160</v>
      </c>
      <c r="K217" s="5"/>
      <c r="L217" s="22">
        <v>-1960.7</v>
      </c>
    </row>
    <row r="218" spans="1:12" x14ac:dyDescent="0.25">
      <c r="A218" s="18">
        <v>216</v>
      </c>
      <c r="B218" s="21" t="s">
        <v>166</v>
      </c>
      <c r="C218" s="35">
        <v>554732000133075</v>
      </c>
      <c r="D218" s="18">
        <v>6</v>
      </c>
      <c r="E218" s="18" t="s">
        <v>19</v>
      </c>
      <c r="F218" s="18">
        <v>2024</v>
      </c>
      <c r="G218" s="18" t="s">
        <v>13</v>
      </c>
      <c r="H218" s="18" t="s">
        <v>181</v>
      </c>
      <c r="I218" s="18" t="s">
        <v>351</v>
      </c>
      <c r="J218" s="18" t="s">
        <v>160</v>
      </c>
      <c r="K218" s="5"/>
      <c r="L218" s="22">
        <v>-2506.8000000000002</v>
      </c>
    </row>
    <row r="219" spans="1:12" x14ac:dyDescent="0.25">
      <c r="A219" s="18">
        <v>217</v>
      </c>
      <c r="B219" s="21" t="s">
        <v>166</v>
      </c>
      <c r="C219" s="35">
        <v>555101000005631</v>
      </c>
      <c r="D219" s="18">
        <v>6</v>
      </c>
      <c r="E219" s="18" t="s">
        <v>19</v>
      </c>
      <c r="F219" s="18">
        <v>2024</v>
      </c>
      <c r="G219" s="18" t="s">
        <v>13</v>
      </c>
      <c r="H219" s="18" t="s">
        <v>169</v>
      </c>
      <c r="I219" s="18" t="s">
        <v>338</v>
      </c>
      <c r="J219" s="18" t="s">
        <v>160</v>
      </c>
      <c r="K219" s="5"/>
      <c r="L219" s="22">
        <v>-2002.2</v>
      </c>
    </row>
    <row r="220" spans="1:12" x14ac:dyDescent="0.25">
      <c r="A220" s="18">
        <v>218</v>
      </c>
      <c r="B220" s="21" t="s">
        <v>166</v>
      </c>
      <c r="C220" s="35">
        <v>551295000702791</v>
      </c>
      <c r="D220" s="18">
        <v>6</v>
      </c>
      <c r="E220" s="18" t="s">
        <v>19</v>
      </c>
      <c r="F220" s="18">
        <v>2024</v>
      </c>
      <c r="G220" s="18" t="s">
        <v>13</v>
      </c>
      <c r="H220" s="18" t="s">
        <v>150</v>
      </c>
      <c r="I220" s="18" t="s">
        <v>326</v>
      </c>
      <c r="J220" s="18" t="s">
        <v>160</v>
      </c>
      <c r="K220" s="5"/>
      <c r="L220" s="6">
        <v>-1882.57</v>
      </c>
    </row>
    <row r="221" spans="1:12" x14ac:dyDescent="0.25">
      <c r="A221" s="18">
        <v>219</v>
      </c>
      <c r="B221" s="21" t="s">
        <v>166</v>
      </c>
      <c r="C221" s="35">
        <v>552793000016840</v>
      </c>
      <c r="D221" s="18">
        <v>7</v>
      </c>
      <c r="E221" s="18" t="s">
        <v>19</v>
      </c>
      <c r="F221" s="18">
        <v>2024</v>
      </c>
      <c r="G221" s="18" t="s">
        <v>13</v>
      </c>
      <c r="H221" s="18" t="s">
        <v>162</v>
      </c>
      <c r="I221" s="18" t="s">
        <v>333</v>
      </c>
      <c r="J221" s="18" t="s">
        <v>160</v>
      </c>
      <c r="K221" s="5"/>
      <c r="L221" s="22">
        <v>-2506.8000000000002</v>
      </c>
    </row>
    <row r="222" spans="1:12" x14ac:dyDescent="0.25">
      <c r="A222" s="18">
        <v>220</v>
      </c>
      <c r="B222" s="21" t="s">
        <v>166</v>
      </c>
      <c r="C222" s="173">
        <v>553610000024840</v>
      </c>
      <c r="D222" s="18">
        <v>7</v>
      </c>
      <c r="E222" s="18" t="s">
        <v>19</v>
      </c>
      <c r="F222" s="18">
        <v>2024</v>
      </c>
      <c r="G222" s="18" t="s">
        <v>13</v>
      </c>
      <c r="H222" s="18" t="s">
        <v>173</v>
      </c>
      <c r="I222" s="5" t="s">
        <v>336</v>
      </c>
      <c r="J222" s="18" t="s">
        <v>160</v>
      </c>
      <c r="K222" s="5"/>
      <c r="L222" s="22">
        <v>-2506.8000000000002</v>
      </c>
    </row>
    <row r="223" spans="1:12" x14ac:dyDescent="0.25">
      <c r="A223" s="18">
        <v>221</v>
      </c>
      <c r="B223" s="21" t="s">
        <v>166</v>
      </c>
      <c r="C223" s="35">
        <v>553610000024640</v>
      </c>
      <c r="D223" s="18">
        <v>7</v>
      </c>
      <c r="E223" s="18" t="s">
        <v>19</v>
      </c>
      <c r="F223" s="18">
        <v>2024</v>
      </c>
      <c r="G223" s="18" t="s">
        <v>13</v>
      </c>
      <c r="H223" s="18" t="s">
        <v>181</v>
      </c>
      <c r="I223" s="18" t="s">
        <v>351</v>
      </c>
      <c r="J223" s="18" t="s">
        <v>160</v>
      </c>
      <c r="K223" s="5"/>
      <c r="L223" s="22">
        <v>-1882.57</v>
      </c>
    </row>
    <row r="224" spans="1:12" x14ac:dyDescent="0.25">
      <c r="A224" s="18">
        <v>222</v>
      </c>
      <c r="B224" s="21" t="s">
        <v>166</v>
      </c>
      <c r="C224" s="35">
        <v>554732000133075</v>
      </c>
      <c r="D224" s="18">
        <v>7</v>
      </c>
      <c r="E224" s="18" t="s">
        <v>19</v>
      </c>
      <c r="F224" s="18">
        <v>2024</v>
      </c>
      <c r="G224" s="18" t="s">
        <v>13</v>
      </c>
      <c r="H224" s="18" t="s">
        <v>203</v>
      </c>
      <c r="I224" s="18" t="s">
        <v>357</v>
      </c>
      <c r="J224" s="18" t="s">
        <v>160</v>
      </c>
      <c r="K224" s="5"/>
      <c r="L224" s="22">
        <v>-1882.57</v>
      </c>
    </row>
    <row r="225" spans="1:12" x14ac:dyDescent="0.25">
      <c r="A225" s="18">
        <v>223</v>
      </c>
      <c r="B225" s="21" t="s">
        <v>166</v>
      </c>
      <c r="C225" s="35">
        <v>558632000000116</v>
      </c>
      <c r="D225" s="18">
        <v>7</v>
      </c>
      <c r="E225" s="18" t="s">
        <v>19</v>
      </c>
      <c r="F225" s="18">
        <v>2024</v>
      </c>
      <c r="G225" s="18" t="s">
        <v>13</v>
      </c>
      <c r="H225" s="18" t="s">
        <v>208</v>
      </c>
      <c r="I225" s="18" t="s">
        <v>456</v>
      </c>
      <c r="J225" s="18" t="s">
        <v>160</v>
      </c>
      <c r="K225" s="5"/>
      <c r="L225" s="22">
        <v>-2506.8000000000002</v>
      </c>
    </row>
    <row r="226" spans="1:12" x14ac:dyDescent="0.25">
      <c r="A226" s="18">
        <v>224</v>
      </c>
      <c r="B226" s="21" t="s">
        <v>166</v>
      </c>
      <c r="C226" s="35">
        <v>60701</v>
      </c>
      <c r="D226" s="18">
        <v>7</v>
      </c>
      <c r="E226" s="18" t="s">
        <v>19</v>
      </c>
      <c r="F226" s="18">
        <v>2024</v>
      </c>
      <c r="G226" s="18" t="s">
        <v>15</v>
      </c>
      <c r="H226" s="18" t="s">
        <v>155</v>
      </c>
      <c r="I226" s="18" t="s">
        <v>238</v>
      </c>
      <c r="J226" s="18" t="s">
        <v>160</v>
      </c>
      <c r="K226" s="5"/>
      <c r="L226" s="22">
        <v>-2506.8000000000002</v>
      </c>
    </row>
    <row r="227" spans="1:12" x14ac:dyDescent="0.25">
      <c r="A227" s="18">
        <v>225</v>
      </c>
      <c r="B227" s="21" t="s">
        <v>166</v>
      </c>
      <c r="C227" s="35">
        <v>60702</v>
      </c>
      <c r="D227" s="18">
        <v>7</v>
      </c>
      <c r="E227" s="18" t="s">
        <v>19</v>
      </c>
      <c r="F227" s="18">
        <v>2024</v>
      </c>
      <c r="G227" s="18" t="s">
        <v>15</v>
      </c>
      <c r="H227" s="3" t="s">
        <v>155</v>
      </c>
      <c r="I227" s="18" t="s">
        <v>238</v>
      </c>
      <c r="J227" s="18" t="s">
        <v>160</v>
      </c>
      <c r="K227" s="5"/>
      <c r="L227" s="6">
        <v>-1960.7</v>
      </c>
    </row>
    <row r="228" spans="1:12" x14ac:dyDescent="0.25">
      <c r="A228" s="18">
        <v>226</v>
      </c>
      <c r="B228" s="21" t="s">
        <v>142</v>
      </c>
      <c r="C228" s="35">
        <v>841591100088188</v>
      </c>
      <c r="D228" s="18">
        <v>7</v>
      </c>
      <c r="E228" s="18" t="s">
        <v>19</v>
      </c>
      <c r="F228" s="18">
        <v>2024</v>
      </c>
      <c r="G228" s="18" t="s">
        <v>16</v>
      </c>
      <c r="H228" s="18" t="s">
        <v>54</v>
      </c>
      <c r="I228" s="12" t="s">
        <v>65</v>
      </c>
      <c r="J228" s="18" t="s">
        <v>55</v>
      </c>
      <c r="K228" s="5"/>
      <c r="L228" s="22">
        <v>-12</v>
      </c>
    </row>
    <row r="229" spans="1:12" x14ac:dyDescent="0.25">
      <c r="A229" s="18">
        <v>227</v>
      </c>
      <c r="B229" s="21" t="s">
        <v>142</v>
      </c>
      <c r="C229" s="35">
        <v>841591100088189</v>
      </c>
      <c r="D229" s="18">
        <v>7</v>
      </c>
      <c r="E229" s="18" t="s">
        <v>19</v>
      </c>
      <c r="F229" s="18">
        <v>2024</v>
      </c>
      <c r="G229" s="18" t="s">
        <v>16</v>
      </c>
      <c r="H229" s="18" t="s">
        <v>54</v>
      </c>
      <c r="I229" s="12" t="s">
        <v>65</v>
      </c>
      <c r="J229" s="18" t="s">
        <v>55</v>
      </c>
      <c r="K229" s="5"/>
      <c r="L229" s="22">
        <v>-12</v>
      </c>
    </row>
    <row r="230" spans="1:12" x14ac:dyDescent="0.25">
      <c r="A230" s="18">
        <v>228</v>
      </c>
      <c r="B230" s="21" t="s">
        <v>142</v>
      </c>
      <c r="C230" s="35">
        <v>841591100088190</v>
      </c>
      <c r="D230" s="18">
        <v>7</v>
      </c>
      <c r="E230" s="18" t="s">
        <v>19</v>
      </c>
      <c r="F230" s="18">
        <v>2024</v>
      </c>
      <c r="G230" s="18" t="s">
        <v>16</v>
      </c>
      <c r="H230" s="18" t="s">
        <v>54</v>
      </c>
      <c r="I230" s="12" t="s">
        <v>65</v>
      </c>
      <c r="J230" s="18" t="s">
        <v>55</v>
      </c>
      <c r="K230" s="5"/>
      <c r="L230" s="22">
        <v>-12</v>
      </c>
    </row>
    <row r="231" spans="1:12" x14ac:dyDescent="0.25">
      <c r="A231" s="18">
        <v>229</v>
      </c>
      <c r="B231" s="21" t="s">
        <v>474</v>
      </c>
      <c r="C231" s="35">
        <v>61101</v>
      </c>
      <c r="D231" s="18">
        <v>11</v>
      </c>
      <c r="E231" s="18" t="s">
        <v>19</v>
      </c>
      <c r="F231" s="18">
        <v>2024</v>
      </c>
      <c r="G231" s="18" t="s">
        <v>143</v>
      </c>
      <c r="H231" s="18" t="s">
        <v>34</v>
      </c>
      <c r="I231" s="12" t="s">
        <v>144</v>
      </c>
      <c r="J231" s="5" t="s">
        <v>447</v>
      </c>
      <c r="K231" s="3" t="s">
        <v>239</v>
      </c>
      <c r="L231" s="6">
        <v>-543.11</v>
      </c>
    </row>
    <row r="232" spans="1:12" x14ac:dyDescent="0.25">
      <c r="A232" s="18">
        <v>230</v>
      </c>
      <c r="B232" s="21" t="s">
        <v>166</v>
      </c>
      <c r="C232" s="35">
        <v>553653000020855</v>
      </c>
      <c r="D232" s="18">
        <v>18</v>
      </c>
      <c r="E232" s="18" t="s">
        <v>19</v>
      </c>
      <c r="F232" s="18">
        <v>2024</v>
      </c>
      <c r="G232" s="18" t="s">
        <v>13</v>
      </c>
      <c r="H232" s="18" t="s">
        <v>210</v>
      </c>
      <c r="I232" s="18" t="s">
        <v>459</v>
      </c>
      <c r="J232" s="18" t="s">
        <v>160</v>
      </c>
      <c r="K232" s="5"/>
      <c r="L232" s="22">
        <v>-2506.8000000000002</v>
      </c>
    </row>
    <row r="233" spans="1:12" x14ac:dyDescent="0.25">
      <c r="A233" s="18">
        <v>231</v>
      </c>
      <c r="B233" s="14" t="s">
        <v>545</v>
      </c>
      <c r="C233" s="35">
        <v>554439000039504</v>
      </c>
      <c r="D233" s="18">
        <v>19</v>
      </c>
      <c r="E233" s="18" t="s">
        <v>19</v>
      </c>
      <c r="F233" s="18">
        <v>2024</v>
      </c>
      <c r="G233" s="18" t="s">
        <v>177</v>
      </c>
      <c r="H233" s="18" t="s">
        <v>171</v>
      </c>
      <c r="I233" s="39" t="s">
        <v>340</v>
      </c>
      <c r="J233" s="5" t="s">
        <v>447</v>
      </c>
      <c r="K233" s="3" t="s">
        <v>508</v>
      </c>
      <c r="L233" s="22">
        <v>-2165.33</v>
      </c>
    </row>
    <row r="234" spans="1:12" x14ac:dyDescent="0.25">
      <c r="A234" s="18">
        <v>232</v>
      </c>
      <c r="B234" s="14" t="s">
        <v>446</v>
      </c>
      <c r="C234" s="35">
        <v>554439000039504</v>
      </c>
      <c r="D234" s="18">
        <v>19</v>
      </c>
      <c r="E234" s="18" t="s">
        <v>19</v>
      </c>
      <c r="F234" s="18">
        <v>2024</v>
      </c>
      <c r="G234" s="18" t="s">
        <v>177</v>
      </c>
      <c r="H234" s="18" t="s">
        <v>171</v>
      </c>
      <c r="I234" s="39" t="s">
        <v>340</v>
      </c>
      <c r="J234" s="5" t="s">
        <v>447</v>
      </c>
      <c r="K234" s="3" t="s">
        <v>509</v>
      </c>
      <c r="L234" s="22">
        <v>-1190.92</v>
      </c>
    </row>
    <row r="235" spans="1:12" x14ac:dyDescent="0.25">
      <c r="A235" s="18">
        <v>233</v>
      </c>
      <c r="B235" s="14" t="s">
        <v>224</v>
      </c>
      <c r="C235" s="35">
        <v>554439000039504</v>
      </c>
      <c r="D235" s="18">
        <v>25</v>
      </c>
      <c r="E235" s="18" t="s">
        <v>19</v>
      </c>
      <c r="F235" s="18">
        <v>2024</v>
      </c>
      <c r="G235" s="18" t="s">
        <v>13</v>
      </c>
      <c r="H235" s="12" t="s">
        <v>216</v>
      </c>
      <c r="I235" s="9" t="s">
        <v>66</v>
      </c>
      <c r="J235" s="18" t="s">
        <v>67</v>
      </c>
      <c r="K235" s="5"/>
      <c r="L235" s="22">
        <v>-4550.5</v>
      </c>
    </row>
    <row r="236" spans="1:12" x14ac:dyDescent="0.25">
      <c r="A236" s="18">
        <v>234</v>
      </c>
      <c r="B236" s="14" t="s">
        <v>195</v>
      </c>
      <c r="C236" s="35">
        <v>551295000702791</v>
      </c>
      <c r="D236" s="18">
        <v>2</v>
      </c>
      <c r="E236" s="18" t="s">
        <v>20</v>
      </c>
      <c r="F236" s="18">
        <v>2024</v>
      </c>
      <c r="G236" s="18" t="s">
        <v>13</v>
      </c>
      <c r="H236" s="18" t="s">
        <v>150</v>
      </c>
      <c r="I236" s="18" t="s">
        <v>326</v>
      </c>
      <c r="J236" s="18" t="s">
        <v>193</v>
      </c>
      <c r="K236" s="5"/>
      <c r="L236" s="22">
        <v>-1260</v>
      </c>
    </row>
    <row r="237" spans="1:12" x14ac:dyDescent="0.25">
      <c r="A237" s="18">
        <v>235</v>
      </c>
      <c r="B237" s="21" t="s">
        <v>165</v>
      </c>
      <c r="C237" s="35">
        <v>553653000020533</v>
      </c>
      <c r="D237" s="18">
        <v>2</v>
      </c>
      <c r="E237" s="18" t="s">
        <v>20</v>
      </c>
      <c r="F237" s="18">
        <v>2024</v>
      </c>
      <c r="G237" s="18" t="s">
        <v>13</v>
      </c>
      <c r="H237" s="18" t="s">
        <v>189</v>
      </c>
      <c r="I237" s="18" t="s">
        <v>349</v>
      </c>
      <c r="J237" s="18" t="s">
        <v>164</v>
      </c>
      <c r="K237" s="5"/>
      <c r="L237" s="22">
        <v>-1932</v>
      </c>
    </row>
    <row r="238" spans="1:12" x14ac:dyDescent="0.25">
      <c r="A238" s="18">
        <v>236</v>
      </c>
      <c r="B238" s="21" t="s">
        <v>229</v>
      </c>
      <c r="C238" s="35">
        <v>554439000006509</v>
      </c>
      <c r="D238" s="18">
        <v>2</v>
      </c>
      <c r="E238" s="18" t="s">
        <v>20</v>
      </c>
      <c r="F238" s="18">
        <v>2024</v>
      </c>
      <c r="G238" s="18" t="s">
        <v>13</v>
      </c>
      <c r="H238" s="3" t="s">
        <v>168</v>
      </c>
      <c r="I238" s="18" t="s">
        <v>226</v>
      </c>
      <c r="J238" s="18" t="s">
        <v>197</v>
      </c>
      <c r="K238" s="5"/>
      <c r="L238" s="22">
        <v>-3520</v>
      </c>
    </row>
    <row r="239" spans="1:12" x14ac:dyDescent="0.25">
      <c r="A239" s="18">
        <v>237</v>
      </c>
      <c r="B239" s="21" t="s">
        <v>211</v>
      </c>
      <c r="C239" s="35">
        <v>554732000131396</v>
      </c>
      <c r="D239" s="18">
        <v>2</v>
      </c>
      <c r="E239" s="18" t="s">
        <v>20</v>
      </c>
      <c r="F239" s="18">
        <v>2024</v>
      </c>
      <c r="G239" s="18" t="s">
        <v>13</v>
      </c>
      <c r="H239" s="18" t="s">
        <v>154</v>
      </c>
      <c r="I239" s="18" t="s">
        <v>331</v>
      </c>
      <c r="J239" s="18" t="s">
        <v>196</v>
      </c>
      <c r="K239" s="5"/>
      <c r="L239" s="22">
        <v>-4590.72</v>
      </c>
    </row>
    <row r="240" spans="1:12" x14ac:dyDescent="0.25">
      <c r="A240" s="18">
        <v>238</v>
      </c>
      <c r="B240" s="14" t="s">
        <v>195</v>
      </c>
      <c r="C240" s="35">
        <v>555101000005631</v>
      </c>
      <c r="D240" s="18">
        <v>2</v>
      </c>
      <c r="E240" s="18" t="s">
        <v>20</v>
      </c>
      <c r="F240" s="18">
        <v>2024</v>
      </c>
      <c r="G240" s="18" t="s">
        <v>13</v>
      </c>
      <c r="H240" s="18" t="s">
        <v>169</v>
      </c>
      <c r="I240" s="18" t="s">
        <v>338</v>
      </c>
      <c r="J240" s="18" t="s">
        <v>193</v>
      </c>
      <c r="K240" s="5"/>
      <c r="L240" s="22">
        <v>-1260</v>
      </c>
    </row>
    <row r="241" spans="1:12" x14ac:dyDescent="0.25">
      <c r="A241" s="18">
        <v>239</v>
      </c>
      <c r="B241" s="21" t="s">
        <v>165</v>
      </c>
      <c r="C241" s="35">
        <v>70201</v>
      </c>
      <c r="D241" s="18">
        <v>2</v>
      </c>
      <c r="E241" s="18" t="s">
        <v>20</v>
      </c>
      <c r="F241" s="18">
        <v>2024</v>
      </c>
      <c r="G241" s="18" t="s">
        <v>15</v>
      </c>
      <c r="H241" s="18" t="s">
        <v>191</v>
      </c>
      <c r="I241" s="18" t="s">
        <v>364</v>
      </c>
      <c r="J241" s="18" t="s">
        <v>159</v>
      </c>
      <c r="K241" s="5"/>
      <c r="L241" s="22">
        <v>-1320</v>
      </c>
    </row>
    <row r="242" spans="1:12" x14ac:dyDescent="0.25">
      <c r="A242" s="18">
        <v>240</v>
      </c>
      <c r="B242" s="21" t="s">
        <v>165</v>
      </c>
      <c r="C242" s="35">
        <v>70202</v>
      </c>
      <c r="D242" s="18">
        <v>2</v>
      </c>
      <c r="E242" s="18" t="s">
        <v>20</v>
      </c>
      <c r="F242" s="18">
        <v>2024</v>
      </c>
      <c r="G242" s="18" t="s">
        <v>15</v>
      </c>
      <c r="H242" s="18" t="s">
        <v>212</v>
      </c>
      <c r="I242" s="18" t="s">
        <v>341</v>
      </c>
      <c r="J242" s="18" t="s">
        <v>159</v>
      </c>
      <c r="K242" s="5"/>
      <c r="L242" s="22">
        <v>-500</v>
      </c>
    </row>
    <row r="243" spans="1:12" x14ac:dyDescent="0.25">
      <c r="A243" s="18">
        <v>241</v>
      </c>
      <c r="B243" s="21" t="s">
        <v>165</v>
      </c>
      <c r="C243" s="35">
        <v>70203</v>
      </c>
      <c r="D243" s="18">
        <v>2</v>
      </c>
      <c r="E243" s="18" t="s">
        <v>20</v>
      </c>
      <c r="F243" s="18">
        <v>2024</v>
      </c>
      <c r="G243" s="18" t="s">
        <v>15</v>
      </c>
      <c r="H243" s="18" t="s">
        <v>228</v>
      </c>
      <c r="I243" s="18" t="s">
        <v>344</v>
      </c>
      <c r="J243" s="18" t="s">
        <v>198</v>
      </c>
      <c r="K243" s="5"/>
      <c r="L243" s="22">
        <v>-705.6</v>
      </c>
    </row>
    <row r="244" spans="1:12" x14ac:dyDescent="0.25">
      <c r="A244" s="18">
        <v>242</v>
      </c>
      <c r="B244" s="21" t="s">
        <v>166</v>
      </c>
      <c r="C244" s="35">
        <v>555101000005631</v>
      </c>
      <c r="D244" s="18">
        <v>4</v>
      </c>
      <c r="E244" s="18" t="s">
        <v>20</v>
      </c>
      <c r="F244" s="18">
        <v>2024</v>
      </c>
      <c r="G244" s="18" t="s">
        <v>13</v>
      </c>
      <c r="H244" s="18" t="s">
        <v>169</v>
      </c>
      <c r="I244" s="18" t="s">
        <v>338</v>
      </c>
      <c r="J244" s="18" t="s">
        <v>160</v>
      </c>
      <c r="K244" s="5"/>
      <c r="L244" s="22">
        <v>-8127.57</v>
      </c>
    </row>
    <row r="245" spans="1:12" x14ac:dyDescent="0.25">
      <c r="A245" s="18">
        <v>243</v>
      </c>
      <c r="B245" s="21" t="s">
        <v>166</v>
      </c>
      <c r="C245" s="35">
        <v>555101000011327</v>
      </c>
      <c r="D245" s="18">
        <v>4</v>
      </c>
      <c r="E245" s="18" t="s">
        <v>20</v>
      </c>
      <c r="F245" s="18">
        <v>2024</v>
      </c>
      <c r="G245" s="18" t="s">
        <v>13</v>
      </c>
      <c r="H245" s="18" t="s">
        <v>205</v>
      </c>
      <c r="I245" s="18" t="s">
        <v>365</v>
      </c>
      <c r="J245" s="18" t="s">
        <v>160</v>
      </c>
      <c r="K245" s="5"/>
      <c r="L245" s="22">
        <v>-8375.07</v>
      </c>
    </row>
    <row r="246" spans="1:12" x14ac:dyDescent="0.25">
      <c r="A246" s="18">
        <v>244</v>
      </c>
      <c r="B246" s="21" t="s">
        <v>166</v>
      </c>
      <c r="C246" s="35">
        <v>554732000133075</v>
      </c>
      <c r="D246" s="18">
        <v>5</v>
      </c>
      <c r="E246" s="18" t="s">
        <v>20</v>
      </c>
      <c r="F246" s="18">
        <v>2024</v>
      </c>
      <c r="G246" s="18" t="s">
        <v>13</v>
      </c>
      <c r="H246" s="18" t="s">
        <v>181</v>
      </c>
      <c r="I246" s="18" t="s">
        <v>351</v>
      </c>
      <c r="J246" s="18" t="s">
        <v>160</v>
      </c>
      <c r="K246" s="5"/>
      <c r="L246" s="22">
        <v>-8375.07</v>
      </c>
    </row>
    <row r="247" spans="1:12" x14ac:dyDescent="0.25">
      <c r="A247" s="18">
        <v>245</v>
      </c>
      <c r="B247" s="21" t="s">
        <v>166</v>
      </c>
      <c r="C247" s="35">
        <v>555101000005631</v>
      </c>
      <c r="D247" s="18">
        <v>5</v>
      </c>
      <c r="E247" s="18" t="s">
        <v>20</v>
      </c>
      <c r="F247" s="18">
        <v>2024</v>
      </c>
      <c r="G247" s="18" t="s">
        <v>13</v>
      </c>
      <c r="H247" s="18" t="s">
        <v>169</v>
      </c>
      <c r="I247" s="18" t="s">
        <v>338</v>
      </c>
      <c r="J247" s="18" t="s">
        <v>160</v>
      </c>
      <c r="K247" s="5"/>
      <c r="L247" s="22">
        <v>-337.5</v>
      </c>
    </row>
    <row r="248" spans="1:12" x14ac:dyDescent="0.25">
      <c r="A248" s="18">
        <v>246</v>
      </c>
      <c r="B248" s="21" t="s">
        <v>166</v>
      </c>
      <c r="C248" s="35">
        <v>70501</v>
      </c>
      <c r="D248" s="18">
        <v>5</v>
      </c>
      <c r="E248" s="18" t="s">
        <v>20</v>
      </c>
      <c r="F248" s="18">
        <v>2024</v>
      </c>
      <c r="G248" s="18" t="s">
        <v>15</v>
      </c>
      <c r="H248" s="18" t="s">
        <v>161</v>
      </c>
      <c r="I248" s="18" t="s">
        <v>334</v>
      </c>
      <c r="J248" s="18" t="s">
        <v>160</v>
      </c>
      <c r="K248" s="5"/>
      <c r="L248" s="22">
        <v>-8375.07</v>
      </c>
    </row>
    <row r="249" spans="1:12" x14ac:dyDescent="0.25">
      <c r="A249" s="18">
        <v>247</v>
      </c>
      <c r="B249" s="21" t="s">
        <v>166</v>
      </c>
      <c r="C249" s="35">
        <v>70502</v>
      </c>
      <c r="D249" s="18">
        <v>5</v>
      </c>
      <c r="E249" s="18" t="s">
        <v>20</v>
      </c>
      <c r="F249" s="18">
        <v>2024</v>
      </c>
      <c r="G249" s="18" t="s">
        <v>15</v>
      </c>
      <c r="H249" s="18" t="s">
        <v>157</v>
      </c>
      <c r="I249" s="18" t="s">
        <v>332</v>
      </c>
      <c r="J249" s="18" t="s">
        <v>160</v>
      </c>
      <c r="K249" s="5"/>
      <c r="L249" s="22">
        <v>-420</v>
      </c>
    </row>
    <row r="250" spans="1:12" x14ac:dyDescent="0.25">
      <c r="A250" s="18">
        <v>248</v>
      </c>
      <c r="B250" s="14" t="s">
        <v>243</v>
      </c>
      <c r="C250" s="35">
        <v>70503</v>
      </c>
      <c r="D250" s="18">
        <v>5</v>
      </c>
      <c r="E250" s="18" t="s">
        <v>20</v>
      </c>
      <c r="F250" s="18">
        <v>2024</v>
      </c>
      <c r="G250" s="18" t="s">
        <v>15</v>
      </c>
      <c r="H250" s="3" t="s">
        <v>245</v>
      </c>
      <c r="I250" s="18" t="s">
        <v>241</v>
      </c>
      <c r="J250" s="18" t="s">
        <v>197</v>
      </c>
      <c r="K250" s="5"/>
      <c r="L250" s="22">
        <v>-950</v>
      </c>
    </row>
    <row r="251" spans="1:12" x14ac:dyDescent="0.25">
      <c r="A251" s="18">
        <v>249</v>
      </c>
      <c r="B251" s="14" t="s">
        <v>243</v>
      </c>
      <c r="C251" s="35">
        <v>70503</v>
      </c>
      <c r="D251" s="18">
        <v>5</v>
      </c>
      <c r="E251" s="18" t="s">
        <v>20</v>
      </c>
      <c r="F251" s="18">
        <v>2024</v>
      </c>
      <c r="G251" s="18" t="s">
        <v>15</v>
      </c>
      <c r="H251" s="3" t="s">
        <v>242</v>
      </c>
      <c r="I251" s="18" t="s">
        <v>244</v>
      </c>
      <c r="J251" s="18" t="s">
        <v>197</v>
      </c>
      <c r="K251" s="5"/>
      <c r="L251" s="22">
        <v>-80</v>
      </c>
    </row>
    <row r="252" spans="1:12" x14ac:dyDescent="0.25">
      <c r="A252" s="18">
        <v>250</v>
      </c>
      <c r="B252" s="21" t="s">
        <v>142</v>
      </c>
      <c r="C252" s="35">
        <v>841871200018141</v>
      </c>
      <c r="D252" s="18">
        <v>5</v>
      </c>
      <c r="E252" s="18" t="s">
        <v>20</v>
      </c>
      <c r="F252" s="18">
        <v>2024</v>
      </c>
      <c r="G252" s="18" t="s">
        <v>16</v>
      </c>
      <c r="H252" s="18" t="s">
        <v>54</v>
      </c>
      <c r="I252" s="12" t="s">
        <v>65</v>
      </c>
      <c r="J252" s="18" t="s">
        <v>55</v>
      </c>
      <c r="K252" s="5"/>
      <c r="L252" s="22">
        <v>-12</v>
      </c>
    </row>
    <row r="253" spans="1:12" x14ac:dyDescent="0.25">
      <c r="A253" s="18">
        <v>251</v>
      </c>
      <c r="B253" s="21" t="s">
        <v>142</v>
      </c>
      <c r="C253" s="35">
        <v>841871200018142</v>
      </c>
      <c r="D253" s="18">
        <v>5</v>
      </c>
      <c r="E253" s="18" t="s">
        <v>20</v>
      </c>
      <c r="F253" s="18">
        <v>2024</v>
      </c>
      <c r="G253" s="18" t="s">
        <v>16</v>
      </c>
      <c r="H253" s="18" t="s">
        <v>54</v>
      </c>
      <c r="I253" s="12" t="s">
        <v>65</v>
      </c>
      <c r="J253" s="18" t="s">
        <v>55</v>
      </c>
      <c r="K253" s="5"/>
      <c r="L253" s="22">
        <v>-12</v>
      </c>
    </row>
    <row r="254" spans="1:12" x14ac:dyDescent="0.25">
      <c r="A254" s="18">
        <v>252</v>
      </c>
      <c r="B254" s="21" t="s">
        <v>142</v>
      </c>
      <c r="C254" s="35">
        <v>841871200018143</v>
      </c>
      <c r="D254" s="18">
        <v>5</v>
      </c>
      <c r="E254" s="18" t="s">
        <v>20</v>
      </c>
      <c r="F254" s="18">
        <v>2024</v>
      </c>
      <c r="G254" s="18" t="s">
        <v>16</v>
      </c>
      <c r="H254" s="18" t="s">
        <v>54</v>
      </c>
      <c r="I254" s="12" t="s">
        <v>65</v>
      </c>
      <c r="J254" s="18" t="s">
        <v>55</v>
      </c>
      <c r="K254" s="5"/>
      <c r="L254" s="22">
        <v>-12</v>
      </c>
    </row>
    <row r="255" spans="1:12" x14ac:dyDescent="0.25">
      <c r="A255" s="18">
        <v>253</v>
      </c>
      <c r="B255" s="21" t="s">
        <v>142</v>
      </c>
      <c r="C255" s="35">
        <v>871871200804535</v>
      </c>
      <c r="D255" s="18">
        <v>5</v>
      </c>
      <c r="E255" s="18" t="s">
        <v>20</v>
      </c>
      <c r="F255" s="18">
        <v>2024</v>
      </c>
      <c r="G255" s="18" t="s">
        <v>18</v>
      </c>
      <c r="H255" s="18" t="s">
        <v>54</v>
      </c>
      <c r="I255" s="12" t="s">
        <v>65</v>
      </c>
      <c r="J255" s="18" t="s">
        <v>55</v>
      </c>
      <c r="K255" s="5"/>
      <c r="L255" s="22">
        <v>-18</v>
      </c>
    </row>
    <row r="256" spans="1:12" x14ac:dyDescent="0.25">
      <c r="A256" s="18">
        <v>254</v>
      </c>
      <c r="B256" s="21" t="s">
        <v>166</v>
      </c>
      <c r="C256" s="35">
        <v>850003</v>
      </c>
      <c r="D256" s="18">
        <v>8</v>
      </c>
      <c r="E256" s="18" t="s">
        <v>20</v>
      </c>
      <c r="F256" s="18">
        <v>2024</v>
      </c>
      <c r="G256" s="18" t="s">
        <v>25</v>
      </c>
      <c r="H256" s="3" t="s">
        <v>188</v>
      </c>
      <c r="I256" s="18" t="s">
        <v>339</v>
      </c>
      <c r="J256" s="18" t="s">
        <v>160</v>
      </c>
      <c r="K256" s="5"/>
      <c r="L256" s="22">
        <v>-420</v>
      </c>
    </row>
    <row r="257" spans="1:13" x14ac:dyDescent="0.25">
      <c r="A257" s="18">
        <v>255</v>
      </c>
      <c r="B257" s="14" t="s">
        <v>248</v>
      </c>
      <c r="C257" s="35">
        <v>554439000028455</v>
      </c>
      <c r="D257" s="18">
        <v>9</v>
      </c>
      <c r="E257" s="18" t="s">
        <v>20</v>
      </c>
      <c r="F257" s="18">
        <v>2024</v>
      </c>
      <c r="G257" s="18" t="s">
        <v>13</v>
      </c>
      <c r="H257" s="3" t="s">
        <v>246</v>
      </c>
      <c r="I257" s="18" t="s">
        <v>247</v>
      </c>
      <c r="J257" s="18" t="s">
        <v>197</v>
      </c>
      <c r="K257" s="5"/>
      <c r="L257" s="22">
        <v>-430.1</v>
      </c>
    </row>
    <row r="258" spans="1:13" x14ac:dyDescent="0.25">
      <c r="A258" s="18">
        <v>256</v>
      </c>
      <c r="B258" s="21" t="s">
        <v>474</v>
      </c>
      <c r="C258" s="35">
        <v>71001</v>
      </c>
      <c r="D258" s="18">
        <v>10</v>
      </c>
      <c r="E258" s="18" t="s">
        <v>20</v>
      </c>
      <c r="F258" s="18">
        <v>2024</v>
      </c>
      <c r="G258" s="18" t="s">
        <v>143</v>
      </c>
      <c r="H258" s="18" t="s">
        <v>34</v>
      </c>
      <c r="I258" s="12" t="s">
        <v>144</v>
      </c>
      <c r="J258" s="5" t="s">
        <v>447</v>
      </c>
      <c r="K258" s="3" t="s">
        <v>213</v>
      </c>
      <c r="L258" s="22">
        <v>-4615.33</v>
      </c>
    </row>
    <row r="259" spans="1:13" x14ac:dyDescent="0.25">
      <c r="A259" s="18">
        <v>257</v>
      </c>
      <c r="B259" s="21" t="s">
        <v>172</v>
      </c>
      <c r="C259" s="35">
        <v>551295000702791</v>
      </c>
      <c r="D259" s="18">
        <v>12</v>
      </c>
      <c r="E259" s="18" t="s">
        <v>20</v>
      </c>
      <c r="F259" s="18">
        <v>2024</v>
      </c>
      <c r="G259" s="18" t="s">
        <v>13</v>
      </c>
      <c r="H259" s="18" t="s">
        <v>150</v>
      </c>
      <c r="I259" s="18" t="s">
        <v>326</v>
      </c>
      <c r="J259" s="18" t="s">
        <v>174</v>
      </c>
      <c r="K259" s="5"/>
      <c r="L259" s="22">
        <v>-840</v>
      </c>
    </row>
    <row r="260" spans="1:13" x14ac:dyDescent="0.25">
      <c r="A260" s="18">
        <v>258</v>
      </c>
      <c r="B260" s="21" t="s">
        <v>172</v>
      </c>
      <c r="C260" s="35">
        <v>551295000702791</v>
      </c>
      <c r="D260" s="18">
        <v>17</v>
      </c>
      <c r="E260" s="18" t="s">
        <v>20</v>
      </c>
      <c r="F260" s="18">
        <v>2024</v>
      </c>
      <c r="G260" s="18" t="s">
        <v>13</v>
      </c>
      <c r="H260" s="18" t="s">
        <v>150</v>
      </c>
      <c r="I260" s="18" t="s">
        <v>326</v>
      </c>
      <c r="J260" s="18" t="s">
        <v>174</v>
      </c>
      <c r="K260" s="5"/>
      <c r="L260" s="22">
        <v>-1764.85</v>
      </c>
    </row>
    <row r="261" spans="1:13" x14ac:dyDescent="0.25">
      <c r="A261" s="18">
        <v>259</v>
      </c>
      <c r="B261" s="14" t="s">
        <v>224</v>
      </c>
      <c r="C261" s="35">
        <v>554439000039504</v>
      </c>
      <c r="D261" s="18">
        <v>17</v>
      </c>
      <c r="E261" s="18" t="s">
        <v>20</v>
      </c>
      <c r="F261" s="18">
        <v>2024</v>
      </c>
      <c r="G261" s="18" t="s">
        <v>13</v>
      </c>
      <c r="H261" s="12" t="s">
        <v>216</v>
      </c>
      <c r="I261" s="9" t="s">
        <v>66</v>
      </c>
      <c r="J261" s="18" t="s">
        <v>67</v>
      </c>
      <c r="K261" s="5"/>
      <c r="L261" s="22">
        <v>-4303.5</v>
      </c>
    </row>
    <row r="262" spans="1:13" x14ac:dyDescent="0.25">
      <c r="A262" s="18">
        <v>260</v>
      </c>
      <c r="B262" s="21" t="s">
        <v>172</v>
      </c>
      <c r="C262" s="35">
        <v>554732000131396</v>
      </c>
      <c r="D262" s="18">
        <v>17</v>
      </c>
      <c r="E262" s="18" t="s">
        <v>20</v>
      </c>
      <c r="F262" s="18">
        <v>2024</v>
      </c>
      <c r="G262" s="18" t="s">
        <v>13</v>
      </c>
      <c r="H262" s="18" t="s">
        <v>154</v>
      </c>
      <c r="I262" s="18" t="s">
        <v>331</v>
      </c>
      <c r="J262" s="18" t="s">
        <v>174</v>
      </c>
      <c r="K262" s="5"/>
      <c r="L262" s="22">
        <v>-1561.57</v>
      </c>
    </row>
    <row r="263" spans="1:13" x14ac:dyDescent="0.25">
      <c r="A263" s="18">
        <v>261</v>
      </c>
      <c r="B263" s="21" t="s">
        <v>172</v>
      </c>
      <c r="C263" s="35">
        <v>555101000005631</v>
      </c>
      <c r="D263" s="18">
        <v>17</v>
      </c>
      <c r="E263" s="18" t="s">
        <v>20</v>
      </c>
      <c r="F263" s="18">
        <v>2024</v>
      </c>
      <c r="G263" s="18" t="s">
        <v>13</v>
      </c>
      <c r="H263" s="18" t="s">
        <v>169</v>
      </c>
      <c r="I263" s="18" t="s">
        <v>338</v>
      </c>
      <c r="J263" s="18" t="s">
        <v>174</v>
      </c>
      <c r="K263" s="5"/>
      <c r="L263" s="22">
        <v>-1687.5</v>
      </c>
    </row>
    <row r="264" spans="1:13" x14ac:dyDescent="0.25">
      <c r="A264" s="18">
        <v>262</v>
      </c>
      <c r="B264" s="14" t="s">
        <v>549</v>
      </c>
      <c r="C264" s="35">
        <v>554439000039504</v>
      </c>
      <c r="D264" s="18">
        <v>18</v>
      </c>
      <c r="E264" s="18" t="s">
        <v>20</v>
      </c>
      <c r="F264" s="18">
        <v>2024</v>
      </c>
      <c r="G264" s="18" t="s">
        <v>177</v>
      </c>
      <c r="H264" s="3" t="s">
        <v>171</v>
      </c>
      <c r="I264" s="39" t="s">
        <v>340</v>
      </c>
      <c r="J264" s="5" t="s">
        <v>447</v>
      </c>
      <c r="K264" s="3" t="s">
        <v>510</v>
      </c>
      <c r="L264" s="6">
        <v>-10288.16</v>
      </c>
    </row>
    <row r="265" spans="1:13" x14ac:dyDescent="0.25">
      <c r="A265" s="18">
        <v>263</v>
      </c>
      <c r="B265" s="14" t="s">
        <v>545</v>
      </c>
      <c r="C265" s="35">
        <v>554439000039504</v>
      </c>
      <c r="D265" s="18">
        <v>18</v>
      </c>
      <c r="E265" s="18" t="s">
        <v>20</v>
      </c>
      <c r="F265" s="18">
        <v>2024</v>
      </c>
      <c r="G265" s="18" t="s">
        <v>177</v>
      </c>
      <c r="H265" s="3" t="s">
        <v>171</v>
      </c>
      <c r="I265" s="39" t="s">
        <v>340</v>
      </c>
      <c r="J265" s="5" t="s">
        <v>447</v>
      </c>
      <c r="K265" s="3" t="s">
        <v>511</v>
      </c>
      <c r="L265" s="6">
        <v>-18484.099999999999</v>
      </c>
    </row>
    <row r="266" spans="1:13" x14ac:dyDescent="0.25">
      <c r="A266" s="18">
        <v>264</v>
      </c>
      <c r="B266" s="14" t="s">
        <v>446</v>
      </c>
      <c r="C266" s="35">
        <v>554439000039504</v>
      </c>
      <c r="D266" s="18">
        <v>18</v>
      </c>
      <c r="E266" s="18" t="s">
        <v>20</v>
      </c>
      <c r="F266" s="18">
        <v>2024</v>
      </c>
      <c r="G266" s="18" t="s">
        <v>177</v>
      </c>
      <c r="H266" s="3" t="s">
        <v>171</v>
      </c>
      <c r="I266" s="39" t="s">
        <v>340</v>
      </c>
      <c r="J266" s="5" t="s">
        <v>447</v>
      </c>
      <c r="K266" s="3" t="s">
        <v>513</v>
      </c>
      <c r="L266" s="6">
        <v>-8803.25</v>
      </c>
      <c r="M266" s="175"/>
    </row>
    <row r="267" spans="1:13" x14ac:dyDescent="0.25">
      <c r="A267" s="18">
        <v>265</v>
      </c>
      <c r="B267" s="21" t="s">
        <v>166</v>
      </c>
      <c r="C267" s="35">
        <v>850004</v>
      </c>
      <c r="D267" s="18">
        <v>19</v>
      </c>
      <c r="E267" s="18" t="s">
        <v>20</v>
      </c>
      <c r="F267" s="18">
        <v>2024</v>
      </c>
      <c r="G267" s="18" t="s">
        <v>25</v>
      </c>
      <c r="H267" s="18" t="s">
        <v>188</v>
      </c>
      <c r="I267" s="18" t="s">
        <v>339</v>
      </c>
      <c r="J267" s="18" t="s">
        <v>160</v>
      </c>
      <c r="K267" s="5"/>
      <c r="L267" s="22">
        <v>-2086.8000000000002</v>
      </c>
    </row>
    <row r="268" spans="1:13" x14ac:dyDescent="0.25">
      <c r="A268" s="18">
        <v>266</v>
      </c>
      <c r="B268" s="21" t="s">
        <v>165</v>
      </c>
      <c r="C268" s="35">
        <v>72201</v>
      </c>
      <c r="D268" s="18">
        <v>22</v>
      </c>
      <c r="E268" s="18" t="s">
        <v>20</v>
      </c>
      <c r="F268" s="18">
        <v>2024</v>
      </c>
      <c r="G268" s="18" t="s">
        <v>15</v>
      </c>
      <c r="H268" s="18" t="s">
        <v>191</v>
      </c>
      <c r="I268" s="18" t="s">
        <v>364</v>
      </c>
      <c r="J268" s="18" t="s">
        <v>198</v>
      </c>
      <c r="K268" s="5"/>
      <c r="L268" s="22">
        <v>-2100</v>
      </c>
    </row>
    <row r="269" spans="1:13" x14ac:dyDescent="0.25">
      <c r="A269" s="18">
        <v>267</v>
      </c>
      <c r="B269" s="21" t="s">
        <v>142</v>
      </c>
      <c r="C269" s="35">
        <v>882041100277197</v>
      </c>
      <c r="D269" s="18">
        <v>22</v>
      </c>
      <c r="E269" s="18" t="s">
        <v>20</v>
      </c>
      <c r="F269" s="18">
        <v>2024</v>
      </c>
      <c r="G269" s="18" t="s">
        <v>16</v>
      </c>
      <c r="H269" s="18" t="s">
        <v>54</v>
      </c>
      <c r="I269" s="12" t="s">
        <v>65</v>
      </c>
      <c r="J269" s="18" t="s">
        <v>55</v>
      </c>
      <c r="K269" s="5"/>
      <c r="L269" s="22">
        <v>-12</v>
      </c>
    </row>
    <row r="270" spans="1:13" x14ac:dyDescent="0.25">
      <c r="A270" s="18">
        <v>268</v>
      </c>
      <c r="B270" s="21" t="s">
        <v>145</v>
      </c>
      <c r="C270" s="35">
        <v>73101</v>
      </c>
      <c r="D270" s="18">
        <v>31</v>
      </c>
      <c r="E270" s="18" t="s">
        <v>20</v>
      </c>
      <c r="F270" s="18">
        <v>2024</v>
      </c>
      <c r="G270" s="18" t="s">
        <v>146</v>
      </c>
      <c r="H270" s="18" t="s">
        <v>147</v>
      </c>
      <c r="I270" s="9" t="s">
        <v>149</v>
      </c>
      <c r="J270" s="18" t="s">
        <v>148</v>
      </c>
      <c r="K270" s="5"/>
      <c r="L270" s="22">
        <v>-2790.34</v>
      </c>
    </row>
    <row r="271" spans="1:13" x14ac:dyDescent="0.25">
      <c r="A271" s="18">
        <v>269</v>
      </c>
      <c r="B271" s="21" t="s">
        <v>145</v>
      </c>
      <c r="C271" s="35">
        <v>73102</v>
      </c>
      <c r="D271" s="18">
        <v>31</v>
      </c>
      <c r="E271" s="18" t="s">
        <v>20</v>
      </c>
      <c r="F271" s="18">
        <v>2024</v>
      </c>
      <c r="G271" s="18" t="s">
        <v>146</v>
      </c>
      <c r="H271" s="18" t="s">
        <v>147</v>
      </c>
      <c r="I271" s="9" t="s">
        <v>149</v>
      </c>
      <c r="J271" s="18" t="s">
        <v>148</v>
      </c>
      <c r="K271" s="5"/>
      <c r="L271" s="22">
        <v>-1241.68</v>
      </c>
    </row>
    <row r="272" spans="1:13" x14ac:dyDescent="0.25">
      <c r="A272" s="18">
        <v>270</v>
      </c>
      <c r="B272" s="21" t="s">
        <v>145</v>
      </c>
      <c r="C272" s="35">
        <v>73103</v>
      </c>
      <c r="D272" s="18">
        <v>31</v>
      </c>
      <c r="E272" s="18" t="s">
        <v>20</v>
      </c>
      <c r="F272" s="18">
        <v>2024</v>
      </c>
      <c r="G272" s="18" t="s">
        <v>146</v>
      </c>
      <c r="H272" s="18" t="s">
        <v>147</v>
      </c>
      <c r="I272" s="9" t="s">
        <v>149</v>
      </c>
      <c r="J272" s="18" t="s">
        <v>148</v>
      </c>
      <c r="K272" s="5"/>
      <c r="L272" s="22">
        <v>-5723.59</v>
      </c>
    </row>
    <row r="273" spans="1:12" x14ac:dyDescent="0.25">
      <c r="A273" s="18">
        <v>271</v>
      </c>
      <c r="B273" s="14" t="s">
        <v>195</v>
      </c>
      <c r="C273" s="35">
        <v>551295000702791</v>
      </c>
      <c r="D273" s="18">
        <v>2</v>
      </c>
      <c r="E273" s="18" t="s">
        <v>22</v>
      </c>
      <c r="F273" s="18">
        <v>2024</v>
      </c>
      <c r="G273" s="18" t="s">
        <v>13</v>
      </c>
      <c r="H273" s="18" t="s">
        <v>150</v>
      </c>
      <c r="I273" s="18" t="s">
        <v>326</v>
      </c>
      <c r="J273" s="18" t="s">
        <v>193</v>
      </c>
      <c r="K273" s="5"/>
      <c r="L273" s="22">
        <v>-1260</v>
      </c>
    </row>
    <row r="274" spans="1:12" x14ac:dyDescent="0.25">
      <c r="A274" s="18">
        <v>272</v>
      </c>
      <c r="B274" s="21" t="s">
        <v>165</v>
      </c>
      <c r="C274" s="35">
        <v>553653000020533</v>
      </c>
      <c r="D274" s="18">
        <v>2</v>
      </c>
      <c r="E274" s="18" t="s">
        <v>22</v>
      </c>
      <c r="F274" s="18">
        <v>2024</v>
      </c>
      <c r="G274" s="18" t="s">
        <v>13</v>
      </c>
      <c r="H274" s="18" t="s">
        <v>189</v>
      </c>
      <c r="I274" s="18" t="s">
        <v>349</v>
      </c>
      <c r="J274" s="18" t="s">
        <v>164</v>
      </c>
      <c r="K274" s="5"/>
      <c r="L274" s="22">
        <v>-1932</v>
      </c>
    </row>
    <row r="275" spans="1:12" x14ac:dyDescent="0.25">
      <c r="A275" s="18">
        <v>273</v>
      </c>
      <c r="B275" s="21" t="s">
        <v>165</v>
      </c>
      <c r="C275" s="35">
        <v>553653000047876</v>
      </c>
      <c r="D275" s="18">
        <v>2</v>
      </c>
      <c r="E275" s="18" t="s">
        <v>22</v>
      </c>
      <c r="F275" s="18">
        <v>2024</v>
      </c>
      <c r="G275" s="18" t="s">
        <v>13</v>
      </c>
      <c r="H275" s="18" t="s">
        <v>194</v>
      </c>
      <c r="I275" s="18" t="s">
        <v>457</v>
      </c>
      <c r="J275" s="18" t="s">
        <v>159</v>
      </c>
      <c r="K275" s="5"/>
      <c r="L275" s="22">
        <v>-2116.8000000000002</v>
      </c>
    </row>
    <row r="276" spans="1:12" x14ac:dyDescent="0.25">
      <c r="A276" s="18">
        <v>274</v>
      </c>
      <c r="B276" s="14" t="s">
        <v>229</v>
      </c>
      <c r="C276" s="35">
        <v>554439000006509</v>
      </c>
      <c r="D276" s="18">
        <v>2</v>
      </c>
      <c r="E276" s="18" t="s">
        <v>22</v>
      </c>
      <c r="F276" s="18">
        <v>2024</v>
      </c>
      <c r="G276" s="18" t="s">
        <v>13</v>
      </c>
      <c r="H276" s="3" t="s">
        <v>168</v>
      </c>
      <c r="I276" s="18" t="s">
        <v>226</v>
      </c>
      <c r="J276" s="18" t="s">
        <v>197</v>
      </c>
      <c r="K276" s="5"/>
      <c r="L276" s="22">
        <v>-3500</v>
      </c>
    </row>
    <row r="277" spans="1:12" x14ac:dyDescent="0.25">
      <c r="A277" s="18">
        <v>275</v>
      </c>
      <c r="B277" s="14" t="s">
        <v>195</v>
      </c>
      <c r="C277" s="35">
        <v>555101000005631</v>
      </c>
      <c r="D277" s="18">
        <v>2</v>
      </c>
      <c r="E277" s="18" t="s">
        <v>22</v>
      </c>
      <c r="F277" s="18">
        <v>2024</v>
      </c>
      <c r="G277" s="18" t="s">
        <v>13</v>
      </c>
      <c r="H277" s="18" t="s">
        <v>169</v>
      </c>
      <c r="I277" s="18" t="s">
        <v>338</v>
      </c>
      <c r="J277" s="18" t="s">
        <v>193</v>
      </c>
      <c r="K277" s="5"/>
      <c r="L277" s="22">
        <v>-1260</v>
      </c>
    </row>
    <row r="278" spans="1:12" x14ac:dyDescent="0.25">
      <c r="A278" s="18">
        <v>276</v>
      </c>
      <c r="B278" s="21" t="s">
        <v>165</v>
      </c>
      <c r="C278" s="35">
        <v>80201</v>
      </c>
      <c r="D278" s="18">
        <v>2</v>
      </c>
      <c r="E278" s="18" t="s">
        <v>22</v>
      </c>
      <c r="F278" s="18">
        <v>2024</v>
      </c>
      <c r="G278" s="18" t="s">
        <v>15</v>
      </c>
      <c r="H278" s="18" t="s">
        <v>212</v>
      </c>
      <c r="I278" s="18" t="s">
        <v>341</v>
      </c>
      <c r="J278" s="18" t="s">
        <v>159</v>
      </c>
      <c r="K278" s="5"/>
      <c r="L278" s="22">
        <v>-500</v>
      </c>
    </row>
    <row r="279" spans="1:12" x14ac:dyDescent="0.25">
      <c r="A279" s="18">
        <v>277</v>
      </c>
      <c r="B279" s="21" t="s">
        <v>165</v>
      </c>
      <c r="C279" s="35">
        <v>80202</v>
      </c>
      <c r="D279" s="18">
        <v>2</v>
      </c>
      <c r="E279" s="18" t="s">
        <v>22</v>
      </c>
      <c r="F279" s="18">
        <v>2024</v>
      </c>
      <c r="G279" s="18" t="s">
        <v>15</v>
      </c>
      <c r="H279" s="18" t="s">
        <v>191</v>
      </c>
      <c r="I279" s="18" t="s">
        <v>364</v>
      </c>
      <c r="J279" s="18" t="s">
        <v>198</v>
      </c>
      <c r="K279" s="5"/>
      <c r="L279" s="22">
        <v>-1320</v>
      </c>
    </row>
    <row r="280" spans="1:12" x14ac:dyDescent="0.25">
      <c r="A280" s="18">
        <v>278</v>
      </c>
      <c r="B280" s="21" t="s">
        <v>165</v>
      </c>
      <c r="C280" s="35">
        <v>80203</v>
      </c>
      <c r="D280" s="18">
        <v>2</v>
      </c>
      <c r="E280" s="18" t="s">
        <v>22</v>
      </c>
      <c r="F280" s="18">
        <v>2024</v>
      </c>
      <c r="G280" s="18" t="s">
        <v>15</v>
      </c>
      <c r="H280" s="18" t="s">
        <v>228</v>
      </c>
      <c r="I280" s="18" t="s">
        <v>344</v>
      </c>
      <c r="J280" s="18" t="s">
        <v>159</v>
      </c>
      <c r="K280" s="5"/>
      <c r="L280" s="22">
        <v>-705.6</v>
      </c>
    </row>
    <row r="281" spans="1:12" x14ac:dyDescent="0.25">
      <c r="A281" s="18">
        <v>279</v>
      </c>
      <c r="B281" s="21" t="s">
        <v>235</v>
      </c>
      <c r="C281" s="35">
        <v>553474000005231</v>
      </c>
      <c r="D281" s="18">
        <v>5</v>
      </c>
      <c r="E281" s="18" t="s">
        <v>22</v>
      </c>
      <c r="F281" s="18">
        <v>2024</v>
      </c>
      <c r="G281" s="18" t="s">
        <v>13</v>
      </c>
      <c r="H281" s="3" t="s">
        <v>249</v>
      </c>
      <c r="I281" s="40" t="s">
        <v>250</v>
      </c>
      <c r="J281" s="18" t="s">
        <v>197</v>
      </c>
      <c r="K281" s="5"/>
      <c r="L281" s="22">
        <v>-20000</v>
      </c>
    </row>
    <row r="282" spans="1:12" x14ac:dyDescent="0.25">
      <c r="A282" s="18">
        <v>280</v>
      </c>
      <c r="B282" s="21" t="s">
        <v>215</v>
      </c>
      <c r="C282" s="35">
        <v>554439000006509</v>
      </c>
      <c r="D282" s="18">
        <v>5</v>
      </c>
      <c r="E282" s="18" t="s">
        <v>22</v>
      </c>
      <c r="F282" s="18">
        <v>2024</v>
      </c>
      <c r="G282" s="18" t="s">
        <v>13</v>
      </c>
      <c r="H282" s="18" t="s">
        <v>168</v>
      </c>
      <c r="I282" s="18" t="s">
        <v>337</v>
      </c>
      <c r="J282" s="18" t="s">
        <v>214</v>
      </c>
      <c r="K282" s="5"/>
      <c r="L282" s="22">
        <v>-1960.7</v>
      </c>
    </row>
    <row r="283" spans="1:12" x14ac:dyDescent="0.25">
      <c r="A283" s="18">
        <v>281</v>
      </c>
      <c r="B283" s="21" t="s">
        <v>211</v>
      </c>
      <c r="C283" s="35">
        <v>554732000131396</v>
      </c>
      <c r="D283" s="18">
        <v>5</v>
      </c>
      <c r="E283" s="18" t="s">
        <v>22</v>
      </c>
      <c r="F283" s="18">
        <v>2024</v>
      </c>
      <c r="G283" s="18" t="s">
        <v>13</v>
      </c>
      <c r="H283" s="18" t="s">
        <v>154</v>
      </c>
      <c r="I283" s="18" t="s">
        <v>331</v>
      </c>
      <c r="J283" s="18" t="s">
        <v>196</v>
      </c>
      <c r="K283" s="5"/>
      <c r="L283" s="22">
        <v>-4590.72</v>
      </c>
    </row>
    <row r="284" spans="1:12" x14ac:dyDescent="0.25">
      <c r="A284" s="18">
        <v>282</v>
      </c>
      <c r="B284" s="21" t="s">
        <v>142</v>
      </c>
      <c r="C284" s="35">
        <v>832181103672955</v>
      </c>
      <c r="D284" s="18">
        <v>5</v>
      </c>
      <c r="E284" s="18" t="s">
        <v>22</v>
      </c>
      <c r="F284" s="18">
        <v>2024</v>
      </c>
      <c r="G284" s="18" t="s">
        <v>18</v>
      </c>
      <c r="H284" s="18" t="s">
        <v>54</v>
      </c>
      <c r="I284" s="12" t="s">
        <v>65</v>
      </c>
      <c r="J284" s="18" t="s">
        <v>55</v>
      </c>
      <c r="K284" s="5"/>
      <c r="L284" s="22">
        <v>-18.45</v>
      </c>
    </row>
    <row r="285" spans="1:12" x14ac:dyDescent="0.25">
      <c r="A285" s="18">
        <v>283</v>
      </c>
      <c r="B285" s="14" t="s">
        <v>195</v>
      </c>
      <c r="C285" s="35">
        <v>850005</v>
      </c>
      <c r="D285" s="18">
        <v>6</v>
      </c>
      <c r="E285" s="18" t="s">
        <v>22</v>
      </c>
      <c r="F285" s="18">
        <v>2024</v>
      </c>
      <c r="G285" s="18" t="s">
        <v>25</v>
      </c>
      <c r="H285" s="18" t="s">
        <v>188</v>
      </c>
      <c r="I285" s="18" t="s">
        <v>339</v>
      </c>
      <c r="J285" s="18" t="s">
        <v>193</v>
      </c>
      <c r="K285" s="5"/>
      <c r="L285" s="22">
        <v>-3226.16</v>
      </c>
    </row>
    <row r="286" spans="1:12" x14ac:dyDescent="0.25">
      <c r="A286" s="18">
        <v>284</v>
      </c>
      <c r="B286" s="21" t="s">
        <v>474</v>
      </c>
      <c r="C286" s="35">
        <v>81201</v>
      </c>
      <c r="D286" s="18">
        <v>12</v>
      </c>
      <c r="E286" s="18" t="s">
        <v>22</v>
      </c>
      <c r="F286" s="18">
        <v>2024</v>
      </c>
      <c r="G286" s="18" t="s">
        <v>143</v>
      </c>
      <c r="H286" s="18" t="s">
        <v>34</v>
      </c>
      <c r="I286" s="12" t="s">
        <v>144</v>
      </c>
      <c r="J286" s="5" t="s">
        <v>447</v>
      </c>
      <c r="K286" s="3" t="s">
        <v>475</v>
      </c>
      <c r="L286" s="22">
        <v>-3875.68</v>
      </c>
    </row>
    <row r="287" spans="1:12" x14ac:dyDescent="0.25">
      <c r="A287" s="18">
        <v>285</v>
      </c>
      <c r="B287" s="14" t="s">
        <v>320</v>
      </c>
      <c r="C287" s="35">
        <v>554439000028455</v>
      </c>
      <c r="D287" s="18">
        <v>13</v>
      </c>
      <c r="E287" s="18" t="s">
        <v>22</v>
      </c>
      <c r="F287" s="18">
        <v>2024</v>
      </c>
      <c r="G287" s="18" t="s">
        <v>13</v>
      </c>
      <c r="H287" s="3" t="s">
        <v>251</v>
      </c>
      <c r="I287" s="18" t="s">
        <v>252</v>
      </c>
      <c r="J287" s="18" t="s">
        <v>197</v>
      </c>
      <c r="K287" s="5"/>
      <c r="L287" s="22">
        <v>-1024.23</v>
      </c>
    </row>
    <row r="288" spans="1:12" x14ac:dyDescent="0.25">
      <c r="A288" s="18">
        <v>286</v>
      </c>
      <c r="B288" s="14" t="s">
        <v>319</v>
      </c>
      <c r="C288" s="35">
        <v>554439000028455</v>
      </c>
      <c r="D288" s="18">
        <v>13</v>
      </c>
      <c r="E288" s="18" t="s">
        <v>22</v>
      </c>
      <c r="F288" s="18">
        <v>2024</v>
      </c>
      <c r="G288" s="18" t="s">
        <v>13</v>
      </c>
      <c r="H288" s="3" t="s">
        <v>253</v>
      </c>
      <c r="I288" s="18" t="s">
        <v>254</v>
      </c>
      <c r="J288" s="18" t="s">
        <v>197</v>
      </c>
      <c r="K288" s="5"/>
      <c r="L288" s="22">
        <v>-200</v>
      </c>
    </row>
    <row r="289" spans="1:14" x14ac:dyDescent="0.25">
      <c r="A289" s="18">
        <v>287</v>
      </c>
      <c r="B289" s="14" t="s">
        <v>549</v>
      </c>
      <c r="C289" s="35">
        <v>554439000039504</v>
      </c>
      <c r="D289" s="18">
        <v>14</v>
      </c>
      <c r="E289" s="18" t="s">
        <v>22</v>
      </c>
      <c r="F289" s="18">
        <v>2024</v>
      </c>
      <c r="G289" s="18" t="s">
        <v>177</v>
      </c>
      <c r="H289" s="18" t="s">
        <v>171</v>
      </c>
      <c r="I289" s="39" t="s">
        <v>340</v>
      </c>
      <c r="J289" s="5" t="s">
        <v>447</v>
      </c>
      <c r="K289" s="3" t="s">
        <v>514</v>
      </c>
      <c r="L289" s="6">
        <v>-11667.18</v>
      </c>
      <c r="N289" s="175"/>
    </row>
    <row r="290" spans="1:14" x14ac:dyDescent="0.25">
      <c r="A290" s="18">
        <v>288</v>
      </c>
      <c r="B290" s="14" t="s">
        <v>545</v>
      </c>
      <c r="C290" s="35">
        <v>554439000039504</v>
      </c>
      <c r="D290" s="18">
        <v>14</v>
      </c>
      <c r="E290" s="18" t="s">
        <v>22</v>
      </c>
      <c r="F290" s="18">
        <v>2024</v>
      </c>
      <c r="G290" s="18" t="s">
        <v>177</v>
      </c>
      <c r="H290" s="18" t="s">
        <v>171</v>
      </c>
      <c r="I290" s="39" t="s">
        <v>340</v>
      </c>
      <c r="J290" s="5" t="s">
        <v>447</v>
      </c>
      <c r="K290" s="3" t="s">
        <v>512</v>
      </c>
      <c r="L290" s="6">
        <v>-15502.73</v>
      </c>
      <c r="N290" s="175"/>
    </row>
    <row r="291" spans="1:14" x14ac:dyDescent="0.25">
      <c r="A291" s="18">
        <v>289</v>
      </c>
      <c r="B291" s="14" t="s">
        <v>446</v>
      </c>
      <c r="C291" s="35">
        <v>554439000039504</v>
      </c>
      <c r="D291" s="18">
        <v>14</v>
      </c>
      <c r="E291" s="18" t="s">
        <v>22</v>
      </c>
      <c r="F291" s="18">
        <v>2024</v>
      </c>
      <c r="G291" s="18" t="s">
        <v>177</v>
      </c>
      <c r="H291" s="18" t="s">
        <v>171</v>
      </c>
      <c r="I291" s="39" t="s">
        <v>340</v>
      </c>
      <c r="J291" s="5" t="s">
        <v>447</v>
      </c>
      <c r="K291" s="3" t="s">
        <v>516</v>
      </c>
      <c r="L291" s="6">
        <v>-6076.02</v>
      </c>
    </row>
    <row r="292" spans="1:14" x14ac:dyDescent="0.25">
      <c r="A292" s="18">
        <v>290</v>
      </c>
      <c r="B292" s="14" t="s">
        <v>224</v>
      </c>
      <c r="C292" s="35">
        <v>554439000039504</v>
      </c>
      <c r="D292" s="18">
        <v>20</v>
      </c>
      <c r="E292" s="18" t="s">
        <v>22</v>
      </c>
      <c r="F292" s="18">
        <v>2024</v>
      </c>
      <c r="G292" s="18" t="s">
        <v>13</v>
      </c>
      <c r="H292" s="12" t="s">
        <v>216</v>
      </c>
      <c r="I292" s="9" t="s">
        <v>66</v>
      </c>
      <c r="J292" s="18" t="s">
        <v>67</v>
      </c>
      <c r="K292" s="5"/>
      <c r="L292" s="22">
        <v>-4465</v>
      </c>
    </row>
    <row r="293" spans="1:14" x14ac:dyDescent="0.25">
      <c r="A293" s="18">
        <v>291</v>
      </c>
      <c r="B293" s="14" t="s">
        <v>257</v>
      </c>
      <c r="C293" s="35">
        <v>82001</v>
      </c>
      <c r="D293" s="18">
        <v>20</v>
      </c>
      <c r="E293" s="18" t="s">
        <v>22</v>
      </c>
      <c r="F293" s="18">
        <v>2024</v>
      </c>
      <c r="G293" s="18" t="s">
        <v>15</v>
      </c>
      <c r="H293" s="3" t="s">
        <v>255</v>
      </c>
      <c r="I293" s="40" t="s">
        <v>256</v>
      </c>
      <c r="J293" s="18" t="s">
        <v>197</v>
      </c>
      <c r="K293" s="5"/>
      <c r="L293" s="22">
        <v>-5449</v>
      </c>
    </row>
    <row r="294" spans="1:14" x14ac:dyDescent="0.25">
      <c r="A294" s="18">
        <v>292</v>
      </c>
      <c r="B294" s="21" t="s">
        <v>145</v>
      </c>
      <c r="C294" s="35">
        <v>82002</v>
      </c>
      <c r="D294" s="18">
        <v>20</v>
      </c>
      <c r="E294" s="18" t="s">
        <v>22</v>
      </c>
      <c r="F294" s="18">
        <v>2024</v>
      </c>
      <c r="G294" s="18" t="s">
        <v>146</v>
      </c>
      <c r="H294" s="18" t="s">
        <v>147</v>
      </c>
      <c r="I294" s="9" t="s">
        <v>149</v>
      </c>
      <c r="J294" s="18" t="s">
        <v>148</v>
      </c>
      <c r="K294" s="5"/>
      <c r="L294" s="22">
        <v>-7745.74</v>
      </c>
    </row>
    <row r="295" spans="1:14" x14ac:dyDescent="0.25">
      <c r="A295" s="18">
        <v>293</v>
      </c>
      <c r="B295" s="21" t="s">
        <v>142</v>
      </c>
      <c r="C295" s="35">
        <v>842331200158222</v>
      </c>
      <c r="D295" s="18">
        <v>20</v>
      </c>
      <c r="E295" s="18" t="s">
        <v>22</v>
      </c>
      <c r="F295" s="18">
        <v>2024</v>
      </c>
      <c r="G295" s="18" t="s">
        <v>16</v>
      </c>
      <c r="H295" s="18" t="s">
        <v>54</v>
      </c>
      <c r="I295" s="12" t="s">
        <v>65</v>
      </c>
      <c r="J295" s="18" t="s">
        <v>55</v>
      </c>
      <c r="K295" s="5"/>
      <c r="L295" s="22">
        <v>-12.3</v>
      </c>
    </row>
    <row r="296" spans="1:14" x14ac:dyDescent="0.25">
      <c r="A296" s="18">
        <v>294</v>
      </c>
      <c r="B296" s="14" t="s">
        <v>248</v>
      </c>
      <c r="C296" s="35">
        <v>82301</v>
      </c>
      <c r="D296" s="18">
        <v>23</v>
      </c>
      <c r="E296" s="18" t="s">
        <v>22</v>
      </c>
      <c r="F296" s="18">
        <v>2024</v>
      </c>
      <c r="G296" s="18" t="s">
        <v>14</v>
      </c>
      <c r="H296" s="3" t="s">
        <v>260</v>
      </c>
      <c r="I296" s="40" t="s">
        <v>259</v>
      </c>
      <c r="J296" s="18" t="s">
        <v>197</v>
      </c>
      <c r="K296" s="5"/>
      <c r="L296" s="22">
        <v>-2145</v>
      </c>
    </row>
    <row r="297" spans="1:14" x14ac:dyDescent="0.25">
      <c r="A297" s="18">
        <v>295</v>
      </c>
      <c r="B297" s="21" t="s">
        <v>142</v>
      </c>
      <c r="C297" s="35">
        <v>812391200106463</v>
      </c>
      <c r="D297" s="18">
        <v>26</v>
      </c>
      <c r="E297" s="18" t="s">
        <v>22</v>
      </c>
      <c r="F297" s="18">
        <v>2024</v>
      </c>
      <c r="G297" s="18" t="s">
        <v>35</v>
      </c>
      <c r="H297" s="18" t="s">
        <v>54</v>
      </c>
      <c r="I297" s="12" t="s">
        <v>65</v>
      </c>
      <c r="J297" s="18" t="s">
        <v>55</v>
      </c>
      <c r="K297" s="5"/>
      <c r="L297" s="22">
        <v>-3</v>
      </c>
    </row>
    <row r="298" spans="1:14" x14ac:dyDescent="0.25">
      <c r="A298" s="18">
        <v>296</v>
      </c>
      <c r="B298" s="14" t="s">
        <v>195</v>
      </c>
      <c r="C298" s="35">
        <v>850008</v>
      </c>
      <c r="D298" s="18">
        <v>28</v>
      </c>
      <c r="E298" s="18" t="s">
        <v>22</v>
      </c>
      <c r="F298" s="18">
        <v>2024</v>
      </c>
      <c r="G298" s="18" t="s">
        <v>25</v>
      </c>
      <c r="H298" s="18" t="s">
        <v>188</v>
      </c>
      <c r="I298" s="18" t="s">
        <v>339</v>
      </c>
      <c r="J298" s="18" t="s">
        <v>193</v>
      </c>
      <c r="K298" s="5"/>
      <c r="L298" s="22">
        <v>-1241.3399999999999</v>
      </c>
    </row>
    <row r="299" spans="1:14" x14ac:dyDescent="0.25">
      <c r="A299" s="18">
        <v>297</v>
      </c>
      <c r="B299" s="14" t="s">
        <v>195</v>
      </c>
      <c r="C299" s="35">
        <v>551295000702791</v>
      </c>
      <c r="D299" s="18">
        <v>4</v>
      </c>
      <c r="E299" s="18" t="s">
        <v>23</v>
      </c>
      <c r="F299" s="18">
        <v>2024</v>
      </c>
      <c r="G299" s="18" t="s">
        <v>13</v>
      </c>
      <c r="H299" s="3" t="s">
        <v>150</v>
      </c>
      <c r="I299" s="18" t="s">
        <v>326</v>
      </c>
      <c r="J299" s="18" t="s">
        <v>193</v>
      </c>
      <c r="K299" s="5"/>
      <c r="L299" s="22">
        <v>-2100</v>
      </c>
    </row>
    <row r="300" spans="1:14" x14ac:dyDescent="0.25">
      <c r="A300" s="18">
        <v>298</v>
      </c>
      <c r="B300" s="21" t="s">
        <v>165</v>
      </c>
      <c r="C300" s="35">
        <v>553653000020533</v>
      </c>
      <c r="D300" s="18">
        <v>4</v>
      </c>
      <c r="E300" s="18" t="s">
        <v>23</v>
      </c>
      <c r="F300" s="18">
        <v>2024</v>
      </c>
      <c r="G300" s="18" t="s">
        <v>13</v>
      </c>
      <c r="H300" s="3" t="s">
        <v>189</v>
      </c>
      <c r="I300" s="18" t="s">
        <v>349</v>
      </c>
      <c r="J300" s="18" t="s">
        <v>164</v>
      </c>
      <c r="K300" s="5"/>
      <c r="L300" s="22">
        <v>-1932</v>
      </c>
    </row>
    <row r="301" spans="1:14" x14ac:dyDescent="0.25">
      <c r="A301" s="18">
        <v>299</v>
      </c>
      <c r="B301" s="21" t="s">
        <v>231</v>
      </c>
      <c r="C301" s="35">
        <v>553960510014489</v>
      </c>
      <c r="D301" s="18">
        <v>4</v>
      </c>
      <c r="E301" s="18" t="s">
        <v>23</v>
      </c>
      <c r="F301" s="18">
        <v>2024</v>
      </c>
      <c r="G301" s="18" t="s">
        <v>31</v>
      </c>
      <c r="H301" s="3" t="s">
        <v>232</v>
      </c>
      <c r="I301" s="18" t="s">
        <v>360</v>
      </c>
      <c r="J301" s="18" t="s">
        <v>233</v>
      </c>
      <c r="K301" s="5"/>
      <c r="L301" s="22">
        <v>-2331.17</v>
      </c>
    </row>
    <row r="302" spans="1:14" x14ac:dyDescent="0.25">
      <c r="A302" s="18">
        <v>300</v>
      </c>
      <c r="B302" s="14" t="s">
        <v>231</v>
      </c>
      <c r="C302" s="37">
        <v>554439000028455</v>
      </c>
      <c r="D302" s="3">
        <v>4</v>
      </c>
      <c r="E302" s="3" t="s">
        <v>23</v>
      </c>
      <c r="F302" s="3">
        <v>2024</v>
      </c>
      <c r="G302" s="3" t="s">
        <v>13</v>
      </c>
      <c r="H302" s="3" t="s">
        <v>190</v>
      </c>
      <c r="I302" s="18" t="s">
        <v>361</v>
      </c>
      <c r="J302" s="18" t="s">
        <v>234</v>
      </c>
      <c r="K302" s="5"/>
      <c r="L302" s="22">
        <v>-5250.23</v>
      </c>
    </row>
    <row r="303" spans="1:14" x14ac:dyDescent="0.25">
      <c r="A303" s="18">
        <v>301</v>
      </c>
      <c r="B303" s="14" t="s">
        <v>195</v>
      </c>
      <c r="C303" s="35">
        <v>555101000005631</v>
      </c>
      <c r="D303" s="18">
        <v>4</v>
      </c>
      <c r="E303" s="18" t="s">
        <v>23</v>
      </c>
      <c r="F303" s="18">
        <v>2024</v>
      </c>
      <c r="G303" s="18" t="s">
        <v>13</v>
      </c>
      <c r="H303" s="3" t="s">
        <v>169</v>
      </c>
      <c r="I303" s="18" t="s">
        <v>338</v>
      </c>
      <c r="J303" s="18" t="s">
        <v>193</v>
      </c>
      <c r="K303" s="5"/>
      <c r="L303" s="22">
        <v>-2100</v>
      </c>
    </row>
    <row r="304" spans="1:14" x14ac:dyDescent="0.25">
      <c r="A304" s="18">
        <v>302</v>
      </c>
      <c r="B304" s="14" t="s">
        <v>195</v>
      </c>
      <c r="C304" s="35">
        <v>551295000702791</v>
      </c>
      <c r="D304" s="18">
        <v>5</v>
      </c>
      <c r="E304" s="18" t="s">
        <v>23</v>
      </c>
      <c r="F304" s="18">
        <v>2024</v>
      </c>
      <c r="G304" s="18" t="s">
        <v>13</v>
      </c>
      <c r="H304" s="3" t="s">
        <v>150</v>
      </c>
      <c r="I304" s="18" t="s">
        <v>326</v>
      </c>
      <c r="J304" s="18" t="s">
        <v>193</v>
      </c>
      <c r="K304" s="5"/>
      <c r="L304" s="22">
        <v>-2100</v>
      </c>
    </row>
    <row r="305" spans="1:12" x14ac:dyDescent="0.25">
      <c r="A305" s="18">
        <v>303</v>
      </c>
      <c r="B305" s="14" t="s">
        <v>235</v>
      </c>
      <c r="C305" s="35">
        <v>553474000005231</v>
      </c>
      <c r="D305" s="18">
        <v>5</v>
      </c>
      <c r="E305" s="18" t="s">
        <v>23</v>
      </c>
      <c r="F305" s="18">
        <v>2024</v>
      </c>
      <c r="G305" s="18" t="s">
        <v>13</v>
      </c>
      <c r="H305" s="3" t="s">
        <v>249</v>
      </c>
      <c r="I305" s="40" t="s">
        <v>250</v>
      </c>
      <c r="J305" s="18" t="s">
        <v>197</v>
      </c>
      <c r="K305" s="5"/>
      <c r="L305" s="22">
        <v>-15000</v>
      </c>
    </row>
    <row r="306" spans="1:12" x14ac:dyDescent="0.25">
      <c r="A306" s="18">
        <v>304</v>
      </c>
      <c r="B306" s="14" t="s">
        <v>165</v>
      </c>
      <c r="C306" s="35">
        <v>553653000020533</v>
      </c>
      <c r="D306" s="18">
        <v>5</v>
      </c>
      <c r="E306" s="18" t="s">
        <v>23</v>
      </c>
      <c r="F306" s="18">
        <v>2024</v>
      </c>
      <c r="G306" s="18" t="s">
        <v>13</v>
      </c>
      <c r="H306" s="3" t="s">
        <v>189</v>
      </c>
      <c r="I306" s="18" t="s">
        <v>349</v>
      </c>
      <c r="J306" s="18" t="s">
        <v>164</v>
      </c>
      <c r="K306" s="5"/>
      <c r="L306" s="22">
        <v>-1932</v>
      </c>
    </row>
    <row r="307" spans="1:12" x14ac:dyDescent="0.25">
      <c r="A307" s="18">
        <v>305</v>
      </c>
      <c r="B307" s="14" t="s">
        <v>215</v>
      </c>
      <c r="C307" s="35">
        <v>554439000006509</v>
      </c>
      <c r="D307" s="18">
        <v>5</v>
      </c>
      <c r="E307" s="18" t="s">
        <v>23</v>
      </c>
      <c r="F307" s="18">
        <v>2024</v>
      </c>
      <c r="G307" s="18" t="s">
        <v>13</v>
      </c>
      <c r="H307" s="3" t="s">
        <v>168</v>
      </c>
      <c r="I307" s="18" t="s">
        <v>337</v>
      </c>
      <c r="J307" s="18" t="s">
        <v>214</v>
      </c>
      <c r="K307" s="5"/>
      <c r="L307" s="6">
        <v>-2506.8000000000002</v>
      </c>
    </row>
    <row r="308" spans="1:12" x14ac:dyDescent="0.25">
      <c r="A308" s="18">
        <v>306</v>
      </c>
      <c r="B308" s="14" t="s">
        <v>229</v>
      </c>
      <c r="C308" s="35">
        <v>554439000006509</v>
      </c>
      <c r="D308" s="18">
        <v>5</v>
      </c>
      <c r="E308" s="18" t="s">
        <v>23</v>
      </c>
      <c r="F308" s="18">
        <v>2024</v>
      </c>
      <c r="G308" s="18" t="s">
        <v>13</v>
      </c>
      <c r="H308" s="3" t="s">
        <v>168</v>
      </c>
      <c r="I308" s="18" t="s">
        <v>226</v>
      </c>
      <c r="J308" s="18" t="s">
        <v>197</v>
      </c>
      <c r="K308" s="5"/>
      <c r="L308" s="22">
        <v>-3520</v>
      </c>
    </row>
    <row r="309" spans="1:12" x14ac:dyDescent="0.25">
      <c r="A309" s="18">
        <v>307</v>
      </c>
      <c r="B309" s="14" t="s">
        <v>195</v>
      </c>
      <c r="C309" s="35">
        <v>555101000005631</v>
      </c>
      <c r="D309" s="18">
        <v>5</v>
      </c>
      <c r="E309" s="18" t="s">
        <v>23</v>
      </c>
      <c r="F309" s="18">
        <v>2024</v>
      </c>
      <c r="G309" s="18" t="s">
        <v>13</v>
      </c>
      <c r="H309" s="18" t="s">
        <v>169</v>
      </c>
      <c r="I309" s="18" t="s">
        <v>338</v>
      </c>
      <c r="J309" s="18" t="s">
        <v>193</v>
      </c>
      <c r="K309" s="5"/>
      <c r="L309" s="22">
        <v>-2100</v>
      </c>
    </row>
    <row r="310" spans="1:12" x14ac:dyDescent="0.25">
      <c r="A310" s="18">
        <v>308</v>
      </c>
      <c r="B310" s="14" t="s">
        <v>165</v>
      </c>
      <c r="C310" s="35">
        <v>90501</v>
      </c>
      <c r="D310" s="18">
        <v>5</v>
      </c>
      <c r="E310" s="18" t="s">
        <v>23</v>
      </c>
      <c r="F310" s="18">
        <v>2024</v>
      </c>
      <c r="G310" s="18" t="s">
        <v>15</v>
      </c>
      <c r="H310" s="3" t="s">
        <v>191</v>
      </c>
      <c r="I310" s="18" t="s">
        <v>364</v>
      </c>
      <c r="J310" s="18" t="s">
        <v>159</v>
      </c>
      <c r="K310" s="5"/>
      <c r="L310" s="22">
        <v>-1764</v>
      </c>
    </row>
    <row r="311" spans="1:12" x14ac:dyDescent="0.25">
      <c r="A311" s="18">
        <v>309</v>
      </c>
      <c r="B311" s="14" t="s">
        <v>165</v>
      </c>
      <c r="C311" s="35">
        <v>90502</v>
      </c>
      <c r="D311" s="18">
        <v>5</v>
      </c>
      <c r="E311" s="18" t="s">
        <v>23</v>
      </c>
      <c r="F311" s="18">
        <v>2024</v>
      </c>
      <c r="G311" s="18" t="s">
        <v>15</v>
      </c>
      <c r="H311" s="3" t="s">
        <v>212</v>
      </c>
      <c r="I311" s="18" t="s">
        <v>341</v>
      </c>
      <c r="J311" s="18" t="s">
        <v>159</v>
      </c>
      <c r="K311" s="5"/>
      <c r="L311" s="22">
        <v>-550</v>
      </c>
    </row>
    <row r="312" spans="1:12" x14ac:dyDescent="0.25">
      <c r="A312" s="18">
        <v>310</v>
      </c>
      <c r="B312" s="14" t="s">
        <v>231</v>
      </c>
      <c r="C312" s="35">
        <v>90503</v>
      </c>
      <c r="D312" s="18">
        <v>5</v>
      </c>
      <c r="E312" s="18" t="s">
        <v>23</v>
      </c>
      <c r="F312" s="18">
        <v>2024</v>
      </c>
      <c r="G312" s="18" t="s">
        <v>15</v>
      </c>
      <c r="H312" s="3" t="s">
        <v>240</v>
      </c>
      <c r="I312" s="18" t="s">
        <v>358</v>
      </c>
      <c r="J312" s="18" t="s">
        <v>233</v>
      </c>
      <c r="K312" s="5"/>
      <c r="L312" s="22">
        <v>-2331.17</v>
      </c>
    </row>
    <row r="313" spans="1:12" x14ac:dyDescent="0.25">
      <c r="A313" s="18">
        <v>311</v>
      </c>
      <c r="B313" s="14" t="s">
        <v>165</v>
      </c>
      <c r="C313" s="35">
        <v>90505</v>
      </c>
      <c r="D313" s="18">
        <v>5</v>
      </c>
      <c r="E313" s="18" t="s">
        <v>23</v>
      </c>
      <c r="F313" s="18">
        <v>2024</v>
      </c>
      <c r="G313" s="18" t="s">
        <v>15</v>
      </c>
      <c r="H313" s="3" t="s">
        <v>228</v>
      </c>
      <c r="I313" s="18" t="s">
        <v>344</v>
      </c>
      <c r="J313" s="18" t="s">
        <v>159</v>
      </c>
      <c r="K313" s="5"/>
      <c r="L313" s="22">
        <v>-705.6</v>
      </c>
    </row>
    <row r="314" spans="1:12" x14ac:dyDescent="0.25">
      <c r="A314" s="18">
        <v>312</v>
      </c>
      <c r="B314" s="14" t="s">
        <v>142</v>
      </c>
      <c r="C314" s="35">
        <v>872491200012373</v>
      </c>
      <c r="D314" s="18">
        <v>5</v>
      </c>
      <c r="E314" s="18" t="s">
        <v>23</v>
      </c>
      <c r="F314" s="18">
        <v>2024</v>
      </c>
      <c r="G314" s="18" t="s">
        <v>16</v>
      </c>
      <c r="H314" s="18" t="s">
        <v>54</v>
      </c>
      <c r="I314" s="12" t="s">
        <v>65</v>
      </c>
      <c r="J314" s="18" t="s">
        <v>55</v>
      </c>
      <c r="K314" s="5"/>
      <c r="L314" s="22">
        <v>-12.3</v>
      </c>
    </row>
    <row r="315" spans="1:12" x14ac:dyDescent="0.25">
      <c r="A315" s="18">
        <v>313</v>
      </c>
      <c r="B315" s="14" t="s">
        <v>142</v>
      </c>
      <c r="C315" s="35">
        <v>872491200012374</v>
      </c>
      <c r="D315" s="18">
        <v>5</v>
      </c>
      <c r="E315" s="18" t="s">
        <v>23</v>
      </c>
      <c r="F315" s="18">
        <v>2024</v>
      </c>
      <c r="G315" s="18" t="s">
        <v>16</v>
      </c>
      <c r="H315" s="18" t="s">
        <v>54</v>
      </c>
      <c r="I315" s="12" t="s">
        <v>65</v>
      </c>
      <c r="J315" s="18" t="s">
        <v>55</v>
      </c>
      <c r="K315" s="5"/>
      <c r="L315" s="22">
        <v>-12.3</v>
      </c>
    </row>
    <row r="316" spans="1:12" x14ac:dyDescent="0.25">
      <c r="A316" s="18">
        <v>314</v>
      </c>
      <c r="B316" s="14" t="s">
        <v>142</v>
      </c>
      <c r="C316" s="35">
        <v>892491200420698</v>
      </c>
      <c r="D316" s="18">
        <v>5</v>
      </c>
      <c r="E316" s="18" t="s">
        <v>23</v>
      </c>
      <c r="F316" s="18">
        <v>2024</v>
      </c>
      <c r="G316" s="18" t="s">
        <v>18</v>
      </c>
      <c r="H316" s="18" t="s">
        <v>54</v>
      </c>
      <c r="I316" s="12" t="s">
        <v>65</v>
      </c>
      <c r="J316" s="18" t="s">
        <v>55</v>
      </c>
      <c r="K316" s="5"/>
      <c r="L316" s="22">
        <v>-36.9</v>
      </c>
    </row>
    <row r="317" spans="1:12" x14ac:dyDescent="0.25">
      <c r="A317" s="18">
        <v>315</v>
      </c>
      <c r="B317" s="14" t="s">
        <v>142</v>
      </c>
      <c r="C317" s="35">
        <v>862501200058785</v>
      </c>
      <c r="D317" s="18">
        <v>6</v>
      </c>
      <c r="E317" s="18" t="s">
        <v>23</v>
      </c>
      <c r="F317" s="18">
        <v>2024</v>
      </c>
      <c r="G317" s="18" t="s">
        <v>35</v>
      </c>
      <c r="H317" s="3" t="s">
        <v>54</v>
      </c>
      <c r="I317" s="12" t="s">
        <v>65</v>
      </c>
      <c r="J317" s="18" t="s">
        <v>55</v>
      </c>
      <c r="K317" s="5"/>
      <c r="L317" s="22">
        <v>-3</v>
      </c>
    </row>
    <row r="318" spans="1:12" x14ac:dyDescent="0.25">
      <c r="A318" s="18">
        <v>316</v>
      </c>
      <c r="B318" s="14" t="s">
        <v>474</v>
      </c>
      <c r="C318" s="35">
        <v>90901</v>
      </c>
      <c r="D318" s="18">
        <v>9</v>
      </c>
      <c r="E318" s="18" t="s">
        <v>23</v>
      </c>
      <c r="F318" s="18">
        <v>2024</v>
      </c>
      <c r="G318" s="18" t="s">
        <v>143</v>
      </c>
      <c r="H318" s="18" t="s">
        <v>34</v>
      </c>
      <c r="I318" s="12" t="s">
        <v>144</v>
      </c>
      <c r="J318" s="5" t="s">
        <v>447</v>
      </c>
      <c r="K318" s="3" t="s">
        <v>476</v>
      </c>
      <c r="L318" s="6">
        <v>-1451.68</v>
      </c>
    </row>
    <row r="319" spans="1:12" x14ac:dyDescent="0.25">
      <c r="A319" s="18">
        <v>317</v>
      </c>
      <c r="B319" s="14" t="s">
        <v>145</v>
      </c>
      <c r="C319" s="35">
        <v>91301</v>
      </c>
      <c r="D319" s="18">
        <v>13</v>
      </c>
      <c r="E319" s="18" t="s">
        <v>23</v>
      </c>
      <c r="F319" s="18">
        <v>2024</v>
      </c>
      <c r="G319" s="18" t="s">
        <v>146</v>
      </c>
      <c r="H319" s="18" t="s">
        <v>147</v>
      </c>
      <c r="I319" s="9" t="s">
        <v>149</v>
      </c>
      <c r="J319" s="18" t="s">
        <v>148</v>
      </c>
      <c r="K319" s="5"/>
      <c r="L319" s="22">
        <v>-7299.95</v>
      </c>
    </row>
    <row r="320" spans="1:12" x14ac:dyDescent="0.25">
      <c r="A320" s="18">
        <v>318</v>
      </c>
      <c r="B320" s="14" t="s">
        <v>235</v>
      </c>
      <c r="C320" s="35">
        <v>553474000005231</v>
      </c>
      <c r="D320" s="18">
        <v>17</v>
      </c>
      <c r="E320" s="18" t="s">
        <v>23</v>
      </c>
      <c r="F320" s="18">
        <v>2024</v>
      </c>
      <c r="G320" s="18" t="s">
        <v>13</v>
      </c>
      <c r="H320" s="3" t="s">
        <v>249</v>
      </c>
      <c r="I320" s="40" t="s">
        <v>250</v>
      </c>
      <c r="J320" s="18" t="s">
        <v>197</v>
      </c>
      <c r="K320" s="5"/>
      <c r="L320" s="22">
        <v>-15000</v>
      </c>
    </row>
    <row r="321" spans="1:12" x14ac:dyDescent="0.25">
      <c r="A321" s="18">
        <v>319</v>
      </c>
      <c r="B321" s="14" t="s">
        <v>545</v>
      </c>
      <c r="C321" s="35">
        <v>554439000039504</v>
      </c>
      <c r="D321" s="18">
        <v>20</v>
      </c>
      <c r="E321" s="18" t="s">
        <v>23</v>
      </c>
      <c r="F321" s="18">
        <v>2024</v>
      </c>
      <c r="G321" s="18" t="s">
        <v>177</v>
      </c>
      <c r="H321" s="18" t="s">
        <v>171</v>
      </c>
      <c r="I321" s="39" t="s">
        <v>340</v>
      </c>
      <c r="J321" s="5" t="s">
        <v>447</v>
      </c>
      <c r="K321" s="3" t="s">
        <v>515</v>
      </c>
      <c r="L321" s="22">
        <v>-5806.73</v>
      </c>
    </row>
    <row r="322" spans="1:12" x14ac:dyDescent="0.25">
      <c r="A322" s="18">
        <v>320</v>
      </c>
      <c r="B322" s="14" t="s">
        <v>446</v>
      </c>
      <c r="C322" s="35">
        <v>554439000039504</v>
      </c>
      <c r="D322" s="18">
        <v>20</v>
      </c>
      <c r="E322" s="18" t="s">
        <v>23</v>
      </c>
      <c r="F322" s="18">
        <v>2024</v>
      </c>
      <c r="G322" s="18" t="s">
        <v>177</v>
      </c>
      <c r="H322" s="18" t="s">
        <v>171</v>
      </c>
      <c r="I322" s="39" t="s">
        <v>340</v>
      </c>
      <c r="J322" s="5" t="s">
        <v>447</v>
      </c>
      <c r="K322" s="3" t="s">
        <v>517</v>
      </c>
      <c r="L322" s="22">
        <v>-3193.69</v>
      </c>
    </row>
    <row r="323" spans="1:12" x14ac:dyDescent="0.25">
      <c r="A323" s="18">
        <v>321</v>
      </c>
      <c r="B323" s="14" t="s">
        <v>549</v>
      </c>
      <c r="C323" s="35">
        <v>554439000039504</v>
      </c>
      <c r="D323" s="18">
        <v>20</v>
      </c>
      <c r="E323" s="18" t="s">
        <v>23</v>
      </c>
      <c r="F323" s="18">
        <v>2024</v>
      </c>
      <c r="G323" s="18" t="s">
        <v>177</v>
      </c>
      <c r="H323" s="18" t="s">
        <v>171</v>
      </c>
      <c r="I323" s="39" t="s">
        <v>340</v>
      </c>
      <c r="J323" s="5" t="s">
        <v>447</v>
      </c>
      <c r="K323" s="3" t="s">
        <v>518</v>
      </c>
      <c r="L323" s="22">
        <v>-1768.16</v>
      </c>
    </row>
    <row r="324" spans="1:12" x14ac:dyDescent="0.25">
      <c r="A324" s="18">
        <v>322</v>
      </c>
      <c r="B324" s="14" t="s">
        <v>277</v>
      </c>
      <c r="C324" s="35">
        <v>92001</v>
      </c>
      <c r="D324" s="18">
        <v>20</v>
      </c>
      <c r="E324" s="18" t="s">
        <v>23</v>
      </c>
      <c r="F324" s="18">
        <v>2024</v>
      </c>
      <c r="G324" s="18" t="s">
        <v>14</v>
      </c>
      <c r="H324" s="18" t="s">
        <v>206</v>
      </c>
      <c r="I324" s="40" t="s">
        <v>278</v>
      </c>
      <c r="J324" s="18" t="s">
        <v>197</v>
      </c>
      <c r="K324" s="5"/>
      <c r="L324" s="22">
        <v>-712.8</v>
      </c>
    </row>
    <row r="325" spans="1:12" x14ac:dyDescent="0.25">
      <c r="A325" s="18">
        <v>323</v>
      </c>
      <c r="B325" s="14" t="s">
        <v>275</v>
      </c>
      <c r="C325" s="35">
        <v>92301</v>
      </c>
      <c r="D325" s="18">
        <v>23</v>
      </c>
      <c r="E325" s="18" t="s">
        <v>23</v>
      </c>
      <c r="F325" s="18">
        <v>2024</v>
      </c>
      <c r="G325" s="18" t="s">
        <v>37</v>
      </c>
      <c r="H325" s="174" t="s">
        <v>343</v>
      </c>
      <c r="I325" s="40" t="s">
        <v>276</v>
      </c>
      <c r="J325" s="18" t="s">
        <v>197</v>
      </c>
      <c r="K325" s="5"/>
      <c r="L325" s="22">
        <v>-1498.35</v>
      </c>
    </row>
    <row r="326" spans="1:12" x14ac:dyDescent="0.25">
      <c r="A326" s="18">
        <v>324</v>
      </c>
      <c r="B326" s="14" t="s">
        <v>142</v>
      </c>
      <c r="C326" s="35">
        <v>862671200097165</v>
      </c>
      <c r="D326" s="18">
        <v>23</v>
      </c>
      <c r="E326" s="18" t="s">
        <v>23</v>
      </c>
      <c r="F326" s="18">
        <v>2024</v>
      </c>
      <c r="G326" s="18" t="s">
        <v>35</v>
      </c>
      <c r="H326" s="18" t="s">
        <v>54</v>
      </c>
      <c r="I326" s="12" t="s">
        <v>65</v>
      </c>
      <c r="J326" s="18" t="s">
        <v>55</v>
      </c>
      <c r="K326" s="5"/>
      <c r="L326" s="22">
        <v>-2.11</v>
      </c>
    </row>
    <row r="327" spans="1:12" x14ac:dyDescent="0.25">
      <c r="A327" s="18">
        <v>325</v>
      </c>
      <c r="B327" s="21" t="s">
        <v>231</v>
      </c>
      <c r="C327" s="35">
        <v>553960510014489</v>
      </c>
      <c r="D327" s="18">
        <v>1</v>
      </c>
      <c r="E327" s="18" t="s">
        <v>24</v>
      </c>
      <c r="F327" s="18">
        <v>2024</v>
      </c>
      <c r="G327" s="18" t="s">
        <v>31</v>
      </c>
      <c r="H327" s="3" t="s">
        <v>232</v>
      </c>
      <c r="I327" s="18" t="s">
        <v>360</v>
      </c>
      <c r="J327" s="18" t="s">
        <v>233</v>
      </c>
      <c r="K327" s="5"/>
      <c r="L327" s="22">
        <v>-2354.0500000000002</v>
      </c>
    </row>
    <row r="328" spans="1:12" x14ac:dyDescent="0.25">
      <c r="A328" s="18">
        <v>326</v>
      </c>
      <c r="B328" s="21" t="s">
        <v>231</v>
      </c>
      <c r="C328" s="35">
        <v>554439000028455</v>
      </c>
      <c r="D328" s="18">
        <v>1</v>
      </c>
      <c r="E328" s="18" t="s">
        <v>24</v>
      </c>
      <c r="F328" s="18">
        <v>2024</v>
      </c>
      <c r="G328" s="18" t="s">
        <v>13</v>
      </c>
      <c r="H328" s="12" t="s">
        <v>190</v>
      </c>
      <c r="I328" s="18" t="s">
        <v>361</v>
      </c>
      <c r="J328" s="18" t="s">
        <v>234</v>
      </c>
      <c r="K328" s="5"/>
      <c r="L328" s="22">
        <v>-5292.04</v>
      </c>
    </row>
    <row r="329" spans="1:12" x14ac:dyDescent="0.25">
      <c r="A329" s="18">
        <v>327</v>
      </c>
      <c r="B329" s="14" t="s">
        <v>231</v>
      </c>
      <c r="C329" s="35">
        <v>100101</v>
      </c>
      <c r="D329" s="18">
        <v>1</v>
      </c>
      <c r="E329" s="18" t="s">
        <v>24</v>
      </c>
      <c r="F329" s="18">
        <v>2024</v>
      </c>
      <c r="G329" s="18" t="s">
        <v>15</v>
      </c>
      <c r="H329" s="3" t="s">
        <v>240</v>
      </c>
      <c r="I329" s="18" t="s">
        <v>358</v>
      </c>
      <c r="J329" s="18" t="s">
        <v>233</v>
      </c>
      <c r="K329" s="5"/>
      <c r="L329" s="22">
        <v>-2331.17</v>
      </c>
    </row>
    <row r="330" spans="1:12" x14ac:dyDescent="0.25">
      <c r="A330" s="18">
        <v>328</v>
      </c>
      <c r="B330" s="14" t="s">
        <v>195</v>
      </c>
      <c r="C330" s="35">
        <v>551295000702791</v>
      </c>
      <c r="D330" s="18">
        <v>2</v>
      </c>
      <c r="E330" s="18" t="s">
        <v>24</v>
      </c>
      <c r="F330" s="18">
        <v>2024</v>
      </c>
      <c r="G330" s="18" t="s">
        <v>13</v>
      </c>
      <c r="H330" s="18" t="s">
        <v>150</v>
      </c>
      <c r="I330" s="18" t="s">
        <v>326</v>
      </c>
      <c r="J330" s="18" t="s">
        <v>193</v>
      </c>
      <c r="K330" s="5"/>
      <c r="L330" s="22">
        <v>-2100</v>
      </c>
    </row>
    <row r="331" spans="1:12" x14ac:dyDescent="0.25">
      <c r="A331" s="18">
        <v>329</v>
      </c>
      <c r="B331" s="14" t="s">
        <v>229</v>
      </c>
      <c r="C331" s="35">
        <v>554439000006509</v>
      </c>
      <c r="D331" s="18">
        <v>2</v>
      </c>
      <c r="E331" s="18" t="s">
        <v>24</v>
      </c>
      <c r="F331" s="18">
        <v>2024</v>
      </c>
      <c r="G331" s="18" t="s">
        <v>13</v>
      </c>
      <c r="H331" s="19" t="s">
        <v>168</v>
      </c>
      <c r="I331" s="18" t="s">
        <v>226</v>
      </c>
      <c r="J331" s="18" t="s">
        <v>197</v>
      </c>
      <c r="K331" s="5"/>
      <c r="L331" s="22">
        <v>-3520</v>
      </c>
    </row>
    <row r="332" spans="1:12" x14ac:dyDescent="0.25">
      <c r="A332" s="18">
        <v>330</v>
      </c>
      <c r="B332" s="14" t="s">
        <v>248</v>
      </c>
      <c r="C332" s="35">
        <v>554732000131396</v>
      </c>
      <c r="D332" s="18">
        <v>2</v>
      </c>
      <c r="E332" s="18" t="s">
        <v>24</v>
      </c>
      <c r="F332" s="18">
        <v>2024</v>
      </c>
      <c r="G332" s="18" t="s">
        <v>13</v>
      </c>
      <c r="H332" s="12" t="s">
        <v>279</v>
      </c>
      <c r="I332" s="18" t="s">
        <v>460</v>
      </c>
      <c r="J332" s="18" t="s">
        <v>197</v>
      </c>
      <c r="K332" s="5"/>
      <c r="L332" s="6">
        <v>-211.02</v>
      </c>
    </row>
    <row r="333" spans="1:12" x14ac:dyDescent="0.25">
      <c r="A333" s="18">
        <v>331</v>
      </c>
      <c r="B333" s="14" t="s">
        <v>195</v>
      </c>
      <c r="C333" s="35">
        <v>555101000005631</v>
      </c>
      <c r="D333" s="18">
        <v>2</v>
      </c>
      <c r="E333" s="18" t="s">
        <v>24</v>
      </c>
      <c r="F333" s="18">
        <v>2024</v>
      </c>
      <c r="G333" s="18" t="s">
        <v>13</v>
      </c>
      <c r="H333" s="19" t="s">
        <v>169</v>
      </c>
      <c r="I333" s="18" t="s">
        <v>338</v>
      </c>
      <c r="J333" s="18" t="s">
        <v>193</v>
      </c>
      <c r="K333" s="5"/>
      <c r="L333" s="22">
        <v>-2100</v>
      </c>
    </row>
    <row r="334" spans="1:12" x14ac:dyDescent="0.25">
      <c r="A334" s="18">
        <v>332</v>
      </c>
      <c r="B334" s="21" t="s">
        <v>165</v>
      </c>
      <c r="C334" s="35">
        <v>100201</v>
      </c>
      <c r="D334" s="18">
        <v>2</v>
      </c>
      <c r="E334" s="18" t="s">
        <v>24</v>
      </c>
      <c r="F334" s="18">
        <v>2024</v>
      </c>
      <c r="G334" s="18" t="s">
        <v>15</v>
      </c>
      <c r="H334" s="18" t="s">
        <v>228</v>
      </c>
      <c r="I334" s="18" t="s">
        <v>344</v>
      </c>
      <c r="J334" s="18" t="s">
        <v>159</v>
      </c>
      <c r="K334" s="5"/>
      <c r="L334" s="22">
        <v>-705.6</v>
      </c>
    </row>
    <row r="335" spans="1:12" x14ac:dyDescent="0.25">
      <c r="A335" s="18">
        <v>333</v>
      </c>
      <c r="B335" s="21" t="s">
        <v>165</v>
      </c>
      <c r="C335" s="35">
        <v>100202</v>
      </c>
      <c r="D335" s="18">
        <v>2</v>
      </c>
      <c r="E335" s="18" t="s">
        <v>24</v>
      </c>
      <c r="F335" s="18">
        <v>2024</v>
      </c>
      <c r="G335" s="18" t="s">
        <v>15</v>
      </c>
      <c r="H335" s="18" t="s">
        <v>191</v>
      </c>
      <c r="I335" s="18" t="s">
        <v>364</v>
      </c>
      <c r="J335" s="18" t="s">
        <v>198</v>
      </c>
      <c r="K335" s="5"/>
      <c r="L335" s="22">
        <v>-1764</v>
      </c>
    </row>
    <row r="336" spans="1:12" x14ac:dyDescent="0.25">
      <c r="A336" s="18">
        <v>334</v>
      </c>
      <c r="B336" s="21" t="s">
        <v>165</v>
      </c>
      <c r="C336" s="35">
        <v>100203</v>
      </c>
      <c r="D336" s="18">
        <v>2</v>
      </c>
      <c r="E336" s="18" t="s">
        <v>24</v>
      </c>
      <c r="F336" s="18">
        <v>2024</v>
      </c>
      <c r="G336" s="18" t="s">
        <v>15</v>
      </c>
      <c r="H336" s="18" t="s">
        <v>212</v>
      </c>
      <c r="I336" s="18" t="s">
        <v>341</v>
      </c>
      <c r="J336" s="18" t="s">
        <v>159</v>
      </c>
      <c r="K336" s="5"/>
      <c r="L336" s="22">
        <v>-550</v>
      </c>
    </row>
    <row r="337" spans="1:12" x14ac:dyDescent="0.25">
      <c r="A337" s="18">
        <v>335</v>
      </c>
      <c r="B337" s="14" t="s">
        <v>142</v>
      </c>
      <c r="C337" s="35">
        <v>892761200006311</v>
      </c>
      <c r="D337" s="18">
        <v>2</v>
      </c>
      <c r="E337" s="18" t="s">
        <v>24</v>
      </c>
      <c r="F337" s="18">
        <v>2024</v>
      </c>
      <c r="G337" s="18" t="s">
        <v>16</v>
      </c>
      <c r="H337" s="19" t="s">
        <v>54</v>
      </c>
      <c r="I337" s="12" t="s">
        <v>65</v>
      </c>
      <c r="J337" s="18" t="s">
        <v>55</v>
      </c>
      <c r="K337" s="5"/>
      <c r="L337" s="22">
        <v>-12.3</v>
      </c>
    </row>
    <row r="338" spans="1:12" x14ac:dyDescent="0.25">
      <c r="A338" s="18">
        <v>336</v>
      </c>
      <c r="B338" s="14" t="s">
        <v>248</v>
      </c>
      <c r="C338" s="35">
        <v>554439000028455</v>
      </c>
      <c r="D338" s="18">
        <v>3</v>
      </c>
      <c r="E338" s="18" t="s">
        <v>24</v>
      </c>
      <c r="F338" s="18">
        <v>2024</v>
      </c>
      <c r="G338" s="18" t="s">
        <v>13</v>
      </c>
      <c r="H338" s="19" t="s">
        <v>280</v>
      </c>
      <c r="I338" s="18" t="s">
        <v>281</v>
      </c>
      <c r="J338" s="18" t="s">
        <v>197</v>
      </c>
      <c r="K338" s="5"/>
      <c r="L338" s="22">
        <v>-110</v>
      </c>
    </row>
    <row r="339" spans="1:12" x14ac:dyDescent="0.25">
      <c r="A339" s="18">
        <v>337</v>
      </c>
      <c r="B339" s="14" t="s">
        <v>320</v>
      </c>
      <c r="C339" s="35">
        <v>554439000028455</v>
      </c>
      <c r="D339" s="18">
        <v>3</v>
      </c>
      <c r="E339" s="18" t="s">
        <v>24</v>
      </c>
      <c r="F339" s="18">
        <v>2024</v>
      </c>
      <c r="G339" s="18" t="s">
        <v>13</v>
      </c>
      <c r="H339" s="19" t="s">
        <v>267</v>
      </c>
      <c r="I339" s="18" t="s">
        <v>268</v>
      </c>
      <c r="J339" s="18" t="s">
        <v>197</v>
      </c>
      <c r="K339" s="5"/>
      <c r="L339" s="22">
        <v>-130</v>
      </c>
    </row>
    <row r="340" spans="1:12" x14ac:dyDescent="0.25">
      <c r="A340" s="18">
        <v>338</v>
      </c>
      <c r="B340" s="14" t="s">
        <v>319</v>
      </c>
      <c r="C340" s="35">
        <v>554439000028455</v>
      </c>
      <c r="D340" s="18">
        <v>3</v>
      </c>
      <c r="E340" s="18" t="s">
        <v>24</v>
      </c>
      <c r="F340" s="18">
        <v>2024</v>
      </c>
      <c r="G340" s="18" t="s">
        <v>13</v>
      </c>
      <c r="H340" s="19" t="s">
        <v>282</v>
      </c>
      <c r="I340" s="18" t="s">
        <v>283</v>
      </c>
      <c r="J340" s="18" t="s">
        <v>197</v>
      </c>
      <c r="K340" s="5"/>
      <c r="L340" s="22">
        <v>-219.14</v>
      </c>
    </row>
    <row r="341" spans="1:12" x14ac:dyDescent="0.25">
      <c r="A341" s="18">
        <v>339</v>
      </c>
      <c r="B341" s="21" t="s">
        <v>215</v>
      </c>
      <c r="C341" s="35">
        <v>551295000702791</v>
      </c>
      <c r="D341" s="18">
        <v>4</v>
      </c>
      <c r="E341" s="18" t="s">
        <v>24</v>
      </c>
      <c r="F341" s="18">
        <v>2024</v>
      </c>
      <c r="G341" s="18" t="s">
        <v>13</v>
      </c>
      <c r="H341" s="18" t="s">
        <v>150</v>
      </c>
      <c r="I341" s="18" t="s">
        <v>326</v>
      </c>
      <c r="J341" s="18" t="s">
        <v>214</v>
      </c>
      <c r="K341" s="5"/>
      <c r="L341" s="22">
        <v>-2069.87</v>
      </c>
    </row>
    <row r="342" spans="1:12" x14ac:dyDescent="0.25">
      <c r="A342" s="18">
        <v>340</v>
      </c>
      <c r="B342" s="21" t="s">
        <v>215</v>
      </c>
      <c r="C342" s="35">
        <v>552793000015206</v>
      </c>
      <c r="D342" s="18">
        <v>4</v>
      </c>
      <c r="E342" s="18" t="s">
        <v>24</v>
      </c>
      <c r="F342" s="18">
        <v>2024</v>
      </c>
      <c r="G342" s="18" t="s">
        <v>13</v>
      </c>
      <c r="H342" s="19" t="s">
        <v>209</v>
      </c>
      <c r="I342" s="18" t="s">
        <v>458</v>
      </c>
      <c r="J342" s="18" t="s">
        <v>214</v>
      </c>
      <c r="K342" s="5"/>
      <c r="L342" s="22">
        <v>-1960.7</v>
      </c>
    </row>
    <row r="343" spans="1:12" x14ac:dyDescent="0.25">
      <c r="A343" s="18">
        <v>341</v>
      </c>
      <c r="B343" s="21" t="s">
        <v>215</v>
      </c>
      <c r="C343" s="35">
        <v>552793000015206</v>
      </c>
      <c r="D343" s="18">
        <v>4</v>
      </c>
      <c r="E343" s="18" t="s">
        <v>24</v>
      </c>
      <c r="F343" s="18">
        <v>2024</v>
      </c>
      <c r="G343" s="18" t="s">
        <v>13</v>
      </c>
      <c r="H343" s="19" t="s">
        <v>209</v>
      </c>
      <c r="I343" s="18" t="s">
        <v>458</v>
      </c>
      <c r="J343" s="18" t="s">
        <v>214</v>
      </c>
      <c r="K343" s="5"/>
      <c r="L343" s="22">
        <v>-1882.57</v>
      </c>
    </row>
    <row r="344" spans="1:12" x14ac:dyDescent="0.25">
      <c r="A344" s="18">
        <v>342</v>
      </c>
      <c r="B344" s="21" t="s">
        <v>215</v>
      </c>
      <c r="C344" s="35">
        <v>553610000024640</v>
      </c>
      <c r="D344" s="18">
        <v>4</v>
      </c>
      <c r="E344" s="18" t="s">
        <v>24</v>
      </c>
      <c r="F344" s="18">
        <v>2024</v>
      </c>
      <c r="G344" s="18" t="s">
        <v>13</v>
      </c>
      <c r="H344" s="19" t="s">
        <v>173</v>
      </c>
      <c r="I344" s="5" t="s">
        <v>336</v>
      </c>
      <c r="J344" s="18" t="s">
        <v>214</v>
      </c>
      <c r="K344" s="5"/>
      <c r="L344" s="22">
        <v>-1960.7</v>
      </c>
    </row>
    <row r="345" spans="1:12" x14ac:dyDescent="0.25">
      <c r="A345" s="18">
        <v>343</v>
      </c>
      <c r="B345" s="21" t="s">
        <v>215</v>
      </c>
      <c r="C345" s="35">
        <v>553610000024640</v>
      </c>
      <c r="D345" s="18">
        <v>4</v>
      </c>
      <c r="E345" s="18" t="s">
        <v>24</v>
      </c>
      <c r="F345" s="18">
        <v>2024</v>
      </c>
      <c r="G345" s="18" t="s">
        <v>13</v>
      </c>
      <c r="H345" s="19" t="s">
        <v>173</v>
      </c>
      <c r="I345" s="5" t="s">
        <v>336</v>
      </c>
      <c r="J345" s="18" t="s">
        <v>214</v>
      </c>
      <c r="K345" s="5"/>
      <c r="L345" s="22">
        <v>-2506.8000000000002</v>
      </c>
    </row>
    <row r="346" spans="1:12" x14ac:dyDescent="0.25">
      <c r="A346" s="18">
        <v>344</v>
      </c>
      <c r="B346" s="21" t="s">
        <v>215</v>
      </c>
      <c r="C346" s="35">
        <v>553610000024640</v>
      </c>
      <c r="D346" s="18">
        <v>4</v>
      </c>
      <c r="E346" s="18" t="s">
        <v>24</v>
      </c>
      <c r="F346" s="18">
        <v>2024</v>
      </c>
      <c r="G346" s="18" t="s">
        <v>13</v>
      </c>
      <c r="H346" s="19" t="s">
        <v>173</v>
      </c>
      <c r="I346" s="5" t="s">
        <v>336</v>
      </c>
      <c r="J346" s="18" t="s">
        <v>214</v>
      </c>
      <c r="K346" s="5"/>
      <c r="L346" s="22">
        <v>-1882.57</v>
      </c>
    </row>
    <row r="347" spans="1:12" x14ac:dyDescent="0.25">
      <c r="A347" s="18">
        <v>345</v>
      </c>
      <c r="B347" s="21" t="s">
        <v>215</v>
      </c>
      <c r="C347" s="35">
        <v>553653000019244</v>
      </c>
      <c r="D347" s="18">
        <v>4</v>
      </c>
      <c r="E347" s="18" t="s">
        <v>24</v>
      </c>
      <c r="F347" s="18">
        <v>2024</v>
      </c>
      <c r="G347" s="18" t="s">
        <v>13</v>
      </c>
      <c r="H347" s="19" t="s">
        <v>152</v>
      </c>
      <c r="I347" s="18" t="s">
        <v>329</v>
      </c>
      <c r="J347" s="18" t="s">
        <v>214</v>
      </c>
      <c r="K347" s="5"/>
      <c r="L347" s="22">
        <v>-1960.7</v>
      </c>
    </row>
    <row r="348" spans="1:12" x14ac:dyDescent="0.25">
      <c r="A348" s="18">
        <v>346</v>
      </c>
      <c r="B348" s="21" t="s">
        <v>215</v>
      </c>
      <c r="C348" s="35">
        <v>554439000006509</v>
      </c>
      <c r="D348" s="18">
        <v>4</v>
      </c>
      <c r="E348" s="18" t="s">
        <v>24</v>
      </c>
      <c r="F348" s="18">
        <v>2024</v>
      </c>
      <c r="G348" s="18" t="s">
        <v>13</v>
      </c>
      <c r="H348" s="19" t="s">
        <v>168</v>
      </c>
      <c r="I348" s="18" t="s">
        <v>337</v>
      </c>
      <c r="J348" s="18" t="s">
        <v>214</v>
      </c>
      <c r="K348" s="5"/>
      <c r="L348" s="22">
        <v>-2506.8000000000002</v>
      </c>
    </row>
    <row r="349" spans="1:12" x14ac:dyDescent="0.25">
      <c r="A349" s="18">
        <v>347</v>
      </c>
      <c r="B349" s="21" t="s">
        <v>215</v>
      </c>
      <c r="C349" s="35">
        <v>554732000131396</v>
      </c>
      <c r="D349" s="18">
        <v>4</v>
      </c>
      <c r="E349" s="18" t="s">
        <v>24</v>
      </c>
      <c r="F349" s="18">
        <v>2024</v>
      </c>
      <c r="G349" s="18" t="s">
        <v>13</v>
      </c>
      <c r="H349" s="19" t="s">
        <v>154</v>
      </c>
      <c r="I349" s="18" t="s">
        <v>331</v>
      </c>
      <c r="J349" s="18" t="s">
        <v>214</v>
      </c>
      <c r="K349" s="5"/>
      <c r="L349" s="22">
        <v>-2025</v>
      </c>
    </row>
    <row r="350" spans="1:12" x14ac:dyDescent="0.25">
      <c r="A350" s="18">
        <v>348</v>
      </c>
      <c r="B350" s="21" t="s">
        <v>215</v>
      </c>
      <c r="C350" s="35">
        <v>554732000131396</v>
      </c>
      <c r="D350" s="18">
        <v>4</v>
      </c>
      <c r="E350" s="18" t="s">
        <v>24</v>
      </c>
      <c r="F350" s="18">
        <v>2024</v>
      </c>
      <c r="G350" s="18" t="s">
        <v>13</v>
      </c>
      <c r="H350" s="19" t="s">
        <v>154</v>
      </c>
      <c r="I350" s="18" t="s">
        <v>331</v>
      </c>
      <c r="J350" s="18" t="s">
        <v>214</v>
      </c>
      <c r="K350" s="5"/>
      <c r="L350" s="22">
        <v>-1929.83</v>
      </c>
    </row>
    <row r="351" spans="1:12" x14ac:dyDescent="0.25">
      <c r="A351" s="18">
        <v>349</v>
      </c>
      <c r="B351" s="21" t="s">
        <v>215</v>
      </c>
      <c r="C351" s="35">
        <v>554732000131396</v>
      </c>
      <c r="D351" s="18">
        <v>4</v>
      </c>
      <c r="E351" s="18" t="s">
        <v>24</v>
      </c>
      <c r="F351" s="18">
        <v>2024</v>
      </c>
      <c r="G351" s="18" t="s">
        <v>13</v>
      </c>
      <c r="H351" s="19" t="s">
        <v>154</v>
      </c>
      <c r="I351" s="18" t="s">
        <v>331</v>
      </c>
      <c r="J351" s="18" t="s">
        <v>214</v>
      </c>
      <c r="K351" s="5"/>
      <c r="L351" s="22">
        <v>-2025</v>
      </c>
    </row>
    <row r="352" spans="1:12" x14ac:dyDescent="0.25">
      <c r="A352" s="18">
        <v>350</v>
      </c>
      <c r="B352" s="21" t="s">
        <v>215</v>
      </c>
      <c r="C352" s="35">
        <v>555101000005631</v>
      </c>
      <c r="D352" s="18">
        <v>4</v>
      </c>
      <c r="E352" s="18" t="s">
        <v>24</v>
      </c>
      <c r="F352" s="18">
        <v>2024</v>
      </c>
      <c r="G352" s="18" t="s">
        <v>13</v>
      </c>
      <c r="H352" s="19" t="s">
        <v>169</v>
      </c>
      <c r="I352" s="18" t="s">
        <v>338</v>
      </c>
      <c r="J352" s="18" t="s">
        <v>214</v>
      </c>
      <c r="K352" s="5"/>
      <c r="L352" s="22">
        <v>-1842.7</v>
      </c>
    </row>
    <row r="353" spans="1:14" x14ac:dyDescent="0.25">
      <c r="A353" s="18">
        <v>351</v>
      </c>
      <c r="B353" s="21" t="s">
        <v>215</v>
      </c>
      <c r="C353" s="35">
        <v>850011</v>
      </c>
      <c r="D353" s="18">
        <v>7</v>
      </c>
      <c r="E353" s="18" t="s">
        <v>24</v>
      </c>
      <c r="F353" s="18">
        <v>2024</v>
      </c>
      <c r="G353" s="18" t="s">
        <v>25</v>
      </c>
      <c r="H353" s="12" t="s">
        <v>188</v>
      </c>
      <c r="I353" s="18" t="s">
        <v>339</v>
      </c>
      <c r="J353" s="18" t="s">
        <v>214</v>
      </c>
      <c r="K353" s="5"/>
      <c r="L353" s="22">
        <v>-1814.44</v>
      </c>
    </row>
    <row r="354" spans="1:14" x14ac:dyDescent="0.25">
      <c r="A354" s="18">
        <v>352</v>
      </c>
      <c r="B354" s="21" t="s">
        <v>142</v>
      </c>
      <c r="C354" s="35">
        <v>882811101410565</v>
      </c>
      <c r="D354" s="18">
        <v>7</v>
      </c>
      <c r="E354" s="18" t="s">
        <v>24</v>
      </c>
      <c r="F354" s="18">
        <v>2024</v>
      </c>
      <c r="G354" s="18" t="s">
        <v>18</v>
      </c>
      <c r="H354" s="19" t="s">
        <v>54</v>
      </c>
      <c r="I354" s="12" t="s">
        <v>65</v>
      </c>
      <c r="J354" s="18" t="s">
        <v>55</v>
      </c>
      <c r="K354" s="5"/>
      <c r="L354" s="22">
        <v>-55.35</v>
      </c>
    </row>
    <row r="355" spans="1:14" x14ac:dyDescent="0.25">
      <c r="A355" s="18">
        <v>353</v>
      </c>
      <c r="B355" s="21" t="s">
        <v>474</v>
      </c>
      <c r="C355" s="35">
        <v>101001</v>
      </c>
      <c r="D355" s="18">
        <v>10</v>
      </c>
      <c r="E355" s="18" t="s">
        <v>24</v>
      </c>
      <c r="F355" s="18">
        <v>2024</v>
      </c>
      <c r="G355" s="18" t="s">
        <v>143</v>
      </c>
      <c r="H355" s="18" t="s">
        <v>34</v>
      </c>
      <c r="I355" s="12" t="s">
        <v>144</v>
      </c>
      <c r="J355" s="5" t="s">
        <v>447</v>
      </c>
      <c r="K355" s="12" t="s">
        <v>217</v>
      </c>
      <c r="L355" s="22">
        <v>-529.66999999999996</v>
      </c>
    </row>
    <row r="356" spans="1:14" x14ac:dyDescent="0.25">
      <c r="A356" s="18">
        <v>354</v>
      </c>
      <c r="B356" s="14" t="s">
        <v>224</v>
      </c>
      <c r="C356" s="35">
        <v>554439000039504</v>
      </c>
      <c r="D356" s="18">
        <v>15</v>
      </c>
      <c r="E356" s="18" t="s">
        <v>24</v>
      </c>
      <c r="F356" s="18">
        <v>2024</v>
      </c>
      <c r="G356" s="18" t="s">
        <v>13</v>
      </c>
      <c r="H356" s="12" t="s">
        <v>216</v>
      </c>
      <c r="I356" s="9" t="s">
        <v>66</v>
      </c>
      <c r="J356" s="18" t="s">
        <v>67</v>
      </c>
      <c r="K356" s="5"/>
      <c r="L356" s="22">
        <v>-8588</v>
      </c>
    </row>
    <row r="357" spans="1:14" x14ac:dyDescent="0.25">
      <c r="A357" s="18">
        <v>355</v>
      </c>
      <c r="B357" s="14" t="s">
        <v>446</v>
      </c>
      <c r="C357" s="35">
        <v>554439000039504</v>
      </c>
      <c r="D357" s="18">
        <v>17</v>
      </c>
      <c r="E357" s="18" t="s">
        <v>24</v>
      </c>
      <c r="F357" s="18">
        <v>2024</v>
      </c>
      <c r="G357" s="18" t="s">
        <v>177</v>
      </c>
      <c r="H357" s="19" t="s">
        <v>171</v>
      </c>
      <c r="I357" s="39" t="s">
        <v>340</v>
      </c>
      <c r="J357" s="5" t="s">
        <v>447</v>
      </c>
      <c r="K357" s="3" t="s">
        <v>519</v>
      </c>
      <c r="L357" s="22">
        <v>-1165.21</v>
      </c>
    </row>
    <row r="358" spans="1:14" x14ac:dyDescent="0.25">
      <c r="A358" s="18">
        <v>356</v>
      </c>
      <c r="B358" s="14" t="s">
        <v>545</v>
      </c>
      <c r="C358" s="35">
        <v>554439000039504</v>
      </c>
      <c r="D358" s="18">
        <v>17</v>
      </c>
      <c r="E358" s="18" t="s">
        <v>24</v>
      </c>
      <c r="F358" s="18">
        <v>2024</v>
      </c>
      <c r="G358" s="18" t="s">
        <v>177</v>
      </c>
      <c r="H358" s="19" t="s">
        <v>171</v>
      </c>
      <c r="I358" s="39" t="s">
        <v>340</v>
      </c>
      <c r="J358" s="5" t="s">
        <v>447</v>
      </c>
      <c r="K358" s="3" t="s">
        <v>520</v>
      </c>
      <c r="L358" s="22">
        <v>-2118.73</v>
      </c>
    </row>
    <row r="359" spans="1:14" x14ac:dyDescent="0.25">
      <c r="A359" s="18">
        <v>357</v>
      </c>
      <c r="B359" s="14" t="s">
        <v>549</v>
      </c>
      <c r="C359" s="35">
        <v>554439000039504</v>
      </c>
      <c r="D359" s="18">
        <v>17</v>
      </c>
      <c r="E359" s="18" t="s">
        <v>24</v>
      </c>
      <c r="F359" s="18">
        <v>2024</v>
      </c>
      <c r="G359" s="18" t="s">
        <v>177</v>
      </c>
      <c r="H359" s="19" t="s">
        <v>171</v>
      </c>
      <c r="I359" s="39" t="s">
        <v>340</v>
      </c>
      <c r="J359" s="5" t="s">
        <v>447</v>
      </c>
      <c r="K359" s="3" t="s">
        <v>521</v>
      </c>
      <c r="L359" s="22">
        <v>-321.64</v>
      </c>
      <c r="N359" s="175"/>
    </row>
    <row r="360" spans="1:14" x14ac:dyDescent="0.25">
      <c r="A360" s="18">
        <v>358</v>
      </c>
      <c r="B360" s="14" t="s">
        <v>542</v>
      </c>
      <c r="C360" s="35">
        <v>554439000039504</v>
      </c>
      <c r="D360" s="18">
        <v>17</v>
      </c>
      <c r="E360" s="18" t="s">
        <v>24</v>
      </c>
      <c r="F360" s="18">
        <v>2024</v>
      </c>
      <c r="G360" s="18" t="s">
        <v>177</v>
      </c>
      <c r="H360" s="19" t="s">
        <v>171</v>
      </c>
      <c r="I360" s="39" t="s">
        <v>340</v>
      </c>
      <c r="J360" s="5" t="s">
        <v>447</v>
      </c>
      <c r="K360" s="3" t="s">
        <v>522</v>
      </c>
      <c r="L360" s="22">
        <v>-1193.22</v>
      </c>
    </row>
    <row r="361" spans="1:14" x14ac:dyDescent="0.25">
      <c r="A361" s="18">
        <v>359</v>
      </c>
      <c r="B361" s="14" t="s">
        <v>546</v>
      </c>
      <c r="C361" s="35">
        <v>554439000039504</v>
      </c>
      <c r="D361" s="18">
        <v>17</v>
      </c>
      <c r="E361" s="18" t="s">
        <v>24</v>
      </c>
      <c r="F361" s="18">
        <v>2024</v>
      </c>
      <c r="G361" s="18" t="s">
        <v>177</v>
      </c>
      <c r="H361" s="19" t="s">
        <v>171</v>
      </c>
      <c r="I361" s="39" t="s">
        <v>340</v>
      </c>
      <c r="J361" s="5" t="s">
        <v>447</v>
      </c>
      <c r="K361" s="3" t="s">
        <v>287</v>
      </c>
      <c r="L361" s="22">
        <v>-2388.39</v>
      </c>
      <c r="N361" s="175"/>
    </row>
    <row r="362" spans="1:14" x14ac:dyDescent="0.25">
      <c r="A362" s="18">
        <v>360</v>
      </c>
      <c r="B362" s="14" t="s">
        <v>547</v>
      </c>
      <c r="C362" s="35">
        <v>554439000039504</v>
      </c>
      <c r="D362" s="18">
        <v>17</v>
      </c>
      <c r="E362" s="18" t="s">
        <v>24</v>
      </c>
      <c r="F362" s="18">
        <v>2024</v>
      </c>
      <c r="G362" s="18" t="s">
        <v>177</v>
      </c>
      <c r="H362" s="19" t="s">
        <v>171</v>
      </c>
      <c r="I362" s="39" t="s">
        <v>340</v>
      </c>
      <c r="J362" s="5" t="s">
        <v>447</v>
      </c>
      <c r="K362" s="3" t="s">
        <v>288</v>
      </c>
      <c r="L362" s="22">
        <v>-537.39</v>
      </c>
    </row>
    <row r="363" spans="1:14" x14ac:dyDescent="0.25">
      <c r="A363" s="18">
        <v>361</v>
      </c>
      <c r="B363" s="21" t="s">
        <v>551</v>
      </c>
      <c r="C363" s="35">
        <v>554439000039504</v>
      </c>
      <c r="D363" s="18">
        <v>17</v>
      </c>
      <c r="E363" s="18" t="s">
        <v>24</v>
      </c>
      <c r="F363" s="18">
        <v>2024</v>
      </c>
      <c r="G363" s="18" t="s">
        <v>177</v>
      </c>
      <c r="H363" s="19" t="s">
        <v>171</v>
      </c>
      <c r="I363" s="39" t="s">
        <v>340</v>
      </c>
      <c r="J363" s="5" t="s">
        <v>447</v>
      </c>
      <c r="K363" s="3" t="s">
        <v>523</v>
      </c>
      <c r="L363" s="22">
        <v>-119.42</v>
      </c>
    </row>
    <row r="364" spans="1:14" x14ac:dyDescent="0.25">
      <c r="A364" s="18">
        <v>362</v>
      </c>
      <c r="B364" s="14" t="s">
        <v>550</v>
      </c>
      <c r="C364" s="35">
        <v>554439000039504</v>
      </c>
      <c r="D364" s="18">
        <v>17</v>
      </c>
      <c r="E364" s="18" t="s">
        <v>24</v>
      </c>
      <c r="F364" s="18">
        <v>2024</v>
      </c>
      <c r="G364" s="18" t="s">
        <v>177</v>
      </c>
      <c r="H364" s="19" t="s">
        <v>171</v>
      </c>
      <c r="I364" s="39" t="s">
        <v>340</v>
      </c>
      <c r="J364" s="5" t="s">
        <v>447</v>
      </c>
      <c r="K364" s="3" t="s">
        <v>524</v>
      </c>
      <c r="L364" s="22">
        <v>-755.61</v>
      </c>
    </row>
    <row r="365" spans="1:14" x14ac:dyDescent="0.25">
      <c r="A365" s="18">
        <v>363</v>
      </c>
      <c r="B365" s="14" t="s">
        <v>450</v>
      </c>
      <c r="C365" s="35">
        <v>554439000039504</v>
      </c>
      <c r="D365" s="18">
        <v>17</v>
      </c>
      <c r="E365" s="18" t="s">
        <v>24</v>
      </c>
      <c r="F365" s="18">
        <v>2024</v>
      </c>
      <c r="G365" s="18" t="s">
        <v>290</v>
      </c>
      <c r="H365" s="19" t="s">
        <v>171</v>
      </c>
      <c r="I365" s="101" t="s">
        <v>346</v>
      </c>
      <c r="J365" s="5" t="s">
        <v>447</v>
      </c>
      <c r="K365" s="3" t="s">
        <v>289</v>
      </c>
      <c r="L365" s="22">
        <v>-955.34</v>
      </c>
    </row>
    <row r="366" spans="1:14" x14ac:dyDescent="0.25">
      <c r="A366" s="18">
        <v>364</v>
      </c>
      <c r="B366" s="21" t="s">
        <v>285</v>
      </c>
      <c r="C366" s="35">
        <v>102101</v>
      </c>
      <c r="D366" s="18">
        <v>21</v>
      </c>
      <c r="E366" s="18" t="s">
        <v>24</v>
      </c>
      <c r="F366" s="18">
        <v>2024</v>
      </c>
      <c r="G366" s="18" t="s">
        <v>207</v>
      </c>
      <c r="H366" s="18" t="s">
        <v>218</v>
      </c>
      <c r="I366" s="41" t="s">
        <v>348</v>
      </c>
      <c r="J366" s="5" t="s">
        <v>197</v>
      </c>
      <c r="K366" s="3"/>
      <c r="L366" s="22">
        <v>-106.95</v>
      </c>
    </row>
    <row r="367" spans="1:14" x14ac:dyDescent="0.25">
      <c r="A367" s="3">
        <v>365</v>
      </c>
      <c r="B367" s="14" t="s">
        <v>195</v>
      </c>
      <c r="C367" s="37">
        <v>551295000702791</v>
      </c>
      <c r="D367" s="3">
        <v>1</v>
      </c>
      <c r="E367" s="3" t="s">
        <v>27</v>
      </c>
      <c r="F367" s="3">
        <v>2024</v>
      </c>
      <c r="G367" s="3" t="s">
        <v>13</v>
      </c>
      <c r="H367" s="3" t="s">
        <v>150</v>
      </c>
      <c r="I367" s="3" t="s">
        <v>326</v>
      </c>
      <c r="J367" s="3" t="s">
        <v>193</v>
      </c>
      <c r="K367" s="3"/>
      <c r="L367" s="6">
        <v>-2100</v>
      </c>
    </row>
    <row r="368" spans="1:14" x14ac:dyDescent="0.25">
      <c r="A368" s="3">
        <v>366</v>
      </c>
      <c r="B368" s="14" t="s">
        <v>165</v>
      </c>
      <c r="C368" s="37">
        <v>553653000047876</v>
      </c>
      <c r="D368" s="3">
        <v>1</v>
      </c>
      <c r="E368" s="3" t="s">
        <v>27</v>
      </c>
      <c r="F368" s="3">
        <v>2024</v>
      </c>
      <c r="G368" s="3" t="s">
        <v>13</v>
      </c>
      <c r="H368" s="3" t="s">
        <v>194</v>
      </c>
      <c r="I368" s="15" t="s">
        <v>457</v>
      </c>
      <c r="J368" s="3" t="s">
        <v>159</v>
      </c>
      <c r="K368" s="3"/>
      <c r="L368" s="6">
        <v>-2116.8000000000002</v>
      </c>
    </row>
    <row r="369" spans="1:12" x14ac:dyDescent="0.25">
      <c r="A369" s="3">
        <v>367</v>
      </c>
      <c r="B369" s="14" t="s">
        <v>231</v>
      </c>
      <c r="C369" s="37">
        <v>553960510014489</v>
      </c>
      <c r="D369" s="3">
        <v>1</v>
      </c>
      <c r="E369" s="3" t="s">
        <v>27</v>
      </c>
      <c r="F369" s="3">
        <v>2024</v>
      </c>
      <c r="G369" s="3" t="s">
        <v>31</v>
      </c>
      <c r="H369" s="3" t="s">
        <v>232</v>
      </c>
      <c r="I369" s="3" t="s">
        <v>360</v>
      </c>
      <c r="J369" s="3" t="s">
        <v>233</v>
      </c>
      <c r="K369" s="3"/>
      <c r="L369" s="6">
        <v>-2354.0500000000002</v>
      </c>
    </row>
    <row r="370" spans="1:12" x14ac:dyDescent="0.25">
      <c r="A370" s="3">
        <v>368</v>
      </c>
      <c r="B370" s="14" t="s">
        <v>229</v>
      </c>
      <c r="C370" s="37">
        <v>554439000006509</v>
      </c>
      <c r="D370" s="3">
        <v>1</v>
      </c>
      <c r="E370" s="3" t="s">
        <v>27</v>
      </c>
      <c r="F370" s="3">
        <v>2024</v>
      </c>
      <c r="G370" s="3" t="s">
        <v>13</v>
      </c>
      <c r="H370" s="12" t="s">
        <v>168</v>
      </c>
      <c r="I370" s="3" t="s">
        <v>226</v>
      </c>
      <c r="J370" s="3" t="s">
        <v>197</v>
      </c>
      <c r="K370" s="3"/>
      <c r="L370" s="6">
        <v>-3520</v>
      </c>
    </row>
    <row r="371" spans="1:12" x14ac:dyDescent="0.25">
      <c r="A371" s="3">
        <v>369</v>
      </c>
      <c r="B371" s="14" t="s">
        <v>231</v>
      </c>
      <c r="C371" s="37">
        <v>554439000028455</v>
      </c>
      <c r="D371" s="3">
        <v>1</v>
      </c>
      <c r="E371" s="3" t="s">
        <v>27</v>
      </c>
      <c r="F371" s="3">
        <v>2024</v>
      </c>
      <c r="G371" s="3" t="s">
        <v>13</v>
      </c>
      <c r="H371" s="12" t="s">
        <v>190</v>
      </c>
      <c r="I371" s="3" t="s">
        <v>361</v>
      </c>
      <c r="J371" s="3" t="s">
        <v>234</v>
      </c>
      <c r="K371" s="3"/>
      <c r="L371" s="6">
        <v>-5292.04</v>
      </c>
    </row>
    <row r="372" spans="1:12" x14ac:dyDescent="0.25">
      <c r="A372" s="3">
        <v>370</v>
      </c>
      <c r="B372" s="14" t="s">
        <v>319</v>
      </c>
      <c r="C372" s="37">
        <v>554439000028455</v>
      </c>
      <c r="D372" s="3">
        <v>1</v>
      </c>
      <c r="E372" s="3" t="s">
        <v>27</v>
      </c>
      <c r="F372" s="3">
        <v>2024</v>
      </c>
      <c r="G372" s="3" t="s">
        <v>13</v>
      </c>
      <c r="H372" s="12" t="s">
        <v>291</v>
      </c>
      <c r="I372" s="3" t="s">
        <v>292</v>
      </c>
      <c r="J372" s="3" t="s">
        <v>197</v>
      </c>
      <c r="K372" s="3"/>
      <c r="L372" s="6">
        <v>-215.46</v>
      </c>
    </row>
    <row r="373" spans="1:12" x14ac:dyDescent="0.25">
      <c r="A373" s="3">
        <v>371</v>
      </c>
      <c r="B373" s="14" t="s">
        <v>195</v>
      </c>
      <c r="C373" s="37">
        <v>555101000005631</v>
      </c>
      <c r="D373" s="3">
        <v>1</v>
      </c>
      <c r="E373" s="3" t="s">
        <v>27</v>
      </c>
      <c r="F373" s="3">
        <v>2024</v>
      </c>
      <c r="G373" s="3" t="s">
        <v>13</v>
      </c>
      <c r="H373" s="12" t="s">
        <v>169</v>
      </c>
      <c r="I373" s="3" t="s">
        <v>338</v>
      </c>
      <c r="J373" s="3" t="s">
        <v>193</v>
      </c>
      <c r="K373" s="3"/>
      <c r="L373" s="6">
        <v>-2100</v>
      </c>
    </row>
    <row r="374" spans="1:12" x14ac:dyDescent="0.25">
      <c r="A374" s="3">
        <v>372</v>
      </c>
      <c r="B374" s="14" t="s">
        <v>231</v>
      </c>
      <c r="C374" s="37">
        <v>110101</v>
      </c>
      <c r="D374" s="3">
        <v>1</v>
      </c>
      <c r="E374" s="3" t="s">
        <v>27</v>
      </c>
      <c r="F374" s="3">
        <v>2024</v>
      </c>
      <c r="G374" s="3" t="s">
        <v>15</v>
      </c>
      <c r="H374" s="3" t="s">
        <v>240</v>
      </c>
      <c r="I374" s="3" t="s">
        <v>358</v>
      </c>
      <c r="J374" s="3" t="s">
        <v>233</v>
      </c>
      <c r="K374" s="3"/>
      <c r="L374" s="6">
        <v>-2331.17</v>
      </c>
    </row>
    <row r="375" spans="1:12" x14ac:dyDescent="0.25">
      <c r="A375" s="3">
        <v>373</v>
      </c>
      <c r="B375" s="14" t="s">
        <v>165</v>
      </c>
      <c r="C375" s="37">
        <v>110102</v>
      </c>
      <c r="D375" s="3">
        <v>1</v>
      </c>
      <c r="E375" s="3" t="s">
        <v>27</v>
      </c>
      <c r="F375" s="3">
        <v>2024</v>
      </c>
      <c r="G375" s="3" t="s">
        <v>15</v>
      </c>
      <c r="H375" s="3" t="s">
        <v>228</v>
      </c>
      <c r="I375" s="3" t="s">
        <v>344</v>
      </c>
      <c r="J375" s="3" t="s">
        <v>198</v>
      </c>
      <c r="K375" s="3"/>
      <c r="L375" s="6">
        <v>-705.6</v>
      </c>
    </row>
    <row r="376" spans="1:12" x14ac:dyDescent="0.25">
      <c r="A376" s="3">
        <v>374</v>
      </c>
      <c r="B376" s="14" t="s">
        <v>165</v>
      </c>
      <c r="C376" s="37">
        <v>110103</v>
      </c>
      <c r="D376" s="3">
        <v>1</v>
      </c>
      <c r="E376" s="3" t="s">
        <v>27</v>
      </c>
      <c r="F376" s="3">
        <v>2024</v>
      </c>
      <c r="G376" s="3" t="s">
        <v>15</v>
      </c>
      <c r="H376" s="3" t="s">
        <v>212</v>
      </c>
      <c r="I376" s="3" t="s">
        <v>341</v>
      </c>
      <c r="J376" s="3" t="s">
        <v>159</v>
      </c>
      <c r="K376" s="3"/>
      <c r="L376" s="6">
        <v>-550</v>
      </c>
    </row>
    <row r="377" spans="1:12" x14ac:dyDescent="0.25">
      <c r="A377" s="3">
        <v>375</v>
      </c>
      <c r="B377" s="14" t="s">
        <v>165</v>
      </c>
      <c r="C377" s="37">
        <v>110104</v>
      </c>
      <c r="D377" s="3">
        <v>1</v>
      </c>
      <c r="E377" s="3" t="s">
        <v>27</v>
      </c>
      <c r="F377" s="3">
        <v>2024</v>
      </c>
      <c r="G377" s="3" t="s">
        <v>15</v>
      </c>
      <c r="H377" s="3" t="s">
        <v>191</v>
      </c>
      <c r="I377" s="3" t="s">
        <v>364</v>
      </c>
      <c r="J377" s="3" t="s">
        <v>159</v>
      </c>
      <c r="K377" s="3"/>
      <c r="L377" s="6">
        <v>-1764</v>
      </c>
    </row>
    <row r="378" spans="1:12" x14ac:dyDescent="0.25">
      <c r="A378" s="3">
        <v>376</v>
      </c>
      <c r="B378" s="14" t="s">
        <v>142</v>
      </c>
      <c r="C378" s="37">
        <v>843061100064822</v>
      </c>
      <c r="D378" s="3">
        <v>1</v>
      </c>
      <c r="E378" s="3" t="s">
        <v>27</v>
      </c>
      <c r="F378" s="3">
        <v>2024</v>
      </c>
      <c r="G378" s="3" t="s">
        <v>16</v>
      </c>
      <c r="H378" s="12" t="s">
        <v>54</v>
      </c>
      <c r="I378" s="12" t="s">
        <v>65</v>
      </c>
      <c r="J378" s="3" t="s">
        <v>55</v>
      </c>
      <c r="K378" s="3"/>
      <c r="L378" s="6">
        <v>-12.3</v>
      </c>
    </row>
    <row r="379" spans="1:12" x14ac:dyDescent="0.25">
      <c r="A379" s="3">
        <v>377</v>
      </c>
      <c r="B379" s="14" t="s">
        <v>293</v>
      </c>
      <c r="C379" s="37">
        <v>110401</v>
      </c>
      <c r="D379" s="3">
        <v>4</v>
      </c>
      <c r="E379" s="3" t="s">
        <v>27</v>
      </c>
      <c r="F379" s="3">
        <v>2024</v>
      </c>
      <c r="G379" s="3" t="s">
        <v>14</v>
      </c>
      <c r="H379" s="12" t="s">
        <v>325</v>
      </c>
      <c r="I379" s="33" t="s">
        <v>324</v>
      </c>
      <c r="J379" s="3" t="s">
        <v>197</v>
      </c>
      <c r="K379" s="3" t="s">
        <v>323</v>
      </c>
      <c r="L379" s="6">
        <v>-2980</v>
      </c>
    </row>
    <row r="380" spans="1:12" x14ac:dyDescent="0.25">
      <c r="A380" s="3">
        <v>378</v>
      </c>
      <c r="B380" s="14" t="s">
        <v>142</v>
      </c>
      <c r="C380" s="37">
        <v>843101101891675</v>
      </c>
      <c r="D380" s="3">
        <v>5</v>
      </c>
      <c r="E380" s="3" t="s">
        <v>27</v>
      </c>
      <c r="F380" s="3">
        <v>2024</v>
      </c>
      <c r="G380" s="3" t="s">
        <v>18</v>
      </c>
      <c r="H380" s="12" t="s">
        <v>54</v>
      </c>
      <c r="I380" s="12" t="s">
        <v>65</v>
      </c>
      <c r="J380" s="3" t="s">
        <v>55</v>
      </c>
      <c r="K380" s="3"/>
      <c r="L380" s="6">
        <v>-73.8</v>
      </c>
    </row>
    <row r="381" spans="1:12" x14ac:dyDescent="0.25">
      <c r="A381" s="3">
        <v>379</v>
      </c>
      <c r="B381" s="14" t="s">
        <v>142</v>
      </c>
      <c r="C381" s="37">
        <v>843101102221620</v>
      </c>
      <c r="D381" s="3">
        <v>5</v>
      </c>
      <c r="E381" s="3" t="s">
        <v>27</v>
      </c>
      <c r="F381" s="3">
        <v>2024</v>
      </c>
      <c r="G381" s="3" t="s">
        <v>35</v>
      </c>
      <c r="H381" s="12" t="s">
        <v>54</v>
      </c>
      <c r="I381" s="12" t="s">
        <v>65</v>
      </c>
      <c r="J381" s="3" t="s">
        <v>55</v>
      </c>
      <c r="K381" s="3"/>
      <c r="L381" s="6">
        <v>-3</v>
      </c>
    </row>
    <row r="382" spans="1:12" x14ac:dyDescent="0.25">
      <c r="A382" s="18">
        <v>380</v>
      </c>
      <c r="B382" s="14" t="s">
        <v>224</v>
      </c>
      <c r="C382" s="35">
        <v>554439000039504</v>
      </c>
      <c r="D382" s="18">
        <v>8</v>
      </c>
      <c r="E382" s="18" t="s">
        <v>27</v>
      </c>
      <c r="F382" s="18">
        <v>2024</v>
      </c>
      <c r="G382" s="18" t="s">
        <v>13</v>
      </c>
      <c r="H382" s="12" t="s">
        <v>216</v>
      </c>
      <c r="I382" s="9" t="s">
        <v>66</v>
      </c>
      <c r="J382" s="18" t="s">
        <v>67</v>
      </c>
      <c r="K382" s="18"/>
      <c r="L382" s="22">
        <v>-4332</v>
      </c>
    </row>
    <row r="383" spans="1:12" x14ac:dyDescent="0.25">
      <c r="A383" s="3">
        <v>381</v>
      </c>
      <c r="B383" s="14" t="s">
        <v>474</v>
      </c>
      <c r="C383" s="37">
        <v>111101</v>
      </c>
      <c r="D383" s="3">
        <v>11</v>
      </c>
      <c r="E383" s="3" t="s">
        <v>27</v>
      </c>
      <c r="F383" s="3">
        <v>2024</v>
      </c>
      <c r="G383" s="3" t="s">
        <v>143</v>
      </c>
      <c r="H383" s="3" t="s">
        <v>34</v>
      </c>
      <c r="I383" s="12" t="s">
        <v>144</v>
      </c>
      <c r="J383" s="5" t="s">
        <v>447</v>
      </c>
      <c r="K383" s="12" t="s">
        <v>219</v>
      </c>
      <c r="L383" s="6">
        <v>-2379.7399999999998</v>
      </c>
    </row>
    <row r="384" spans="1:12" x14ac:dyDescent="0.25">
      <c r="A384" s="3">
        <v>382</v>
      </c>
      <c r="B384" s="14" t="s">
        <v>165</v>
      </c>
      <c r="C384" s="37">
        <v>553653000020533</v>
      </c>
      <c r="D384" s="3">
        <v>14</v>
      </c>
      <c r="E384" s="3" t="s">
        <v>27</v>
      </c>
      <c r="F384" s="3">
        <v>2024</v>
      </c>
      <c r="G384" s="3" t="s">
        <v>13</v>
      </c>
      <c r="H384" s="12" t="s">
        <v>189</v>
      </c>
      <c r="I384" s="3" t="s">
        <v>349</v>
      </c>
      <c r="J384" s="3" t="s">
        <v>164</v>
      </c>
      <c r="K384" s="3"/>
      <c r="L384" s="6">
        <v>-1932</v>
      </c>
    </row>
    <row r="385" spans="1:12" x14ac:dyDescent="0.25">
      <c r="A385" s="18">
        <v>383</v>
      </c>
      <c r="B385" s="21" t="s">
        <v>145</v>
      </c>
      <c r="C385" s="35">
        <v>111801</v>
      </c>
      <c r="D385" s="18">
        <v>18</v>
      </c>
      <c r="E385" s="18" t="s">
        <v>27</v>
      </c>
      <c r="F385" s="18">
        <v>2024</v>
      </c>
      <c r="G385" s="18" t="s">
        <v>146</v>
      </c>
      <c r="H385" s="19" t="s">
        <v>147</v>
      </c>
      <c r="I385" s="9" t="s">
        <v>149</v>
      </c>
      <c r="J385" s="18" t="s">
        <v>148</v>
      </c>
      <c r="K385" s="18"/>
      <c r="L385" s="22">
        <v>-7092.76</v>
      </c>
    </row>
    <row r="386" spans="1:12" x14ac:dyDescent="0.25">
      <c r="A386" s="3">
        <v>384</v>
      </c>
      <c r="B386" s="14" t="s">
        <v>285</v>
      </c>
      <c r="C386" s="37">
        <v>111802</v>
      </c>
      <c r="D386" s="3">
        <v>18</v>
      </c>
      <c r="E386" s="3" t="s">
        <v>27</v>
      </c>
      <c r="F386" s="3">
        <v>2024</v>
      </c>
      <c r="G386" s="3" t="s">
        <v>207</v>
      </c>
      <c r="H386" s="3" t="s">
        <v>218</v>
      </c>
      <c r="I386" s="192" t="s">
        <v>348</v>
      </c>
      <c r="J386" s="12" t="s">
        <v>197</v>
      </c>
      <c r="K386" s="3"/>
      <c r="L386" s="6">
        <v>-106.95</v>
      </c>
    </row>
    <row r="387" spans="1:12" x14ac:dyDescent="0.25">
      <c r="A387" s="3">
        <v>385</v>
      </c>
      <c r="B387" s="14" t="s">
        <v>545</v>
      </c>
      <c r="C387" s="37">
        <v>554439000039504</v>
      </c>
      <c r="D387" s="3">
        <v>19</v>
      </c>
      <c r="E387" s="3" t="s">
        <v>27</v>
      </c>
      <c r="F387" s="3">
        <v>2024</v>
      </c>
      <c r="G387" s="3" t="s">
        <v>177</v>
      </c>
      <c r="H387" s="12" t="s">
        <v>171</v>
      </c>
      <c r="I387" s="193" t="s">
        <v>340</v>
      </c>
      <c r="J387" s="5" t="s">
        <v>447</v>
      </c>
      <c r="K387" s="3" t="s">
        <v>525</v>
      </c>
      <c r="L387" s="6">
        <v>-9518.9500000000007</v>
      </c>
    </row>
    <row r="388" spans="1:12" x14ac:dyDescent="0.25">
      <c r="A388" s="3">
        <v>386</v>
      </c>
      <c r="B388" s="14" t="s">
        <v>446</v>
      </c>
      <c r="C388" s="37">
        <v>554439000039504</v>
      </c>
      <c r="D388" s="3">
        <v>19</v>
      </c>
      <c r="E388" s="3" t="s">
        <v>27</v>
      </c>
      <c r="F388" s="3">
        <v>2024</v>
      </c>
      <c r="G388" s="3" t="s">
        <v>177</v>
      </c>
      <c r="H388" s="12" t="s">
        <v>171</v>
      </c>
      <c r="I388" s="193" t="s">
        <v>340</v>
      </c>
      <c r="J388" s="5" t="s">
        <v>447</v>
      </c>
      <c r="K388" s="3" t="s">
        <v>526</v>
      </c>
      <c r="L388" s="6">
        <v>-4031.07</v>
      </c>
    </row>
    <row r="389" spans="1:12" ht="14.25" customHeight="1" x14ac:dyDescent="0.25">
      <c r="A389" s="3">
        <v>387</v>
      </c>
      <c r="B389" s="14" t="s">
        <v>542</v>
      </c>
      <c r="C389" s="37">
        <v>554439000039504</v>
      </c>
      <c r="D389" s="3">
        <v>19</v>
      </c>
      <c r="E389" s="3" t="s">
        <v>27</v>
      </c>
      <c r="F389" s="3">
        <v>2024</v>
      </c>
      <c r="G389" s="3" t="s">
        <v>177</v>
      </c>
      <c r="H389" s="12" t="s">
        <v>171</v>
      </c>
      <c r="I389" s="193" t="s">
        <v>340</v>
      </c>
      <c r="J389" s="15" t="s">
        <v>447</v>
      </c>
      <c r="K389" s="3" t="s">
        <v>448</v>
      </c>
      <c r="L389" s="6">
        <v>-1193.22</v>
      </c>
    </row>
    <row r="390" spans="1:12" ht="17.25" customHeight="1" x14ac:dyDescent="0.25">
      <c r="A390" s="3">
        <v>388</v>
      </c>
      <c r="B390" s="14" t="s">
        <v>546</v>
      </c>
      <c r="C390" s="37">
        <v>554439000039504</v>
      </c>
      <c r="D390" s="3">
        <v>19</v>
      </c>
      <c r="E390" s="3" t="s">
        <v>27</v>
      </c>
      <c r="F390" s="3">
        <v>2024</v>
      </c>
      <c r="G390" s="3" t="s">
        <v>177</v>
      </c>
      <c r="H390" s="12" t="s">
        <v>171</v>
      </c>
      <c r="I390" s="193" t="s">
        <v>340</v>
      </c>
      <c r="J390" s="5" t="s">
        <v>447</v>
      </c>
      <c r="K390" s="3" t="s">
        <v>298</v>
      </c>
      <c r="L390" s="6">
        <v>-2388.39</v>
      </c>
    </row>
    <row r="391" spans="1:12" x14ac:dyDescent="0.25">
      <c r="A391" s="3">
        <v>389</v>
      </c>
      <c r="B391" s="14" t="s">
        <v>450</v>
      </c>
      <c r="C391" s="37">
        <v>554439000039504</v>
      </c>
      <c r="D391" s="3">
        <v>19</v>
      </c>
      <c r="E391" s="3" t="s">
        <v>27</v>
      </c>
      <c r="F391" s="3">
        <v>2024</v>
      </c>
      <c r="G391" s="3" t="s">
        <v>177</v>
      </c>
      <c r="H391" s="12" t="s">
        <v>171</v>
      </c>
      <c r="I391" s="193" t="s">
        <v>340</v>
      </c>
      <c r="J391" s="5" t="s">
        <v>447</v>
      </c>
      <c r="K391" s="3" t="s">
        <v>449</v>
      </c>
      <c r="L391" s="6">
        <v>-955.34</v>
      </c>
    </row>
    <row r="392" spans="1:12" x14ac:dyDescent="0.25">
      <c r="A392" s="3">
        <v>390</v>
      </c>
      <c r="B392" s="14" t="s">
        <v>552</v>
      </c>
      <c r="C392" s="37">
        <v>554439000039504</v>
      </c>
      <c r="D392" s="3">
        <v>19</v>
      </c>
      <c r="E392" s="3" t="s">
        <v>27</v>
      </c>
      <c r="F392" s="3">
        <v>2024</v>
      </c>
      <c r="G392" s="3" t="s">
        <v>177</v>
      </c>
      <c r="H392" s="12" t="s">
        <v>171</v>
      </c>
      <c r="I392" s="193" t="s">
        <v>340</v>
      </c>
      <c r="J392" s="5" t="s">
        <v>447</v>
      </c>
      <c r="K392" s="3" t="s">
        <v>299</v>
      </c>
      <c r="L392" s="6">
        <v>-119.42</v>
      </c>
    </row>
    <row r="393" spans="1:12" ht="14.25" customHeight="1" x14ac:dyDescent="0.25">
      <c r="A393" s="3">
        <v>391</v>
      </c>
      <c r="B393" s="14" t="s">
        <v>547</v>
      </c>
      <c r="C393" s="37">
        <v>554439000039504</v>
      </c>
      <c r="D393" s="3">
        <v>19</v>
      </c>
      <c r="E393" s="3" t="s">
        <v>27</v>
      </c>
      <c r="F393" s="3">
        <v>2024</v>
      </c>
      <c r="G393" s="3" t="s">
        <v>177</v>
      </c>
      <c r="H393" s="12" t="s">
        <v>171</v>
      </c>
      <c r="I393" s="193" t="s">
        <v>340</v>
      </c>
      <c r="J393" s="5" t="s">
        <v>447</v>
      </c>
      <c r="K393" s="3" t="s">
        <v>300</v>
      </c>
      <c r="L393" s="6">
        <v>-537.39</v>
      </c>
    </row>
    <row r="394" spans="1:12" ht="14.25" customHeight="1" x14ac:dyDescent="0.25">
      <c r="A394" s="3">
        <v>392</v>
      </c>
      <c r="B394" s="14" t="s">
        <v>550</v>
      </c>
      <c r="C394" s="37">
        <v>554439000039504</v>
      </c>
      <c r="D394" s="3">
        <v>19</v>
      </c>
      <c r="E394" s="3" t="s">
        <v>27</v>
      </c>
      <c r="F394" s="3">
        <v>2024</v>
      </c>
      <c r="G394" s="3" t="s">
        <v>177</v>
      </c>
      <c r="H394" s="12" t="s">
        <v>171</v>
      </c>
      <c r="I394" s="193" t="s">
        <v>340</v>
      </c>
      <c r="J394" s="5" t="s">
        <v>447</v>
      </c>
      <c r="K394" s="3" t="s">
        <v>527</v>
      </c>
      <c r="L394" s="6">
        <v>-771.47</v>
      </c>
    </row>
    <row r="395" spans="1:12" x14ac:dyDescent="0.25">
      <c r="A395" s="3">
        <v>393</v>
      </c>
      <c r="B395" s="14" t="s">
        <v>549</v>
      </c>
      <c r="C395" s="37">
        <v>554439000039504</v>
      </c>
      <c r="D395" s="3">
        <v>19</v>
      </c>
      <c r="E395" s="3" t="s">
        <v>27</v>
      </c>
      <c r="F395" s="3">
        <v>2024</v>
      </c>
      <c r="G395" s="3" t="s">
        <v>177</v>
      </c>
      <c r="H395" s="12" t="s">
        <v>171</v>
      </c>
      <c r="I395" s="193" t="s">
        <v>340</v>
      </c>
      <c r="J395" s="5" t="s">
        <v>447</v>
      </c>
      <c r="K395" s="3" t="s">
        <v>528</v>
      </c>
      <c r="L395" s="6">
        <v>-7596.67</v>
      </c>
    </row>
    <row r="396" spans="1:12" x14ac:dyDescent="0.25">
      <c r="A396" s="18">
        <v>394</v>
      </c>
      <c r="B396" s="21" t="s">
        <v>145</v>
      </c>
      <c r="C396" s="35">
        <v>111901</v>
      </c>
      <c r="D396" s="18">
        <v>19</v>
      </c>
      <c r="E396" s="18" t="s">
        <v>27</v>
      </c>
      <c r="F396" s="18">
        <v>2024</v>
      </c>
      <c r="G396" s="18" t="s">
        <v>146</v>
      </c>
      <c r="H396" s="19" t="s">
        <v>147</v>
      </c>
      <c r="I396" s="9" t="s">
        <v>149</v>
      </c>
      <c r="J396" s="18" t="s">
        <v>148</v>
      </c>
      <c r="K396" s="18"/>
      <c r="L396" s="22">
        <v>-4921.91</v>
      </c>
    </row>
    <row r="397" spans="1:12" x14ac:dyDescent="0.25">
      <c r="A397" s="3">
        <v>395</v>
      </c>
      <c r="B397" s="14" t="s">
        <v>231</v>
      </c>
      <c r="C397" s="37">
        <v>553960510014489</v>
      </c>
      <c r="D397" s="3">
        <v>21</v>
      </c>
      <c r="E397" s="3" t="s">
        <v>27</v>
      </c>
      <c r="F397" s="3">
        <v>2024</v>
      </c>
      <c r="G397" s="3" t="s">
        <v>31</v>
      </c>
      <c r="H397" s="3" t="s">
        <v>232</v>
      </c>
      <c r="I397" s="3" t="s">
        <v>360</v>
      </c>
      <c r="J397" s="3" t="s">
        <v>233</v>
      </c>
      <c r="K397" s="3" t="s">
        <v>301</v>
      </c>
      <c r="L397" s="6">
        <v>-1281.8</v>
      </c>
    </row>
    <row r="398" spans="1:12" x14ac:dyDescent="0.25">
      <c r="A398" s="3">
        <v>396</v>
      </c>
      <c r="B398" s="14" t="s">
        <v>231</v>
      </c>
      <c r="C398" s="37">
        <v>554439000028455</v>
      </c>
      <c r="D398" s="3">
        <v>21</v>
      </c>
      <c r="E398" s="3" t="s">
        <v>27</v>
      </c>
      <c r="F398" s="3">
        <v>2024</v>
      </c>
      <c r="G398" s="3" t="s">
        <v>13</v>
      </c>
      <c r="H398" s="12" t="s">
        <v>190</v>
      </c>
      <c r="I398" s="3" t="s">
        <v>361</v>
      </c>
      <c r="J398" s="3" t="s">
        <v>234</v>
      </c>
      <c r="K398" s="3" t="s">
        <v>301</v>
      </c>
      <c r="L398" s="6">
        <v>-3419.96</v>
      </c>
    </row>
    <row r="399" spans="1:12" x14ac:dyDescent="0.25">
      <c r="A399" s="3">
        <v>397</v>
      </c>
      <c r="B399" s="14" t="s">
        <v>231</v>
      </c>
      <c r="C399" s="37">
        <v>112101</v>
      </c>
      <c r="D399" s="3">
        <v>21</v>
      </c>
      <c r="E399" s="3" t="s">
        <v>27</v>
      </c>
      <c r="F399" s="3">
        <v>2024</v>
      </c>
      <c r="G399" s="3" t="s">
        <v>15</v>
      </c>
      <c r="H399" s="3" t="s">
        <v>240</v>
      </c>
      <c r="I399" s="3" t="s">
        <v>358</v>
      </c>
      <c r="J399" s="3" t="s">
        <v>233</v>
      </c>
      <c r="K399" s="3" t="s">
        <v>301</v>
      </c>
      <c r="L399" s="6">
        <v>-1269.23</v>
      </c>
    </row>
    <row r="400" spans="1:12" x14ac:dyDescent="0.25">
      <c r="A400" s="18">
        <v>398</v>
      </c>
      <c r="B400" s="21" t="s">
        <v>142</v>
      </c>
      <c r="C400" s="35">
        <v>833261100215474</v>
      </c>
      <c r="D400" s="18">
        <v>21</v>
      </c>
      <c r="E400" s="18" t="s">
        <v>27</v>
      </c>
      <c r="F400" s="18">
        <v>2024</v>
      </c>
      <c r="G400" s="18" t="s">
        <v>16</v>
      </c>
      <c r="H400" s="19" t="s">
        <v>54</v>
      </c>
      <c r="I400" s="12" t="s">
        <v>65</v>
      </c>
      <c r="J400" s="18" t="s">
        <v>55</v>
      </c>
      <c r="K400" s="18"/>
      <c r="L400" s="22">
        <v>-12.3</v>
      </c>
    </row>
    <row r="401" spans="1:12" x14ac:dyDescent="0.25">
      <c r="A401" s="18">
        <v>399</v>
      </c>
      <c r="B401" s="14" t="s">
        <v>231</v>
      </c>
      <c r="C401" s="35">
        <v>553960510014489</v>
      </c>
      <c r="D401" s="18">
        <v>2</v>
      </c>
      <c r="E401" s="18" t="s">
        <v>28</v>
      </c>
      <c r="F401" s="18">
        <v>2024</v>
      </c>
      <c r="G401" s="18" t="s">
        <v>31</v>
      </c>
      <c r="H401" s="3" t="s">
        <v>232</v>
      </c>
      <c r="I401" s="18" t="s">
        <v>360</v>
      </c>
      <c r="J401" s="18" t="s">
        <v>233</v>
      </c>
      <c r="K401" s="18"/>
      <c r="L401" s="22">
        <v>-2354.0500000000002</v>
      </c>
    </row>
    <row r="402" spans="1:12" x14ac:dyDescent="0.25">
      <c r="A402" s="18">
        <v>400</v>
      </c>
      <c r="B402" s="14" t="s">
        <v>231</v>
      </c>
      <c r="C402" s="35">
        <v>554439000028455</v>
      </c>
      <c r="D402" s="18">
        <v>2</v>
      </c>
      <c r="E402" s="18" t="s">
        <v>28</v>
      </c>
      <c r="F402" s="18">
        <v>2024</v>
      </c>
      <c r="G402" s="18" t="s">
        <v>13</v>
      </c>
      <c r="H402" s="19" t="s">
        <v>190</v>
      </c>
      <c r="I402" s="18" t="s">
        <v>361</v>
      </c>
      <c r="J402" s="18" t="s">
        <v>234</v>
      </c>
      <c r="K402" s="18"/>
      <c r="L402" s="22">
        <v>-5292.04</v>
      </c>
    </row>
    <row r="403" spans="1:12" x14ac:dyDescent="0.25">
      <c r="A403" s="18">
        <v>401</v>
      </c>
      <c r="B403" s="14" t="s">
        <v>231</v>
      </c>
      <c r="C403" s="35">
        <v>120201</v>
      </c>
      <c r="D403" s="18">
        <v>2</v>
      </c>
      <c r="E403" s="18" t="s">
        <v>28</v>
      </c>
      <c r="F403" s="18">
        <v>2024</v>
      </c>
      <c r="G403" s="18" t="s">
        <v>15</v>
      </c>
      <c r="H403" s="3" t="s">
        <v>240</v>
      </c>
      <c r="I403" s="18" t="s">
        <v>358</v>
      </c>
      <c r="J403" s="19" t="s">
        <v>233</v>
      </c>
      <c r="K403" s="19"/>
      <c r="L403" s="23">
        <v>-2331.17</v>
      </c>
    </row>
    <row r="404" spans="1:12" x14ac:dyDescent="0.25">
      <c r="A404" s="18">
        <v>402</v>
      </c>
      <c r="B404" s="21" t="s">
        <v>215</v>
      </c>
      <c r="C404" s="35">
        <v>554439000028455</v>
      </c>
      <c r="D404" s="18">
        <v>2</v>
      </c>
      <c r="E404" s="18" t="s">
        <v>28</v>
      </c>
      <c r="F404" s="18">
        <v>2024</v>
      </c>
      <c r="G404" s="18" t="s">
        <v>13</v>
      </c>
      <c r="H404" s="18" t="s">
        <v>158</v>
      </c>
      <c r="I404" s="18" t="s">
        <v>327</v>
      </c>
      <c r="J404" s="18" t="s">
        <v>214</v>
      </c>
      <c r="K404" s="18"/>
      <c r="L404" s="22">
        <v>-2506.8000000000002</v>
      </c>
    </row>
    <row r="405" spans="1:12" x14ac:dyDescent="0.25">
      <c r="A405" s="18">
        <v>403</v>
      </c>
      <c r="B405" s="21" t="s">
        <v>215</v>
      </c>
      <c r="C405" s="35">
        <v>120201</v>
      </c>
      <c r="D405" s="18">
        <v>2</v>
      </c>
      <c r="E405" s="18" t="s">
        <v>28</v>
      </c>
      <c r="F405" s="18">
        <v>2024</v>
      </c>
      <c r="G405" s="18" t="s">
        <v>15</v>
      </c>
      <c r="H405" s="18" t="s">
        <v>158</v>
      </c>
      <c r="I405" s="18" t="s">
        <v>327</v>
      </c>
      <c r="J405" s="18" t="s">
        <v>214</v>
      </c>
      <c r="K405" s="18"/>
      <c r="L405" s="22">
        <v>-1960.7</v>
      </c>
    </row>
    <row r="406" spans="1:12" x14ac:dyDescent="0.25">
      <c r="A406" s="18">
        <v>404</v>
      </c>
      <c r="B406" s="21" t="s">
        <v>165</v>
      </c>
      <c r="C406" s="35">
        <v>550094000070740</v>
      </c>
      <c r="D406" s="18">
        <v>3</v>
      </c>
      <c r="E406" s="18" t="s">
        <v>28</v>
      </c>
      <c r="F406" s="18">
        <v>2024</v>
      </c>
      <c r="G406" s="18" t="s">
        <v>13</v>
      </c>
      <c r="H406" s="18" t="s">
        <v>189</v>
      </c>
      <c r="I406" s="18" t="s">
        <v>349</v>
      </c>
      <c r="J406" s="18" t="s">
        <v>164</v>
      </c>
      <c r="K406" s="18"/>
      <c r="L406" s="22">
        <v>-1932</v>
      </c>
    </row>
    <row r="407" spans="1:12" x14ac:dyDescent="0.25">
      <c r="A407" s="18">
        <v>405</v>
      </c>
      <c r="B407" s="21" t="s">
        <v>229</v>
      </c>
      <c r="C407" s="35">
        <v>550094000070740</v>
      </c>
      <c r="D407" s="18">
        <v>3</v>
      </c>
      <c r="E407" s="18" t="s">
        <v>28</v>
      </c>
      <c r="F407" s="18">
        <v>2024</v>
      </c>
      <c r="G407" s="18" t="s">
        <v>13</v>
      </c>
      <c r="H407" s="18" t="s">
        <v>168</v>
      </c>
      <c r="I407" s="18" t="s">
        <v>226</v>
      </c>
      <c r="J407" s="18" t="s">
        <v>197</v>
      </c>
      <c r="K407" s="18"/>
      <c r="L407" s="22">
        <v>-3520</v>
      </c>
    </row>
    <row r="408" spans="1:12" x14ac:dyDescent="0.25">
      <c r="A408" s="18">
        <v>406</v>
      </c>
      <c r="B408" s="21" t="s">
        <v>215</v>
      </c>
      <c r="C408" s="35">
        <v>553653000020533</v>
      </c>
      <c r="D408" s="18">
        <v>3</v>
      </c>
      <c r="E408" s="18" t="s">
        <v>28</v>
      </c>
      <c r="F408" s="18">
        <v>2024</v>
      </c>
      <c r="G408" s="18" t="s">
        <v>13</v>
      </c>
      <c r="H408" s="18" t="s">
        <v>168</v>
      </c>
      <c r="I408" s="18" t="s">
        <v>337</v>
      </c>
      <c r="J408" s="18" t="s">
        <v>214</v>
      </c>
      <c r="K408" s="18"/>
      <c r="L408" s="22">
        <v>-2506.8000000000002</v>
      </c>
    </row>
    <row r="409" spans="1:12" x14ac:dyDescent="0.25">
      <c r="A409" s="18">
        <v>407</v>
      </c>
      <c r="B409" s="21" t="s">
        <v>165</v>
      </c>
      <c r="C409" s="35">
        <v>554439000006509</v>
      </c>
      <c r="D409" s="18">
        <v>3</v>
      </c>
      <c r="E409" s="18" t="s">
        <v>28</v>
      </c>
      <c r="F409" s="18">
        <v>2024</v>
      </c>
      <c r="G409" s="18" t="s">
        <v>13</v>
      </c>
      <c r="H409" s="18" t="s">
        <v>191</v>
      </c>
      <c r="I409" s="18" t="s">
        <v>364</v>
      </c>
      <c r="J409" s="18" t="s">
        <v>159</v>
      </c>
      <c r="K409" s="18"/>
      <c r="L409" s="22">
        <v>-3364.16</v>
      </c>
    </row>
    <row r="410" spans="1:12" x14ac:dyDescent="0.25">
      <c r="A410" s="18">
        <v>408</v>
      </c>
      <c r="B410" s="21" t="s">
        <v>165</v>
      </c>
      <c r="C410" s="35">
        <v>554439000006509</v>
      </c>
      <c r="D410" s="18">
        <v>3</v>
      </c>
      <c r="E410" s="18" t="s">
        <v>28</v>
      </c>
      <c r="F410" s="18">
        <v>2024</v>
      </c>
      <c r="G410" s="18" t="s">
        <v>13</v>
      </c>
      <c r="H410" s="18" t="s">
        <v>212</v>
      </c>
      <c r="I410" s="18" t="s">
        <v>341</v>
      </c>
      <c r="J410" s="18" t="s">
        <v>198</v>
      </c>
      <c r="K410" s="18"/>
      <c r="L410" s="22">
        <v>-1100</v>
      </c>
    </row>
    <row r="411" spans="1:12" x14ac:dyDescent="0.25">
      <c r="A411" s="18">
        <v>409</v>
      </c>
      <c r="B411" s="21" t="s">
        <v>165</v>
      </c>
      <c r="C411" s="35">
        <v>120301</v>
      </c>
      <c r="D411" s="18">
        <v>3</v>
      </c>
      <c r="E411" s="18" t="s">
        <v>28</v>
      </c>
      <c r="F411" s="18">
        <v>2024</v>
      </c>
      <c r="G411" s="18" t="s">
        <v>15</v>
      </c>
      <c r="H411" s="18" t="s">
        <v>228</v>
      </c>
      <c r="I411" s="18" t="s">
        <v>344</v>
      </c>
      <c r="J411" s="18" t="s">
        <v>198</v>
      </c>
      <c r="K411" s="18"/>
      <c r="L411" s="22">
        <v>-705.6</v>
      </c>
    </row>
    <row r="412" spans="1:12" x14ac:dyDescent="0.25">
      <c r="A412" s="18">
        <v>410</v>
      </c>
      <c r="B412" s="21" t="s">
        <v>215</v>
      </c>
      <c r="C412" s="35">
        <v>120302</v>
      </c>
      <c r="D412" s="18">
        <v>3</v>
      </c>
      <c r="E412" s="18" t="s">
        <v>28</v>
      </c>
      <c r="F412" s="18">
        <v>2024</v>
      </c>
      <c r="G412" s="18" t="s">
        <v>15</v>
      </c>
      <c r="H412" s="18" t="s">
        <v>157</v>
      </c>
      <c r="I412" s="18" t="s">
        <v>332</v>
      </c>
      <c r="J412" s="18" t="s">
        <v>214</v>
      </c>
      <c r="K412" s="18"/>
      <c r="L412" s="22">
        <v>-2506.8000000000002</v>
      </c>
    </row>
    <row r="413" spans="1:12" x14ac:dyDescent="0.25">
      <c r="A413" s="18">
        <v>411</v>
      </c>
      <c r="B413" s="14" t="s">
        <v>320</v>
      </c>
      <c r="C413" s="35">
        <v>120303</v>
      </c>
      <c r="D413" s="18">
        <v>3</v>
      </c>
      <c r="E413" s="18" t="s">
        <v>28</v>
      </c>
      <c r="F413" s="18">
        <v>2024</v>
      </c>
      <c r="G413" s="18" t="s">
        <v>15</v>
      </c>
      <c r="H413" s="3" t="s">
        <v>302</v>
      </c>
      <c r="I413" s="18" t="s">
        <v>303</v>
      </c>
      <c r="J413" s="18" t="s">
        <v>197</v>
      </c>
      <c r="K413" s="18"/>
      <c r="L413" s="22">
        <v>-863.22</v>
      </c>
    </row>
    <row r="414" spans="1:12" x14ac:dyDescent="0.25">
      <c r="A414" s="18">
        <v>412</v>
      </c>
      <c r="B414" s="21" t="s">
        <v>142</v>
      </c>
      <c r="C414" s="35">
        <v>893381200009706</v>
      </c>
      <c r="D414" s="18">
        <v>3</v>
      </c>
      <c r="E414" s="18" t="s">
        <v>28</v>
      </c>
      <c r="F414" s="18">
        <v>2024</v>
      </c>
      <c r="G414" s="18" t="s">
        <v>15</v>
      </c>
      <c r="H414" s="18" t="s">
        <v>54</v>
      </c>
      <c r="I414" s="12" t="s">
        <v>65</v>
      </c>
      <c r="J414" s="18" t="s">
        <v>55</v>
      </c>
      <c r="K414" s="18"/>
      <c r="L414" s="22">
        <v>-12.3</v>
      </c>
    </row>
    <row r="415" spans="1:12" x14ac:dyDescent="0.25">
      <c r="A415" s="18">
        <v>413</v>
      </c>
      <c r="B415" s="21" t="s">
        <v>142</v>
      </c>
      <c r="C415" s="35">
        <v>893381200009707</v>
      </c>
      <c r="D415" s="18">
        <v>3</v>
      </c>
      <c r="E415" s="18" t="s">
        <v>28</v>
      </c>
      <c r="F415" s="18">
        <v>2024</v>
      </c>
      <c r="G415" s="18" t="s">
        <v>15</v>
      </c>
      <c r="H415" s="18" t="s">
        <v>54</v>
      </c>
      <c r="I415" s="12" t="s">
        <v>65</v>
      </c>
      <c r="J415" s="18" t="s">
        <v>55</v>
      </c>
      <c r="K415" s="18"/>
      <c r="L415" s="22">
        <v>-12.3</v>
      </c>
    </row>
    <row r="416" spans="1:12" x14ac:dyDescent="0.25">
      <c r="A416" s="18">
        <v>414</v>
      </c>
      <c r="B416" s="21" t="s">
        <v>142</v>
      </c>
      <c r="C416" s="35">
        <v>893381200009708</v>
      </c>
      <c r="D416" s="18">
        <v>3</v>
      </c>
      <c r="E416" s="18" t="s">
        <v>28</v>
      </c>
      <c r="F416" s="18">
        <v>2024</v>
      </c>
      <c r="G416" s="18" t="s">
        <v>16</v>
      </c>
      <c r="H416" s="18" t="s">
        <v>54</v>
      </c>
      <c r="I416" s="12" t="s">
        <v>65</v>
      </c>
      <c r="J416" s="18" t="s">
        <v>55</v>
      </c>
      <c r="K416" s="18"/>
      <c r="L416" s="22">
        <v>-12.3</v>
      </c>
    </row>
    <row r="417" spans="1:12" x14ac:dyDescent="0.25">
      <c r="A417" s="18">
        <v>415</v>
      </c>
      <c r="B417" s="14" t="s">
        <v>195</v>
      </c>
      <c r="C417" s="35">
        <v>551295000702791</v>
      </c>
      <c r="D417" s="18">
        <v>4</v>
      </c>
      <c r="E417" s="18" t="s">
        <v>28</v>
      </c>
      <c r="F417" s="18">
        <v>2024</v>
      </c>
      <c r="G417" s="18" t="s">
        <v>13</v>
      </c>
      <c r="H417" s="18" t="s">
        <v>150</v>
      </c>
      <c r="I417" s="18" t="s">
        <v>326</v>
      </c>
      <c r="J417" s="18" t="s">
        <v>193</v>
      </c>
      <c r="K417" s="18"/>
      <c r="L417" s="22">
        <v>-2100</v>
      </c>
    </row>
    <row r="418" spans="1:12" x14ac:dyDescent="0.25">
      <c r="A418" s="18">
        <v>416</v>
      </c>
      <c r="B418" s="14" t="s">
        <v>195</v>
      </c>
      <c r="C418" s="35">
        <v>555101000005631</v>
      </c>
      <c r="D418" s="18">
        <v>4</v>
      </c>
      <c r="E418" s="18" t="s">
        <v>28</v>
      </c>
      <c r="F418" s="18">
        <v>2024</v>
      </c>
      <c r="G418" s="18" t="s">
        <v>13</v>
      </c>
      <c r="H418" s="18" t="s">
        <v>169</v>
      </c>
      <c r="I418" s="18" t="s">
        <v>338</v>
      </c>
      <c r="J418" s="18" t="s">
        <v>193</v>
      </c>
      <c r="K418" s="18"/>
      <c r="L418" s="22">
        <v>-2100</v>
      </c>
    </row>
    <row r="419" spans="1:12" x14ac:dyDescent="0.25">
      <c r="A419" s="18">
        <v>417</v>
      </c>
      <c r="B419" s="14" t="s">
        <v>275</v>
      </c>
      <c r="C419" s="35">
        <v>120401</v>
      </c>
      <c r="D419" s="18">
        <v>4</v>
      </c>
      <c r="E419" s="18" t="s">
        <v>28</v>
      </c>
      <c r="F419" s="18">
        <v>2024</v>
      </c>
      <c r="G419" s="18" t="s">
        <v>37</v>
      </c>
      <c r="H419" s="174" t="s">
        <v>343</v>
      </c>
      <c r="I419" s="42" t="s">
        <v>342</v>
      </c>
      <c r="J419" s="18" t="s">
        <v>197</v>
      </c>
      <c r="K419" s="18"/>
      <c r="L419" s="22">
        <v>-341.16</v>
      </c>
    </row>
    <row r="420" spans="1:12" x14ac:dyDescent="0.25">
      <c r="A420" s="18">
        <v>418</v>
      </c>
      <c r="B420" s="21" t="s">
        <v>215</v>
      </c>
      <c r="C420" s="35">
        <v>550094000070740</v>
      </c>
      <c r="D420" s="18">
        <v>5</v>
      </c>
      <c r="E420" s="18" t="s">
        <v>28</v>
      </c>
      <c r="F420" s="18">
        <v>2024</v>
      </c>
      <c r="G420" s="18" t="s">
        <v>13</v>
      </c>
      <c r="H420" s="18" t="s">
        <v>158</v>
      </c>
      <c r="I420" s="18" t="s">
        <v>327</v>
      </c>
      <c r="J420" s="18" t="s">
        <v>214</v>
      </c>
      <c r="K420" s="18"/>
      <c r="L420" s="22">
        <v>-1882.57</v>
      </c>
    </row>
    <row r="421" spans="1:12" x14ac:dyDescent="0.25">
      <c r="A421" s="18">
        <v>419</v>
      </c>
      <c r="B421" s="21" t="s">
        <v>215</v>
      </c>
      <c r="C421" s="35">
        <v>550094000070740</v>
      </c>
      <c r="D421" s="18">
        <v>5</v>
      </c>
      <c r="E421" s="18" t="s">
        <v>28</v>
      </c>
      <c r="F421" s="18">
        <v>2024</v>
      </c>
      <c r="G421" s="18" t="s">
        <v>13</v>
      </c>
      <c r="H421" s="18" t="s">
        <v>158</v>
      </c>
      <c r="I421" s="18" t="s">
        <v>327</v>
      </c>
      <c r="J421" s="18" t="s">
        <v>214</v>
      </c>
      <c r="K421" s="18"/>
      <c r="L421" s="22">
        <v>-2025</v>
      </c>
    </row>
    <row r="422" spans="1:12" x14ac:dyDescent="0.25">
      <c r="A422" s="18">
        <v>420</v>
      </c>
      <c r="B422" s="21" t="s">
        <v>142</v>
      </c>
      <c r="C422" s="35">
        <v>883401200616439</v>
      </c>
      <c r="D422" s="18">
        <v>5</v>
      </c>
      <c r="E422" s="18" t="s">
        <v>28</v>
      </c>
      <c r="F422" s="18">
        <v>2024</v>
      </c>
      <c r="G422" s="18" t="s">
        <v>18</v>
      </c>
      <c r="H422" s="18" t="s">
        <v>54</v>
      </c>
      <c r="I422" s="12" t="s">
        <v>65</v>
      </c>
      <c r="J422" s="18" t="s">
        <v>55</v>
      </c>
      <c r="K422" s="18"/>
      <c r="L422" s="22">
        <v>-73.8</v>
      </c>
    </row>
    <row r="423" spans="1:12" x14ac:dyDescent="0.25">
      <c r="A423" s="18">
        <v>421</v>
      </c>
      <c r="B423" s="14" t="s">
        <v>231</v>
      </c>
      <c r="C423" s="35">
        <v>553960510014489</v>
      </c>
      <c r="D423" s="18">
        <v>10</v>
      </c>
      <c r="E423" s="18" t="s">
        <v>28</v>
      </c>
      <c r="F423" s="18">
        <v>2024</v>
      </c>
      <c r="G423" s="18" t="s">
        <v>31</v>
      </c>
      <c r="H423" s="3" t="s">
        <v>232</v>
      </c>
      <c r="I423" s="18" t="s">
        <v>360</v>
      </c>
      <c r="J423" s="18" t="s">
        <v>233</v>
      </c>
      <c r="K423" s="18" t="s">
        <v>304</v>
      </c>
      <c r="L423" s="22">
        <v>-1072.25</v>
      </c>
    </row>
    <row r="424" spans="1:12" x14ac:dyDescent="0.25">
      <c r="A424" s="18">
        <v>422</v>
      </c>
      <c r="B424" s="14" t="s">
        <v>231</v>
      </c>
      <c r="C424" s="35">
        <v>554439000028455</v>
      </c>
      <c r="D424" s="18">
        <v>10</v>
      </c>
      <c r="E424" s="18" t="s">
        <v>28</v>
      </c>
      <c r="F424" s="18">
        <v>2024</v>
      </c>
      <c r="G424" s="18" t="s">
        <v>13</v>
      </c>
      <c r="H424" s="18" t="s">
        <v>190</v>
      </c>
      <c r="I424" s="18" t="s">
        <v>361</v>
      </c>
      <c r="J424" s="18" t="s">
        <v>234</v>
      </c>
      <c r="K424" s="18"/>
      <c r="L424" s="22">
        <v>-1872.08</v>
      </c>
    </row>
    <row r="425" spans="1:12" x14ac:dyDescent="0.25">
      <c r="A425" s="18">
        <v>423</v>
      </c>
      <c r="B425" s="21" t="s">
        <v>474</v>
      </c>
      <c r="C425" s="35">
        <v>121001</v>
      </c>
      <c r="D425" s="18">
        <v>10</v>
      </c>
      <c r="E425" s="18" t="s">
        <v>28</v>
      </c>
      <c r="F425" s="18">
        <v>2024</v>
      </c>
      <c r="G425" s="18" t="s">
        <v>143</v>
      </c>
      <c r="H425" s="18" t="s">
        <v>34</v>
      </c>
      <c r="I425" s="12" t="s">
        <v>144</v>
      </c>
      <c r="J425" s="5" t="s">
        <v>447</v>
      </c>
      <c r="K425" s="18" t="s">
        <v>543</v>
      </c>
      <c r="L425" s="22">
        <v>-670.74</v>
      </c>
    </row>
    <row r="426" spans="1:12" x14ac:dyDescent="0.25">
      <c r="A426" s="18">
        <v>424</v>
      </c>
      <c r="B426" s="14" t="s">
        <v>231</v>
      </c>
      <c r="C426" s="35">
        <v>121002</v>
      </c>
      <c r="D426" s="18">
        <v>10</v>
      </c>
      <c r="E426" s="18" t="s">
        <v>28</v>
      </c>
      <c r="F426" s="18">
        <v>2024</v>
      </c>
      <c r="G426" s="18" t="s">
        <v>15</v>
      </c>
      <c r="H426" s="3" t="s">
        <v>240</v>
      </c>
      <c r="I426" s="18" t="s">
        <v>358</v>
      </c>
      <c r="J426" s="18" t="s">
        <v>233</v>
      </c>
      <c r="K426" s="18"/>
      <c r="L426" s="22">
        <v>-1061.94</v>
      </c>
    </row>
    <row r="427" spans="1:12" x14ac:dyDescent="0.25">
      <c r="A427" s="18">
        <v>425</v>
      </c>
      <c r="B427" s="21" t="s">
        <v>142</v>
      </c>
      <c r="C427" s="35">
        <v>873451200018076</v>
      </c>
      <c r="D427" s="18">
        <v>10</v>
      </c>
      <c r="E427" s="18" t="s">
        <v>28</v>
      </c>
      <c r="F427" s="18">
        <v>2024</v>
      </c>
      <c r="G427" s="18" t="s">
        <v>16</v>
      </c>
      <c r="H427" s="18" t="s">
        <v>54</v>
      </c>
      <c r="I427" s="12" t="s">
        <v>65</v>
      </c>
      <c r="J427" s="18" t="s">
        <v>55</v>
      </c>
      <c r="K427" s="18"/>
      <c r="L427" s="22">
        <v>-12.3</v>
      </c>
    </row>
    <row r="428" spans="1:12" x14ac:dyDescent="0.25">
      <c r="A428" s="18">
        <v>426</v>
      </c>
      <c r="B428" s="14" t="s">
        <v>224</v>
      </c>
      <c r="C428" s="35">
        <v>554439000039504</v>
      </c>
      <c r="D428" s="18">
        <v>11</v>
      </c>
      <c r="E428" s="18" t="s">
        <v>28</v>
      </c>
      <c r="F428" s="18">
        <v>2024</v>
      </c>
      <c r="G428" s="18" t="s">
        <v>13</v>
      </c>
      <c r="H428" s="12" t="s">
        <v>216</v>
      </c>
      <c r="I428" s="9" t="s">
        <v>66</v>
      </c>
      <c r="J428" s="18" t="s">
        <v>67</v>
      </c>
      <c r="K428" s="18"/>
      <c r="L428" s="22">
        <v>-4675.33</v>
      </c>
    </row>
    <row r="429" spans="1:12" x14ac:dyDescent="0.25">
      <c r="A429" s="18">
        <v>427</v>
      </c>
      <c r="B429" s="21" t="s">
        <v>145</v>
      </c>
      <c r="C429" s="35">
        <v>121101</v>
      </c>
      <c r="D429" s="18">
        <v>11</v>
      </c>
      <c r="E429" s="18" t="s">
        <v>28</v>
      </c>
      <c r="F429" s="18">
        <v>2024</v>
      </c>
      <c r="G429" s="18" t="s">
        <v>146</v>
      </c>
      <c r="H429" s="18" t="s">
        <v>147</v>
      </c>
      <c r="I429" s="9" t="s">
        <v>149</v>
      </c>
      <c r="J429" s="18" t="s">
        <v>148</v>
      </c>
      <c r="K429" s="18"/>
      <c r="L429" s="22">
        <v>-4598.04</v>
      </c>
    </row>
    <row r="430" spans="1:12" x14ac:dyDescent="0.25">
      <c r="A430" s="18">
        <v>428</v>
      </c>
      <c r="B430" s="21" t="s">
        <v>215</v>
      </c>
      <c r="C430" s="35">
        <v>550094000070740</v>
      </c>
      <c r="D430" s="18">
        <v>16</v>
      </c>
      <c r="E430" s="18" t="s">
        <v>28</v>
      </c>
      <c r="F430" s="18">
        <v>2024</v>
      </c>
      <c r="G430" s="18" t="s">
        <v>13</v>
      </c>
      <c r="H430" s="18" t="s">
        <v>158</v>
      </c>
      <c r="I430" s="18" t="s">
        <v>327</v>
      </c>
      <c r="J430" s="18" t="s">
        <v>214</v>
      </c>
      <c r="K430" s="18"/>
      <c r="L430" s="22">
        <v>-2025</v>
      </c>
    </row>
    <row r="431" spans="1:12" x14ac:dyDescent="0.25">
      <c r="A431" s="18">
        <v>429</v>
      </c>
      <c r="B431" s="21" t="s">
        <v>215</v>
      </c>
      <c r="C431" s="35">
        <v>550094000070740</v>
      </c>
      <c r="D431" s="18">
        <v>16</v>
      </c>
      <c r="E431" s="18" t="s">
        <v>28</v>
      </c>
      <c r="F431" s="18">
        <v>2024</v>
      </c>
      <c r="G431" s="18" t="s">
        <v>13</v>
      </c>
      <c r="H431" s="18" t="s">
        <v>158</v>
      </c>
      <c r="I431" s="18" t="s">
        <v>327</v>
      </c>
      <c r="J431" s="18" t="s">
        <v>214</v>
      </c>
      <c r="K431" s="18"/>
      <c r="L431" s="22">
        <v>-2025</v>
      </c>
    </row>
    <row r="432" spans="1:12" x14ac:dyDescent="0.25">
      <c r="A432" s="18">
        <v>430</v>
      </c>
      <c r="B432" s="21" t="s">
        <v>215</v>
      </c>
      <c r="C432" s="35">
        <v>550094000070740</v>
      </c>
      <c r="D432" s="18">
        <v>16</v>
      </c>
      <c r="E432" s="18" t="s">
        <v>28</v>
      </c>
      <c r="F432" s="18">
        <v>2024</v>
      </c>
      <c r="G432" s="18" t="s">
        <v>13</v>
      </c>
      <c r="H432" s="18" t="s">
        <v>158</v>
      </c>
      <c r="I432" s="18" t="s">
        <v>327</v>
      </c>
      <c r="J432" s="18" t="s">
        <v>214</v>
      </c>
      <c r="K432" s="18"/>
      <c r="L432" s="22">
        <v>-2025</v>
      </c>
    </row>
    <row r="433" spans="1:12" x14ac:dyDescent="0.25">
      <c r="A433" s="18">
        <v>431</v>
      </c>
      <c r="B433" s="21" t="s">
        <v>215</v>
      </c>
      <c r="C433" s="35">
        <v>553653000137496</v>
      </c>
      <c r="D433" s="18">
        <v>16</v>
      </c>
      <c r="E433" s="18" t="s">
        <v>28</v>
      </c>
      <c r="F433" s="18">
        <v>2024</v>
      </c>
      <c r="G433" s="18" t="s">
        <v>13</v>
      </c>
      <c r="H433" s="18" t="s">
        <v>352</v>
      </c>
      <c r="I433" s="18" t="s">
        <v>353</v>
      </c>
      <c r="J433" s="18" t="s">
        <v>214</v>
      </c>
      <c r="K433" s="18"/>
      <c r="L433" s="22">
        <v>-2506.8000000000002</v>
      </c>
    </row>
    <row r="434" spans="1:12" x14ac:dyDescent="0.25">
      <c r="A434" s="18">
        <v>432</v>
      </c>
      <c r="B434" s="21" t="s">
        <v>215</v>
      </c>
      <c r="C434" s="35">
        <v>554053000006701</v>
      </c>
      <c r="D434" s="18">
        <v>16</v>
      </c>
      <c r="E434" s="18" t="s">
        <v>28</v>
      </c>
      <c r="F434" s="18">
        <v>2024</v>
      </c>
      <c r="G434" s="18" t="s">
        <v>13</v>
      </c>
      <c r="H434" s="18" t="s">
        <v>296</v>
      </c>
      <c r="I434" s="18" t="s">
        <v>347</v>
      </c>
      <c r="J434" s="18" t="s">
        <v>214</v>
      </c>
      <c r="K434" s="18"/>
      <c r="L434" s="22">
        <v>-2506.8000000000002</v>
      </c>
    </row>
    <row r="435" spans="1:12" x14ac:dyDescent="0.25">
      <c r="A435" s="18">
        <v>433</v>
      </c>
      <c r="B435" s="21" t="s">
        <v>215</v>
      </c>
      <c r="C435" s="35">
        <v>554053000006701</v>
      </c>
      <c r="D435" s="18">
        <v>16</v>
      </c>
      <c r="E435" s="18" t="s">
        <v>28</v>
      </c>
      <c r="F435" s="18">
        <v>2024</v>
      </c>
      <c r="G435" s="18" t="s">
        <v>13</v>
      </c>
      <c r="H435" s="18" t="s">
        <v>296</v>
      </c>
      <c r="I435" s="18" t="s">
        <v>347</v>
      </c>
      <c r="J435" s="18" t="s">
        <v>214</v>
      </c>
      <c r="K435" s="18"/>
      <c r="L435" s="22">
        <v>-1960.7</v>
      </c>
    </row>
    <row r="436" spans="1:12" x14ac:dyDescent="0.25">
      <c r="A436" s="18">
        <v>434</v>
      </c>
      <c r="B436" s="21" t="s">
        <v>215</v>
      </c>
      <c r="C436" s="35">
        <v>554053000006701</v>
      </c>
      <c r="D436" s="18">
        <v>16</v>
      </c>
      <c r="E436" s="18" t="s">
        <v>28</v>
      </c>
      <c r="F436" s="18">
        <v>2024</v>
      </c>
      <c r="G436" s="18" t="s">
        <v>13</v>
      </c>
      <c r="H436" s="18" t="s">
        <v>296</v>
      </c>
      <c r="I436" s="18" t="s">
        <v>347</v>
      </c>
      <c r="J436" s="18" t="s">
        <v>214</v>
      </c>
      <c r="K436" s="18"/>
      <c r="L436" s="22">
        <v>-2025</v>
      </c>
    </row>
    <row r="437" spans="1:12" x14ac:dyDescent="0.25">
      <c r="A437" s="18">
        <v>435</v>
      </c>
      <c r="B437" s="21" t="s">
        <v>215</v>
      </c>
      <c r="C437" s="35">
        <v>554053000006701</v>
      </c>
      <c r="D437" s="18">
        <v>16</v>
      </c>
      <c r="E437" s="18" t="s">
        <v>28</v>
      </c>
      <c r="F437" s="18">
        <v>2024</v>
      </c>
      <c r="G437" s="18" t="s">
        <v>13</v>
      </c>
      <c r="H437" s="18" t="s">
        <v>296</v>
      </c>
      <c r="I437" s="18" t="s">
        <v>347</v>
      </c>
      <c r="J437" s="18" t="s">
        <v>214</v>
      </c>
      <c r="K437" s="18"/>
      <c r="L437" s="22">
        <v>-1882.57</v>
      </c>
    </row>
    <row r="438" spans="1:12" x14ac:dyDescent="0.25">
      <c r="A438" s="18">
        <v>436</v>
      </c>
      <c r="B438" s="21" t="s">
        <v>215</v>
      </c>
      <c r="C438" s="35">
        <v>850012</v>
      </c>
      <c r="D438" s="18">
        <v>17</v>
      </c>
      <c r="E438" s="18" t="s">
        <v>28</v>
      </c>
      <c r="F438" s="18">
        <v>2024</v>
      </c>
      <c r="G438" s="18" t="s">
        <v>25</v>
      </c>
      <c r="H438" s="3" t="s">
        <v>188</v>
      </c>
      <c r="I438" s="18" t="s">
        <v>339</v>
      </c>
      <c r="J438" s="18" t="s">
        <v>214</v>
      </c>
      <c r="K438" s="18"/>
      <c r="L438" s="22">
        <v>-1814.44</v>
      </c>
    </row>
    <row r="439" spans="1:12" x14ac:dyDescent="0.25">
      <c r="A439" s="18">
        <v>437</v>
      </c>
      <c r="B439" s="14" t="s">
        <v>545</v>
      </c>
      <c r="C439" s="35">
        <v>554439000039504</v>
      </c>
      <c r="D439" s="18">
        <v>17</v>
      </c>
      <c r="E439" s="18" t="s">
        <v>28</v>
      </c>
      <c r="F439" s="18">
        <v>2024</v>
      </c>
      <c r="G439" s="18" t="s">
        <v>177</v>
      </c>
      <c r="H439" s="19" t="s">
        <v>171</v>
      </c>
      <c r="I439" s="39" t="s">
        <v>340</v>
      </c>
      <c r="J439" s="5" t="s">
        <v>447</v>
      </c>
      <c r="K439" s="18" t="s">
        <v>525</v>
      </c>
      <c r="L439" s="22">
        <v>-2682.95</v>
      </c>
    </row>
    <row r="440" spans="1:12" x14ac:dyDescent="0.25">
      <c r="A440" s="18">
        <v>438</v>
      </c>
      <c r="B440" s="14" t="s">
        <v>446</v>
      </c>
      <c r="C440" s="35">
        <v>554439000039504</v>
      </c>
      <c r="D440" s="18">
        <v>17</v>
      </c>
      <c r="E440" s="18" t="s">
        <v>28</v>
      </c>
      <c r="F440" s="18">
        <v>2024</v>
      </c>
      <c r="G440" s="18" t="s">
        <v>177</v>
      </c>
      <c r="H440" s="19" t="s">
        <v>171</v>
      </c>
      <c r="I440" s="39" t="s">
        <v>340</v>
      </c>
      <c r="J440" s="5" t="s">
        <v>447</v>
      </c>
      <c r="K440" s="18" t="s">
        <v>529</v>
      </c>
      <c r="L440" s="22">
        <v>-1475.62</v>
      </c>
    </row>
    <row r="441" spans="1:12" x14ac:dyDescent="0.25">
      <c r="A441" s="18">
        <v>439</v>
      </c>
      <c r="B441" s="14" t="s">
        <v>195</v>
      </c>
      <c r="C441" s="35">
        <v>850013</v>
      </c>
      <c r="D441" s="18">
        <v>19</v>
      </c>
      <c r="E441" s="18" t="s">
        <v>28</v>
      </c>
      <c r="F441" s="18">
        <v>2024</v>
      </c>
      <c r="G441" s="18" t="s">
        <v>25</v>
      </c>
      <c r="H441" s="18" t="s">
        <v>188</v>
      </c>
      <c r="I441" s="18" t="s">
        <v>339</v>
      </c>
      <c r="J441" s="18" t="s">
        <v>193</v>
      </c>
      <c r="K441" s="18"/>
      <c r="L441" s="22">
        <v>-2037.65</v>
      </c>
    </row>
    <row r="442" spans="1:12" x14ac:dyDescent="0.25">
      <c r="A442" s="18">
        <v>440</v>
      </c>
      <c r="B442" s="21" t="s">
        <v>231</v>
      </c>
      <c r="C442" s="35">
        <v>553960510014489</v>
      </c>
      <c r="D442" s="18">
        <v>7</v>
      </c>
      <c r="E442" s="18" t="s">
        <v>29</v>
      </c>
      <c r="F442" s="18">
        <v>2025</v>
      </c>
      <c r="G442" s="18" t="s">
        <v>31</v>
      </c>
      <c r="H442" s="3" t="s">
        <v>232</v>
      </c>
      <c r="I442" s="18" t="s">
        <v>360</v>
      </c>
      <c r="J442" s="18" t="s">
        <v>233</v>
      </c>
      <c r="K442" s="18"/>
      <c r="L442" s="22">
        <v>-2354.0500000000002</v>
      </c>
    </row>
    <row r="443" spans="1:12" x14ac:dyDescent="0.25">
      <c r="A443" s="18">
        <v>441</v>
      </c>
      <c r="B443" s="21" t="s">
        <v>229</v>
      </c>
      <c r="C443" s="35">
        <v>554439000006509</v>
      </c>
      <c r="D443" s="18">
        <v>7</v>
      </c>
      <c r="E443" s="18" t="s">
        <v>29</v>
      </c>
      <c r="F443" s="18">
        <v>2025</v>
      </c>
      <c r="G443" s="18" t="s">
        <v>13</v>
      </c>
      <c r="H443" s="18" t="s">
        <v>168</v>
      </c>
      <c r="I443" s="18" t="s">
        <v>226</v>
      </c>
      <c r="J443" s="18" t="s">
        <v>197</v>
      </c>
      <c r="K443" s="18"/>
      <c r="L443" s="22">
        <v>-3520</v>
      </c>
    </row>
    <row r="444" spans="1:12" x14ac:dyDescent="0.25">
      <c r="A444" s="18">
        <v>442</v>
      </c>
      <c r="B444" s="21" t="s">
        <v>231</v>
      </c>
      <c r="C444" s="35">
        <v>554439000028455</v>
      </c>
      <c r="D444" s="18">
        <v>7</v>
      </c>
      <c r="E444" s="18" t="s">
        <v>29</v>
      </c>
      <c r="F444" s="18">
        <v>2025</v>
      </c>
      <c r="G444" s="18" t="s">
        <v>13</v>
      </c>
      <c r="H444" s="18" t="s">
        <v>190</v>
      </c>
      <c r="I444" s="18" t="s">
        <v>361</v>
      </c>
      <c r="J444" s="18" t="s">
        <v>234</v>
      </c>
      <c r="K444" s="18"/>
      <c r="L444" s="22">
        <v>-5292.04</v>
      </c>
    </row>
    <row r="445" spans="1:12" x14ac:dyDescent="0.25">
      <c r="A445" s="18">
        <v>443</v>
      </c>
      <c r="B445" s="21" t="s">
        <v>211</v>
      </c>
      <c r="C445" s="35">
        <v>554732000131396</v>
      </c>
      <c r="D445" s="18">
        <v>7</v>
      </c>
      <c r="E445" s="18" t="s">
        <v>29</v>
      </c>
      <c r="F445" s="18">
        <v>2025</v>
      </c>
      <c r="G445" s="18" t="s">
        <v>13</v>
      </c>
      <c r="H445" s="18" t="s">
        <v>154</v>
      </c>
      <c r="I445" s="18" t="s">
        <v>331</v>
      </c>
      <c r="J445" s="18" t="s">
        <v>196</v>
      </c>
      <c r="K445" s="18"/>
      <c r="L445" s="22">
        <v>-4820.25</v>
      </c>
    </row>
    <row r="446" spans="1:12" x14ac:dyDescent="0.25">
      <c r="A446" s="18">
        <v>444</v>
      </c>
      <c r="B446" s="14" t="s">
        <v>574</v>
      </c>
      <c r="C446" s="35">
        <v>10701</v>
      </c>
      <c r="D446" s="18">
        <v>7</v>
      </c>
      <c r="E446" s="18" t="s">
        <v>29</v>
      </c>
      <c r="F446" s="18">
        <v>2025</v>
      </c>
      <c r="G446" s="18" t="s">
        <v>14</v>
      </c>
      <c r="H446" s="18" t="s">
        <v>269</v>
      </c>
      <c r="I446" s="18" t="s">
        <v>270</v>
      </c>
      <c r="J446" s="18" t="s">
        <v>197</v>
      </c>
      <c r="K446" s="18"/>
      <c r="L446" s="22">
        <v>-50.2</v>
      </c>
    </row>
    <row r="447" spans="1:12" x14ac:dyDescent="0.25">
      <c r="A447" s="18">
        <v>445</v>
      </c>
      <c r="B447" s="14" t="s">
        <v>248</v>
      </c>
      <c r="C447" s="35">
        <v>10701</v>
      </c>
      <c r="D447" s="18">
        <v>7</v>
      </c>
      <c r="E447" s="18" t="s">
        <v>29</v>
      </c>
      <c r="F447" s="18">
        <v>2025</v>
      </c>
      <c r="G447" s="18" t="s">
        <v>14</v>
      </c>
      <c r="H447" s="18" t="s">
        <v>306</v>
      </c>
      <c r="I447" s="18" t="s">
        <v>307</v>
      </c>
      <c r="J447" s="18" t="s">
        <v>197</v>
      </c>
      <c r="K447" s="18"/>
      <c r="L447" s="22">
        <v>-2676.64</v>
      </c>
    </row>
    <row r="448" spans="1:12" x14ac:dyDescent="0.25">
      <c r="A448" s="18">
        <v>446</v>
      </c>
      <c r="B448" s="14" t="s">
        <v>320</v>
      </c>
      <c r="C448" s="35">
        <v>10701</v>
      </c>
      <c r="D448" s="18">
        <v>7</v>
      </c>
      <c r="E448" s="18" t="s">
        <v>29</v>
      </c>
      <c r="F448" s="18">
        <v>2025</v>
      </c>
      <c r="G448" s="18" t="s">
        <v>14</v>
      </c>
      <c r="H448" s="18" t="s">
        <v>267</v>
      </c>
      <c r="I448" s="18" t="s">
        <v>268</v>
      </c>
      <c r="J448" s="18" t="s">
        <v>197</v>
      </c>
      <c r="K448" s="18"/>
      <c r="L448" s="22">
        <v>-140</v>
      </c>
    </row>
    <row r="449" spans="1:12" x14ac:dyDescent="0.25">
      <c r="A449" s="18">
        <v>447</v>
      </c>
      <c r="B449" s="14" t="s">
        <v>319</v>
      </c>
      <c r="C449" s="35">
        <v>10701</v>
      </c>
      <c r="D449" s="18">
        <v>7</v>
      </c>
      <c r="E449" s="18" t="s">
        <v>29</v>
      </c>
      <c r="F449" s="18">
        <v>2025</v>
      </c>
      <c r="G449" s="18" t="s">
        <v>14</v>
      </c>
      <c r="H449" s="18" t="s">
        <v>308</v>
      </c>
      <c r="I449" s="18" t="s">
        <v>309</v>
      </c>
      <c r="J449" s="18" t="s">
        <v>197</v>
      </c>
      <c r="K449" s="18"/>
      <c r="L449" s="22">
        <v>-253.25</v>
      </c>
    </row>
    <row r="450" spans="1:12" x14ac:dyDescent="0.25">
      <c r="A450" s="18">
        <v>448</v>
      </c>
      <c r="B450" s="14" t="s">
        <v>243</v>
      </c>
      <c r="C450" s="35">
        <v>10701</v>
      </c>
      <c r="D450" s="18">
        <v>7</v>
      </c>
      <c r="E450" s="18" t="s">
        <v>29</v>
      </c>
      <c r="F450" s="18">
        <v>2025</v>
      </c>
      <c r="G450" s="18" t="s">
        <v>14</v>
      </c>
      <c r="H450" s="18" t="s">
        <v>310</v>
      </c>
      <c r="I450" s="18" t="s">
        <v>311</v>
      </c>
      <c r="J450" s="18" t="s">
        <v>197</v>
      </c>
      <c r="K450" s="18"/>
      <c r="L450" s="22">
        <v>-270</v>
      </c>
    </row>
    <row r="451" spans="1:12" x14ac:dyDescent="0.25">
      <c r="A451" s="18">
        <v>449</v>
      </c>
      <c r="B451" s="14" t="s">
        <v>319</v>
      </c>
      <c r="C451" s="35">
        <v>10701</v>
      </c>
      <c r="D451" s="18">
        <v>7</v>
      </c>
      <c r="E451" s="18" t="s">
        <v>29</v>
      </c>
      <c r="F451" s="18">
        <v>2025</v>
      </c>
      <c r="G451" s="18" t="s">
        <v>14</v>
      </c>
      <c r="H451" s="18" t="s">
        <v>312</v>
      </c>
      <c r="I451" s="18" t="s">
        <v>313</v>
      </c>
      <c r="J451" s="18" t="s">
        <v>197</v>
      </c>
      <c r="K451" s="18"/>
      <c r="L451" s="22">
        <v>-197.75</v>
      </c>
    </row>
    <row r="452" spans="1:12" x14ac:dyDescent="0.25">
      <c r="A452" s="18">
        <v>450</v>
      </c>
      <c r="B452" s="14" t="s">
        <v>231</v>
      </c>
      <c r="C452" s="35">
        <v>10702</v>
      </c>
      <c r="D452" s="18">
        <v>7</v>
      </c>
      <c r="E452" s="18" t="s">
        <v>29</v>
      </c>
      <c r="F452" s="18">
        <v>2025</v>
      </c>
      <c r="G452" s="18" t="s">
        <v>14</v>
      </c>
      <c r="H452" s="3" t="s">
        <v>240</v>
      </c>
      <c r="I452" s="18" t="s">
        <v>358</v>
      </c>
      <c r="J452" s="18" t="s">
        <v>233</v>
      </c>
      <c r="K452" s="18"/>
      <c r="L452" s="22">
        <v>-2331.17</v>
      </c>
    </row>
    <row r="453" spans="1:12" x14ac:dyDescent="0.25">
      <c r="A453" s="18">
        <v>451</v>
      </c>
      <c r="B453" s="21" t="s">
        <v>165</v>
      </c>
      <c r="C453" s="35">
        <v>10703</v>
      </c>
      <c r="D453" s="18">
        <v>7</v>
      </c>
      <c r="E453" s="18" t="s">
        <v>29</v>
      </c>
      <c r="F453" s="18">
        <v>2025</v>
      </c>
      <c r="G453" s="18" t="s">
        <v>14</v>
      </c>
      <c r="H453" s="18" t="s">
        <v>191</v>
      </c>
      <c r="I453" s="18" t="s">
        <v>364</v>
      </c>
      <c r="J453" s="18" t="s">
        <v>198</v>
      </c>
      <c r="K453" s="18"/>
      <c r="L453" s="22">
        <v>-1764</v>
      </c>
    </row>
    <row r="454" spans="1:12" x14ac:dyDescent="0.25">
      <c r="A454" s="18">
        <v>452</v>
      </c>
      <c r="B454" s="21" t="s">
        <v>142</v>
      </c>
      <c r="C454" s="35">
        <v>890071200707103</v>
      </c>
      <c r="D454" s="18">
        <v>7</v>
      </c>
      <c r="E454" s="18" t="s">
        <v>29</v>
      </c>
      <c r="F454" s="18">
        <v>2025</v>
      </c>
      <c r="G454" s="18" t="s">
        <v>18</v>
      </c>
      <c r="H454" s="18" t="s">
        <v>54</v>
      </c>
      <c r="I454" s="12" t="s">
        <v>65</v>
      </c>
      <c r="J454" s="18" t="s">
        <v>55</v>
      </c>
      <c r="K454" s="18"/>
      <c r="L454" s="22">
        <v>-73.8</v>
      </c>
    </row>
    <row r="455" spans="1:12" x14ac:dyDescent="0.25">
      <c r="A455" s="18">
        <v>453</v>
      </c>
      <c r="B455" s="14" t="s">
        <v>195</v>
      </c>
      <c r="C455" s="35">
        <v>850014</v>
      </c>
      <c r="D455" s="18">
        <v>8</v>
      </c>
      <c r="E455" s="18" t="s">
        <v>29</v>
      </c>
      <c r="F455" s="18">
        <v>2025</v>
      </c>
      <c r="G455" s="18" t="s">
        <v>25</v>
      </c>
      <c r="H455" s="3" t="s">
        <v>188</v>
      </c>
      <c r="I455" s="18" t="s">
        <v>339</v>
      </c>
      <c r="J455" s="18" t="s">
        <v>193</v>
      </c>
      <c r="K455" s="18"/>
      <c r="L455" s="22">
        <v>-3387.46</v>
      </c>
    </row>
    <row r="456" spans="1:12" x14ac:dyDescent="0.25">
      <c r="A456" s="18">
        <v>454</v>
      </c>
      <c r="B456" s="21" t="s">
        <v>165</v>
      </c>
      <c r="C456" s="35">
        <v>553653000047876</v>
      </c>
      <c r="D456" s="18">
        <v>8</v>
      </c>
      <c r="E456" s="18" t="s">
        <v>29</v>
      </c>
      <c r="F456" s="18">
        <v>2025</v>
      </c>
      <c r="G456" s="18" t="s">
        <v>13</v>
      </c>
      <c r="H456" s="18" t="s">
        <v>194</v>
      </c>
      <c r="I456" s="15" t="s">
        <v>457</v>
      </c>
      <c r="J456" s="18" t="s">
        <v>159</v>
      </c>
      <c r="K456" s="18"/>
      <c r="L456" s="22">
        <v>-1353.08</v>
      </c>
    </row>
    <row r="457" spans="1:12" x14ac:dyDescent="0.25">
      <c r="A457" s="18">
        <v>455</v>
      </c>
      <c r="B457" s="21" t="s">
        <v>165</v>
      </c>
      <c r="C457" s="35">
        <v>10801</v>
      </c>
      <c r="D457" s="18">
        <v>8</v>
      </c>
      <c r="E457" s="18" t="s">
        <v>29</v>
      </c>
      <c r="F457" s="18">
        <v>2025</v>
      </c>
      <c r="G457" s="18" t="s">
        <v>15</v>
      </c>
      <c r="H457" s="18" t="s">
        <v>212</v>
      </c>
      <c r="I457" s="18" t="s">
        <v>341</v>
      </c>
      <c r="J457" s="18" t="s">
        <v>159</v>
      </c>
      <c r="K457" s="18"/>
      <c r="L457" s="22">
        <v>-550</v>
      </c>
    </row>
    <row r="458" spans="1:12" x14ac:dyDescent="0.25">
      <c r="A458" s="18">
        <v>456</v>
      </c>
      <c r="B458" s="21" t="s">
        <v>142</v>
      </c>
      <c r="C458" s="35">
        <v>880081200080650</v>
      </c>
      <c r="D458" s="18">
        <v>8</v>
      </c>
      <c r="E458" s="18" t="s">
        <v>29</v>
      </c>
      <c r="F458" s="18">
        <v>2025</v>
      </c>
      <c r="G458" s="18" t="s">
        <v>16</v>
      </c>
      <c r="H458" s="18" t="s">
        <v>54</v>
      </c>
      <c r="I458" s="12" t="s">
        <v>65</v>
      </c>
      <c r="J458" s="18" t="s">
        <v>55</v>
      </c>
      <c r="K458" s="18"/>
      <c r="L458" s="22">
        <v>-12.3</v>
      </c>
    </row>
    <row r="459" spans="1:12" x14ac:dyDescent="0.25">
      <c r="A459" s="18">
        <v>457</v>
      </c>
      <c r="B459" s="21" t="s">
        <v>474</v>
      </c>
      <c r="C459" s="35">
        <v>11001</v>
      </c>
      <c r="D459" s="18">
        <v>10</v>
      </c>
      <c r="E459" s="18" t="s">
        <v>29</v>
      </c>
      <c r="F459" s="18">
        <v>2025</v>
      </c>
      <c r="G459" s="18" t="s">
        <v>143</v>
      </c>
      <c r="H459" s="18" t="s">
        <v>34</v>
      </c>
      <c r="I459" s="12" t="s">
        <v>144</v>
      </c>
      <c r="J459" s="5" t="s">
        <v>447</v>
      </c>
      <c r="K459" s="18" t="s">
        <v>305</v>
      </c>
      <c r="L459" s="22">
        <v>-2951.23</v>
      </c>
    </row>
    <row r="460" spans="1:12" x14ac:dyDescent="0.25">
      <c r="A460" s="18">
        <v>458</v>
      </c>
      <c r="B460" s="14" t="s">
        <v>224</v>
      </c>
      <c r="C460" s="35">
        <v>554439000039504</v>
      </c>
      <c r="D460" s="18">
        <v>15</v>
      </c>
      <c r="E460" s="18" t="s">
        <v>29</v>
      </c>
      <c r="F460" s="18">
        <v>2025</v>
      </c>
      <c r="G460" s="18" t="s">
        <v>13</v>
      </c>
      <c r="H460" s="12" t="s">
        <v>216</v>
      </c>
      <c r="I460" s="9" t="s">
        <v>66</v>
      </c>
      <c r="J460" s="18" t="s">
        <v>67</v>
      </c>
      <c r="K460" s="18"/>
      <c r="L460" s="22">
        <v>-4997</v>
      </c>
    </row>
    <row r="461" spans="1:12" x14ac:dyDescent="0.25">
      <c r="A461" s="18">
        <v>459</v>
      </c>
      <c r="B461" s="21" t="s">
        <v>145</v>
      </c>
      <c r="C461" s="35">
        <v>11601</v>
      </c>
      <c r="D461" s="18">
        <v>16</v>
      </c>
      <c r="E461" s="18" t="s">
        <v>29</v>
      </c>
      <c r="F461" s="18">
        <v>2025</v>
      </c>
      <c r="G461" s="18" t="s">
        <v>146</v>
      </c>
      <c r="H461" s="18" t="s">
        <v>147</v>
      </c>
      <c r="I461" s="9" t="s">
        <v>149</v>
      </c>
      <c r="J461" s="18" t="s">
        <v>148</v>
      </c>
      <c r="K461" s="18"/>
      <c r="L461" s="22">
        <v>-5045.78</v>
      </c>
    </row>
    <row r="462" spans="1:12" x14ac:dyDescent="0.25">
      <c r="A462" s="18">
        <v>460</v>
      </c>
      <c r="B462" s="14" t="s">
        <v>545</v>
      </c>
      <c r="C462" s="35">
        <v>554439000039504</v>
      </c>
      <c r="D462" s="18">
        <v>20</v>
      </c>
      <c r="E462" s="18" t="s">
        <v>29</v>
      </c>
      <c r="F462" s="18">
        <v>2025</v>
      </c>
      <c r="G462" s="18" t="s">
        <v>177</v>
      </c>
      <c r="H462" s="19" t="s">
        <v>171</v>
      </c>
      <c r="I462" s="39" t="s">
        <v>340</v>
      </c>
      <c r="J462" s="15" t="s">
        <v>447</v>
      </c>
      <c r="K462" s="18" t="s">
        <v>530</v>
      </c>
      <c r="L462" s="22">
        <v>-11804.9</v>
      </c>
    </row>
    <row r="463" spans="1:12" x14ac:dyDescent="0.25">
      <c r="A463" s="18">
        <v>461</v>
      </c>
      <c r="B463" s="14" t="s">
        <v>446</v>
      </c>
      <c r="C463" s="35">
        <v>554439000039504</v>
      </c>
      <c r="D463" s="18">
        <v>20</v>
      </c>
      <c r="E463" s="18" t="s">
        <v>29</v>
      </c>
      <c r="F463" s="18">
        <v>2025</v>
      </c>
      <c r="G463" s="18" t="s">
        <v>177</v>
      </c>
      <c r="H463" s="19" t="s">
        <v>171</v>
      </c>
      <c r="I463" s="39" t="s">
        <v>340</v>
      </c>
      <c r="J463" s="5" t="s">
        <v>447</v>
      </c>
      <c r="K463" s="18" t="s">
        <v>533</v>
      </c>
      <c r="L463" s="22">
        <v>-4595.1000000000004</v>
      </c>
    </row>
    <row r="464" spans="1:12" x14ac:dyDescent="0.25">
      <c r="A464" s="18">
        <v>462</v>
      </c>
      <c r="B464" s="14" t="s">
        <v>549</v>
      </c>
      <c r="C464" s="35">
        <v>554439000039504</v>
      </c>
      <c r="D464" s="18">
        <v>20</v>
      </c>
      <c r="E464" s="18" t="s">
        <v>29</v>
      </c>
      <c r="F464" s="18">
        <v>2025</v>
      </c>
      <c r="G464" s="18" t="s">
        <v>177</v>
      </c>
      <c r="H464" s="19" t="s">
        <v>171</v>
      </c>
      <c r="I464" s="39" t="s">
        <v>340</v>
      </c>
      <c r="J464" s="5" t="s">
        <v>447</v>
      </c>
      <c r="K464" s="18" t="s">
        <v>532</v>
      </c>
      <c r="L464" s="22">
        <v>-7807.29</v>
      </c>
    </row>
    <row r="465" spans="1:14" x14ac:dyDescent="0.25">
      <c r="A465" s="18">
        <v>463</v>
      </c>
      <c r="B465" s="14" t="s">
        <v>542</v>
      </c>
      <c r="C465" s="35">
        <v>554439000039504</v>
      </c>
      <c r="D465" s="18">
        <v>20</v>
      </c>
      <c r="E465" s="18" t="s">
        <v>29</v>
      </c>
      <c r="F465" s="18">
        <v>2025</v>
      </c>
      <c r="G465" s="18" t="s">
        <v>177</v>
      </c>
      <c r="H465" s="19" t="s">
        <v>171</v>
      </c>
      <c r="I465" s="39" t="s">
        <v>340</v>
      </c>
      <c r="J465" s="5" t="s">
        <v>447</v>
      </c>
      <c r="K465" s="18" t="s">
        <v>531</v>
      </c>
      <c r="L465" s="6">
        <v>-1193.22</v>
      </c>
    </row>
    <row r="466" spans="1:14" x14ac:dyDescent="0.25">
      <c r="A466" s="18">
        <v>464</v>
      </c>
      <c r="B466" s="14" t="s">
        <v>546</v>
      </c>
      <c r="C466" s="35">
        <v>554439000039504</v>
      </c>
      <c r="D466" s="18">
        <v>20</v>
      </c>
      <c r="E466" s="18" t="s">
        <v>29</v>
      </c>
      <c r="F466" s="18">
        <v>2025</v>
      </c>
      <c r="G466" s="18" t="s">
        <v>177</v>
      </c>
      <c r="H466" s="19" t="s">
        <v>171</v>
      </c>
      <c r="I466" s="39" t="s">
        <v>340</v>
      </c>
      <c r="J466" s="5" t="s">
        <v>447</v>
      </c>
      <c r="K466" s="18" t="s">
        <v>451</v>
      </c>
      <c r="L466" s="6">
        <v>-2388.39</v>
      </c>
    </row>
    <row r="467" spans="1:14" x14ac:dyDescent="0.25">
      <c r="A467" s="18">
        <v>465</v>
      </c>
      <c r="B467" s="14" t="s">
        <v>450</v>
      </c>
      <c r="C467" s="35">
        <v>554439000039504</v>
      </c>
      <c r="D467" s="18">
        <v>20</v>
      </c>
      <c r="E467" s="18" t="s">
        <v>29</v>
      </c>
      <c r="F467" s="18">
        <v>2025</v>
      </c>
      <c r="G467" s="18" t="s">
        <v>177</v>
      </c>
      <c r="H467" s="19" t="s">
        <v>171</v>
      </c>
      <c r="I467" s="39" t="s">
        <v>340</v>
      </c>
      <c r="J467" s="5" t="s">
        <v>447</v>
      </c>
      <c r="K467" s="18" t="s">
        <v>453</v>
      </c>
      <c r="L467" s="6">
        <v>-955.34</v>
      </c>
      <c r="N467" s="175"/>
    </row>
    <row r="468" spans="1:14" customFormat="1" ht="15" x14ac:dyDescent="0.25">
      <c r="A468" s="18">
        <v>466</v>
      </c>
      <c r="B468" s="14" t="s">
        <v>450</v>
      </c>
      <c r="C468" s="35">
        <v>554439000039504</v>
      </c>
      <c r="D468" s="18">
        <v>20</v>
      </c>
      <c r="E468" s="18" t="s">
        <v>29</v>
      </c>
      <c r="F468" s="18">
        <v>2025</v>
      </c>
      <c r="G468" s="18" t="s">
        <v>177</v>
      </c>
      <c r="H468" s="19" t="s">
        <v>171</v>
      </c>
      <c r="I468" s="39" t="s">
        <v>340</v>
      </c>
      <c r="J468" s="96" t="s">
        <v>447</v>
      </c>
      <c r="K468" s="18" t="s">
        <v>454</v>
      </c>
      <c r="L468" s="6">
        <v>-477.66</v>
      </c>
    </row>
    <row r="469" spans="1:14" x14ac:dyDescent="0.25">
      <c r="A469" s="18">
        <v>467</v>
      </c>
      <c r="B469" s="14" t="s">
        <v>552</v>
      </c>
      <c r="C469" s="35">
        <v>554439000039504</v>
      </c>
      <c r="D469" s="18">
        <v>20</v>
      </c>
      <c r="E469" s="18" t="s">
        <v>29</v>
      </c>
      <c r="F469" s="18">
        <v>2025</v>
      </c>
      <c r="G469" s="18" t="s">
        <v>177</v>
      </c>
      <c r="H469" s="19" t="s">
        <v>171</v>
      </c>
      <c r="I469" s="39" t="s">
        <v>340</v>
      </c>
      <c r="J469" s="5" t="s">
        <v>447</v>
      </c>
      <c r="K469" s="18" t="s">
        <v>299</v>
      </c>
      <c r="L469" s="6">
        <v>-119.42</v>
      </c>
    </row>
    <row r="470" spans="1:14" ht="13.5" customHeight="1" x14ac:dyDescent="0.25">
      <c r="A470" s="18">
        <v>468</v>
      </c>
      <c r="B470" s="14" t="s">
        <v>547</v>
      </c>
      <c r="C470" s="35">
        <v>554439000039504</v>
      </c>
      <c r="D470" s="18">
        <v>20</v>
      </c>
      <c r="E470" s="18" t="s">
        <v>29</v>
      </c>
      <c r="F470" s="18">
        <v>2025</v>
      </c>
      <c r="G470" s="18" t="s">
        <v>177</v>
      </c>
      <c r="H470" s="19" t="s">
        <v>171</v>
      </c>
      <c r="I470" s="39" t="s">
        <v>340</v>
      </c>
      <c r="J470" s="5" t="s">
        <v>447</v>
      </c>
      <c r="K470" s="18" t="s">
        <v>452</v>
      </c>
      <c r="L470" s="6">
        <v>-537.39</v>
      </c>
    </row>
    <row r="471" spans="1:14" x14ac:dyDescent="0.25">
      <c r="A471" s="18">
        <v>469</v>
      </c>
      <c r="B471" s="14" t="s">
        <v>550</v>
      </c>
      <c r="C471" s="35">
        <v>554439000039504</v>
      </c>
      <c r="D471" s="18">
        <v>20</v>
      </c>
      <c r="E471" s="18" t="s">
        <v>29</v>
      </c>
      <c r="F471" s="18">
        <v>2025</v>
      </c>
      <c r="G471" s="18" t="s">
        <v>177</v>
      </c>
      <c r="H471" s="19" t="s">
        <v>171</v>
      </c>
      <c r="I471" s="39" t="s">
        <v>340</v>
      </c>
      <c r="J471" s="5" t="s">
        <v>447</v>
      </c>
      <c r="K471" s="18" t="s">
        <v>534</v>
      </c>
      <c r="L471" s="6">
        <v>-1542.94</v>
      </c>
    </row>
    <row r="472" spans="1:14" x14ac:dyDescent="0.25">
      <c r="A472" s="18">
        <v>470</v>
      </c>
      <c r="B472" s="14" t="s">
        <v>195</v>
      </c>
      <c r="C472" s="35">
        <v>850015</v>
      </c>
      <c r="D472" s="18">
        <v>23</v>
      </c>
      <c r="E472" s="18" t="s">
        <v>29</v>
      </c>
      <c r="F472" s="18">
        <v>2025</v>
      </c>
      <c r="G472" s="18" t="s">
        <v>25</v>
      </c>
      <c r="H472" s="3" t="s">
        <v>188</v>
      </c>
      <c r="I472" s="18" t="s">
        <v>339</v>
      </c>
      <c r="J472" s="18" t="s">
        <v>193</v>
      </c>
      <c r="K472" s="18" t="s">
        <v>314</v>
      </c>
      <c r="L472" s="22">
        <v>-196.43</v>
      </c>
    </row>
    <row r="473" spans="1:14" x14ac:dyDescent="0.25">
      <c r="A473" s="18">
        <v>471</v>
      </c>
      <c r="B473" s="21" t="s">
        <v>231</v>
      </c>
      <c r="C473" s="35">
        <v>553960510014489</v>
      </c>
      <c r="D473" s="18">
        <v>3</v>
      </c>
      <c r="E473" s="18" t="s">
        <v>30</v>
      </c>
      <c r="F473" s="18">
        <v>2025</v>
      </c>
      <c r="G473" s="18" t="s">
        <v>31</v>
      </c>
      <c r="H473" s="3" t="s">
        <v>232</v>
      </c>
      <c r="I473" s="18" t="s">
        <v>360</v>
      </c>
      <c r="J473" s="18" t="s">
        <v>233</v>
      </c>
      <c r="K473" s="18"/>
      <c r="L473" s="22">
        <v>-2355.64</v>
      </c>
    </row>
    <row r="474" spans="1:14" x14ac:dyDescent="0.25">
      <c r="A474" s="18">
        <v>472</v>
      </c>
      <c r="B474" s="21" t="s">
        <v>231</v>
      </c>
      <c r="C474" s="35">
        <v>554439000028455</v>
      </c>
      <c r="D474" s="18">
        <v>3</v>
      </c>
      <c r="E474" s="18" t="s">
        <v>30</v>
      </c>
      <c r="F474" s="18">
        <v>2025</v>
      </c>
      <c r="G474" s="18" t="s">
        <v>13</v>
      </c>
      <c r="H474" s="18" t="s">
        <v>190</v>
      </c>
      <c r="I474" s="18" t="s">
        <v>361</v>
      </c>
      <c r="J474" s="18" t="s">
        <v>234</v>
      </c>
      <c r="K474" s="18"/>
      <c r="L474" s="22">
        <v>-5298.74</v>
      </c>
    </row>
    <row r="475" spans="1:14" x14ac:dyDescent="0.25">
      <c r="A475" s="18">
        <v>473</v>
      </c>
      <c r="B475" s="21" t="s">
        <v>231</v>
      </c>
      <c r="C475" s="35">
        <v>20301</v>
      </c>
      <c r="D475" s="18">
        <v>3</v>
      </c>
      <c r="E475" s="18" t="s">
        <v>30</v>
      </c>
      <c r="F475" s="18">
        <v>2025</v>
      </c>
      <c r="G475" s="18" t="s">
        <v>15</v>
      </c>
      <c r="H475" s="3" t="s">
        <v>240</v>
      </c>
      <c r="I475" s="18" t="s">
        <v>358</v>
      </c>
      <c r="J475" s="18" t="s">
        <v>233</v>
      </c>
      <c r="K475" s="18"/>
      <c r="L475" s="22">
        <v>-3000</v>
      </c>
    </row>
    <row r="476" spans="1:14" x14ac:dyDescent="0.25">
      <c r="A476" s="18">
        <v>474</v>
      </c>
      <c r="B476" s="21" t="s">
        <v>142</v>
      </c>
      <c r="C476" s="35">
        <v>890361200492582</v>
      </c>
      <c r="D476" s="18">
        <v>5</v>
      </c>
      <c r="E476" s="18" t="s">
        <v>30</v>
      </c>
      <c r="F476" s="18">
        <v>2025</v>
      </c>
      <c r="G476" s="18" t="s">
        <v>18</v>
      </c>
      <c r="H476" s="18" t="s">
        <v>54</v>
      </c>
      <c r="I476" s="12" t="s">
        <v>65</v>
      </c>
      <c r="J476" s="18" t="s">
        <v>55</v>
      </c>
      <c r="K476" s="18"/>
      <c r="L476" s="22">
        <v>-73.8</v>
      </c>
    </row>
    <row r="477" spans="1:14" x14ac:dyDescent="0.25">
      <c r="A477" s="18">
        <v>475</v>
      </c>
      <c r="B477" s="14" t="s">
        <v>195</v>
      </c>
      <c r="C477" s="35">
        <v>850016</v>
      </c>
      <c r="D477" s="18">
        <v>7</v>
      </c>
      <c r="E477" s="18" t="s">
        <v>30</v>
      </c>
      <c r="F477" s="18">
        <v>2025</v>
      </c>
      <c r="G477" s="18" t="s">
        <v>25</v>
      </c>
      <c r="H477" s="3" t="s">
        <v>188</v>
      </c>
      <c r="I477" s="18" t="s">
        <v>339</v>
      </c>
      <c r="J477" s="18" t="s">
        <v>193</v>
      </c>
      <c r="K477" s="18"/>
      <c r="L477" s="22">
        <v>-3387.46</v>
      </c>
    </row>
    <row r="478" spans="1:14" x14ac:dyDescent="0.25">
      <c r="A478" s="18">
        <v>476</v>
      </c>
      <c r="B478" s="21" t="s">
        <v>474</v>
      </c>
      <c r="C478" s="35">
        <v>21001</v>
      </c>
      <c r="D478" s="18">
        <v>10</v>
      </c>
      <c r="E478" s="18" t="s">
        <v>30</v>
      </c>
      <c r="F478" s="18">
        <v>2025</v>
      </c>
      <c r="G478" s="18" t="s">
        <v>143</v>
      </c>
      <c r="H478" s="18" t="s">
        <v>34</v>
      </c>
      <c r="I478" s="12" t="s">
        <v>144</v>
      </c>
      <c r="J478" s="5" t="s">
        <v>447</v>
      </c>
      <c r="K478" s="18" t="s">
        <v>200</v>
      </c>
      <c r="L478" s="22">
        <v>-759.6</v>
      </c>
    </row>
    <row r="479" spans="1:14" x14ac:dyDescent="0.25">
      <c r="A479" s="18">
        <v>477</v>
      </c>
      <c r="B479" s="14" t="s">
        <v>224</v>
      </c>
      <c r="C479" s="35">
        <v>554439000039504</v>
      </c>
      <c r="D479" s="18">
        <v>13</v>
      </c>
      <c r="E479" s="18" t="s">
        <v>30</v>
      </c>
      <c r="F479" s="18">
        <v>2025</v>
      </c>
      <c r="G479" s="18" t="s">
        <v>13</v>
      </c>
      <c r="H479" s="12" t="s">
        <v>216</v>
      </c>
      <c r="I479" s="9" t="s">
        <v>66</v>
      </c>
      <c r="J479" s="18" t="s">
        <v>67</v>
      </c>
      <c r="K479" s="18"/>
      <c r="L479" s="22">
        <v>-4104</v>
      </c>
    </row>
    <row r="480" spans="1:14" x14ac:dyDescent="0.25">
      <c r="A480" s="18">
        <v>478</v>
      </c>
      <c r="B480" s="21" t="s">
        <v>145</v>
      </c>
      <c r="C480" s="35">
        <v>21401</v>
      </c>
      <c r="D480" s="18">
        <v>14</v>
      </c>
      <c r="E480" s="18" t="s">
        <v>30</v>
      </c>
      <c r="F480" s="18">
        <v>2025</v>
      </c>
      <c r="G480" s="18" t="s">
        <v>146</v>
      </c>
      <c r="H480" s="19" t="s">
        <v>147</v>
      </c>
      <c r="I480" s="9" t="s">
        <v>149</v>
      </c>
      <c r="J480" s="18" t="s">
        <v>148</v>
      </c>
      <c r="K480" s="18"/>
      <c r="L480" s="22">
        <v>-4230</v>
      </c>
    </row>
    <row r="481" spans="1:12" x14ac:dyDescent="0.25">
      <c r="A481" s="18">
        <v>479</v>
      </c>
      <c r="B481" s="14" t="s">
        <v>195</v>
      </c>
      <c r="C481" s="35">
        <v>551295000702791</v>
      </c>
      <c r="D481" s="18">
        <v>18</v>
      </c>
      <c r="E481" s="18" t="s">
        <v>30</v>
      </c>
      <c r="F481" s="18">
        <v>2025</v>
      </c>
      <c r="G481" s="18" t="s">
        <v>13</v>
      </c>
      <c r="H481" s="18" t="s">
        <v>150</v>
      </c>
      <c r="I481" s="18" t="s">
        <v>326</v>
      </c>
      <c r="J481" s="18" t="s">
        <v>193</v>
      </c>
      <c r="K481" s="18"/>
      <c r="L481" s="22">
        <v>-1764.85</v>
      </c>
    </row>
    <row r="482" spans="1:12" x14ac:dyDescent="0.25">
      <c r="A482" s="18">
        <v>480</v>
      </c>
      <c r="B482" s="21" t="s">
        <v>215</v>
      </c>
      <c r="C482" s="35">
        <v>553653000015845</v>
      </c>
      <c r="D482" s="18">
        <v>18</v>
      </c>
      <c r="E482" s="18" t="s">
        <v>30</v>
      </c>
      <c r="F482" s="18">
        <v>2025</v>
      </c>
      <c r="G482" s="18" t="s">
        <v>13</v>
      </c>
      <c r="H482" s="18" t="s">
        <v>362</v>
      </c>
      <c r="I482" s="18" t="s">
        <v>363</v>
      </c>
      <c r="J482" s="18" t="s">
        <v>214</v>
      </c>
      <c r="K482" s="18"/>
      <c r="L482" s="22">
        <v>-2506.8000000000002</v>
      </c>
    </row>
    <row r="483" spans="1:12" x14ac:dyDescent="0.25">
      <c r="A483" s="18">
        <v>481</v>
      </c>
      <c r="B483" s="21" t="s">
        <v>229</v>
      </c>
      <c r="C483" s="35">
        <v>554439000006509</v>
      </c>
      <c r="D483" s="18">
        <v>18</v>
      </c>
      <c r="E483" s="18" t="s">
        <v>30</v>
      </c>
      <c r="F483" s="18">
        <v>2025</v>
      </c>
      <c r="G483" s="18" t="s">
        <v>13</v>
      </c>
      <c r="H483" s="18" t="s">
        <v>168</v>
      </c>
      <c r="I483" s="18" t="s">
        <v>226</v>
      </c>
      <c r="J483" s="18" t="s">
        <v>197</v>
      </c>
      <c r="K483" s="18"/>
      <c r="L483" s="22">
        <v>-2100</v>
      </c>
    </row>
    <row r="484" spans="1:12" x14ac:dyDescent="0.25">
      <c r="A484" s="18">
        <v>482</v>
      </c>
      <c r="B484" s="21" t="s">
        <v>165</v>
      </c>
      <c r="C484" s="35">
        <v>554732000131396</v>
      </c>
      <c r="D484" s="18">
        <v>18</v>
      </c>
      <c r="E484" s="18" t="s">
        <v>30</v>
      </c>
      <c r="F484" s="18">
        <v>2025</v>
      </c>
      <c r="G484" s="18" t="s">
        <v>13</v>
      </c>
      <c r="H484" s="18" t="s">
        <v>154</v>
      </c>
      <c r="I484" s="18" t="s">
        <v>331</v>
      </c>
      <c r="J484" s="18" t="s">
        <v>163</v>
      </c>
      <c r="K484" s="18"/>
      <c r="L484" s="22">
        <v>-1562.71</v>
      </c>
    </row>
    <row r="485" spans="1:12" x14ac:dyDescent="0.25">
      <c r="A485" s="18">
        <v>483</v>
      </c>
      <c r="B485" s="21" t="s">
        <v>165</v>
      </c>
      <c r="C485" s="35">
        <v>555101000005631</v>
      </c>
      <c r="D485" s="18">
        <v>18</v>
      </c>
      <c r="E485" s="18" t="s">
        <v>30</v>
      </c>
      <c r="F485" s="18">
        <v>2025</v>
      </c>
      <c r="G485" s="18" t="s">
        <v>13</v>
      </c>
      <c r="H485" s="18" t="s">
        <v>169</v>
      </c>
      <c r="I485" s="18" t="s">
        <v>338</v>
      </c>
      <c r="J485" s="18" t="s">
        <v>163</v>
      </c>
      <c r="K485" s="18"/>
      <c r="L485" s="22">
        <v>-1764.85</v>
      </c>
    </row>
    <row r="486" spans="1:12" x14ac:dyDescent="0.25">
      <c r="A486" s="18">
        <v>484</v>
      </c>
      <c r="B486" s="21" t="s">
        <v>165</v>
      </c>
      <c r="C486" s="35">
        <v>21801</v>
      </c>
      <c r="D486" s="18">
        <v>18</v>
      </c>
      <c r="E486" s="18" t="s">
        <v>30</v>
      </c>
      <c r="F486" s="18">
        <v>2025</v>
      </c>
      <c r="G486" s="18" t="s">
        <v>14</v>
      </c>
      <c r="H486" s="18" t="s">
        <v>191</v>
      </c>
      <c r="I486" s="18" t="s">
        <v>364</v>
      </c>
      <c r="J486" s="18" t="s">
        <v>159</v>
      </c>
      <c r="K486" s="18"/>
      <c r="L486" s="22">
        <v>-1854.85</v>
      </c>
    </row>
    <row r="487" spans="1:12" x14ac:dyDescent="0.25">
      <c r="A487" s="18">
        <v>485</v>
      </c>
      <c r="B487" s="14" t="s">
        <v>549</v>
      </c>
      <c r="C487" s="35">
        <v>554439000039504</v>
      </c>
      <c r="D487" s="18">
        <v>20</v>
      </c>
      <c r="E487" s="18" t="s">
        <v>30</v>
      </c>
      <c r="F487" s="18">
        <v>2025</v>
      </c>
      <c r="G487" s="18" t="s">
        <v>177</v>
      </c>
      <c r="H487" s="19" t="s">
        <v>171</v>
      </c>
      <c r="I487" s="39" t="s">
        <v>340</v>
      </c>
      <c r="J487" s="5" t="s">
        <v>447</v>
      </c>
      <c r="K487" s="18" t="s">
        <v>548</v>
      </c>
      <c r="L487" s="22">
        <v>-886.44</v>
      </c>
    </row>
    <row r="488" spans="1:12" x14ac:dyDescent="0.25">
      <c r="A488" s="18">
        <v>486</v>
      </c>
      <c r="B488" s="14" t="s">
        <v>545</v>
      </c>
      <c r="C488" s="35">
        <v>554439000039504</v>
      </c>
      <c r="D488" s="18">
        <v>20</v>
      </c>
      <c r="E488" s="18" t="s">
        <v>30</v>
      </c>
      <c r="F488" s="18">
        <v>2025</v>
      </c>
      <c r="G488" s="18" t="s">
        <v>177</v>
      </c>
      <c r="H488" s="19" t="s">
        <v>171</v>
      </c>
      <c r="I488" s="39" t="s">
        <v>340</v>
      </c>
      <c r="J488" s="5" t="s">
        <v>447</v>
      </c>
      <c r="K488" s="18" t="s">
        <v>535</v>
      </c>
      <c r="L488" s="22">
        <v>-3038.38</v>
      </c>
    </row>
    <row r="489" spans="1:12" x14ac:dyDescent="0.25">
      <c r="A489" s="18">
        <v>487</v>
      </c>
      <c r="B489" s="14" t="s">
        <v>446</v>
      </c>
      <c r="C489" s="35">
        <v>554439000039504</v>
      </c>
      <c r="D489" s="18">
        <v>20</v>
      </c>
      <c r="E489" s="18" t="s">
        <v>30</v>
      </c>
      <c r="F489" s="18">
        <v>2025</v>
      </c>
      <c r="G489" s="18" t="s">
        <v>177</v>
      </c>
      <c r="H489" s="19" t="s">
        <v>171</v>
      </c>
      <c r="I489" s="39" t="s">
        <v>340</v>
      </c>
      <c r="J489" s="5" t="s">
        <v>447</v>
      </c>
      <c r="K489" s="18" t="s">
        <v>536</v>
      </c>
      <c r="L489" s="22">
        <v>-1671.09</v>
      </c>
    </row>
    <row r="490" spans="1:12" x14ac:dyDescent="0.25">
      <c r="A490" s="18">
        <v>488</v>
      </c>
      <c r="B490" s="14" t="s">
        <v>542</v>
      </c>
      <c r="C490" s="35">
        <v>554439000039504</v>
      </c>
      <c r="D490" s="18">
        <v>20</v>
      </c>
      <c r="E490" s="18" t="s">
        <v>30</v>
      </c>
      <c r="F490" s="18">
        <v>2025</v>
      </c>
      <c r="G490" s="18" t="s">
        <v>177</v>
      </c>
      <c r="H490" s="12" t="s">
        <v>171</v>
      </c>
      <c r="I490" s="39" t="s">
        <v>340</v>
      </c>
      <c r="J490" s="5" t="s">
        <v>447</v>
      </c>
      <c r="K490" s="18" t="s">
        <v>448</v>
      </c>
      <c r="L490" s="6">
        <v>-1268.26</v>
      </c>
    </row>
    <row r="491" spans="1:12" x14ac:dyDescent="0.25">
      <c r="A491" s="18">
        <v>489</v>
      </c>
      <c r="B491" s="14" t="s">
        <v>546</v>
      </c>
      <c r="C491" s="35">
        <v>554439000039504</v>
      </c>
      <c r="D491" s="18">
        <v>20</v>
      </c>
      <c r="E491" s="18" t="s">
        <v>30</v>
      </c>
      <c r="F491" s="18">
        <v>2025</v>
      </c>
      <c r="G491" s="18" t="s">
        <v>177</v>
      </c>
      <c r="H491" s="19" t="s">
        <v>171</v>
      </c>
      <c r="I491" s="39" t="s">
        <v>340</v>
      </c>
      <c r="J491" s="5" t="s">
        <v>447</v>
      </c>
      <c r="K491" s="18" t="s">
        <v>298</v>
      </c>
      <c r="L491" s="6">
        <v>-2546.94</v>
      </c>
    </row>
    <row r="492" spans="1:12" x14ac:dyDescent="0.25">
      <c r="A492" s="18">
        <v>490</v>
      </c>
      <c r="B492" s="21" t="s">
        <v>551</v>
      </c>
      <c r="C492" s="35">
        <v>554439000039504</v>
      </c>
      <c r="D492" s="18">
        <v>20</v>
      </c>
      <c r="E492" s="18" t="s">
        <v>30</v>
      </c>
      <c r="F492" s="18">
        <v>2025</v>
      </c>
      <c r="G492" s="18" t="s">
        <v>177</v>
      </c>
      <c r="H492" s="19" t="s">
        <v>171</v>
      </c>
      <c r="I492" s="39" t="s">
        <v>340</v>
      </c>
      <c r="J492" s="5" t="s">
        <v>447</v>
      </c>
      <c r="K492" s="18" t="s">
        <v>537</v>
      </c>
      <c r="L492" s="6">
        <v>-127.35</v>
      </c>
    </row>
    <row r="493" spans="1:12" x14ac:dyDescent="0.25">
      <c r="A493" s="18">
        <v>491</v>
      </c>
      <c r="B493" s="14" t="s">
        <v>547</v>
      </c>
      <c r="C493" s="35">
        <v>554439000039504</v>
      </c>
      <c r="D493" s="18">
        <v>20</v>
      </c>
      <c r="E493" s="18" t="s">
        <v>30</v>
      </c>
      <c r="F493" s="18">
        <v>2025</v>
      </c>
      <c r="G493" s="18" t="s">
        <v>177</v>
      </c>
      <c r="H493" s="19" t="s">
        <v>171</v>
      </c>
      <c r="I493" s="39" t="s">
        <v>340</v>
      </c>
      <c r="J493" s="5" t="s">
        <v>447</v>
      </c>
      <c r="K493" s="18" t="s">
        <v>300</v>
      </c>
      <c r="L493" s="6">
        <v>-573.05999999999995</v>
      </c>
    </row>
    <row r="494" spans="1:12" x14ac:dyDescent="0.25">
      <c r="A494" s="18">
        <v>492</v>
      </c>
      <c r="B494" s="14" t="s">
        <v>550</v>
      </c>
      <c r="C494" s="35">
        <v>554439000039504</v>
      </c>
      <c r="D494" s="18">
        <v>20</v>
      </c>
      <c r="E494" s="18" t="s">
        <v>30</v>
      </c>
      <c r="F494" s="18">
        <v>2025</v>
      </c>
      <c r="G494" s="18" t="s">
        <v>177</v>
      </c>
      <c r="H494" s="19" t="s">
        <v>171</v>
      </c>
      <c r="I494" s="39" t="s">
        <v>340</v>
      </c>
      <c r="J494" s="5" t="s">
        <v>447</v>
      </c>
      <c r="K494" s="18" t="s">
        <v>527</v>
      </c>
      <c r="L494" s="6">
        <v>-771.47</v>
      </c>
    </row>
    <row r="495" spans="1:12" x14ac:dyDescent="0.25">
      <c r="A495" s="18">
        <v>493</v>
      </c>
      <c r="B495" s="21" t="s">
        <v>165</v>
      </c>
      <c r="C495" s="35">
        <v>850017</v>
      </c>
      <c r="D495" s="18">
        <v>21</v>
      </c>
      <c r="E495" s="18" t="s">
        <v>30</v>
      </c>
      <c r="F495" s="18">
        <v>2025</v>
      </c>
      <c r="G495" s="18" t="s">
        <v>25</v>
      </c>
      <c r="H495" s="3" t="s">
        <v>188</v>
      </c>
      <c r="I495" s="18" t="s">
        <v>339</v>
      </c>
      <c r="J495" s="18" t="s">
        <v>163</v>
      </c>
      <c r="K495" s="5"/>
      <c r="L495" s="22">
        <v>-1687.5</v>
      </c>
    </row>
    <row r="496" spans="1:12" x14ac:dyDescent="0.25">
      <c r="A496" s="18">
        <v>494</v>
      </c>
      <c r="B496" s="27" t="s">
        <v>142</v>
      </c>
      <c r="C496" s="36">
        <v>890661200436553</v>
      </c>
      <c r="D496" s="19">
        <v>7</v>
      </c>
      <c r="E496" s="19" t="s">
        <v>52</v>
      </c>
      <c r="F496" s="18">
        <v>2025</v>
      </c>
      <c r="G496" s="19" t="s">
        <v>220</v>
      </c>
      <c r="H496" s="19" t="s">
        <v>54</v>
      </c>
      <c r="I496" s="12" t="s">
        <v>65</v>
      </c>
      <c r="J496" s="19" t="s">
        <v>55</v>
      </c>
      <c r="K496" s="5"/>
      <c r="L496" s="23">
        <v>-75.400000000000006</v>
      </c>
    </row>
    <row r="497" spans="1:12" x14ac:dyDescent="0.25">
      <c r="A497" s="18">
        <v>495</v>
      </c>
      <c r="B497" s="21" t="s">
        <v>474</v>
      </c>
      <c r="C497" s="102">
        <v>31001</v>
      </c>
      <c r="D497" s="19">
        <v>10</v>
      </c>
      <c r="E497" s="19" t="s">
        <v>52</v>
      </c>
      <c r="F497" s="18">
        <v>2025</v>
      </c>
      <c r="G497" s="19" t="s">
        <v>143</v>
      </c>
      <c r="H497" s="19" t="s">
        <v>34</v>
      </c>
      <c r="I497" s="12" t="s">
        <v>144</v>
      </c>
      <c r="J497" s="5" t="s">
        <v>447</v>
      </c>
      <c r="K497" s="12" t="s">
        <v>315</v>
      </c>
      <c r="L497" s="23">
        <v>-1111.69</v>
      </c>
    </row>
    <row r="498" spans="1:12" x14ac:dyDescent="0.25">
      <c r="A498" s="18">
        <v>496</v>
      </c>
      <c r="B498" s="14" t="s">
        <v>549</v>
      </c>
      <c r="C498" s="35">
        <v>554439000039504</v>
      </c>
      <c r="D498" s="19">
        <v>20</v>
      </c>
      <c r="E498" s="19" t="s">
        <v>52</v>
      </c>
      <c r="F498" s="18">
        <v>2025</v>
      </c>
      <c r="G498" s="19" t="s">
        <v>177</v>
      </c>
      <c r="H498" s="19" t="s">
        <v>171</v>
      </c>
      <c r="I498" s="39" t="s">
        <v>340</v>
      </c>
      <c r="J498" s="5" t="s">
        <v>447</v>
      </c>
      <c r="K498" s="19" t="s">
        <v>538</v>
      </c>
      <c r="L498" s="23">
        <v>-2425.2199999999998</v>
      </c>
    </row>
    <row r="499" spans="1:12" x14ac:dyDescent="0.25">
      <c r="A499" s="18">
        <v>497</v>
      </c>
      <c r="B499" s="14" t="s">
        <v>545</v>
      </c>
      <c r="C499" s="35">
        <v>554439000039504</v>
      </c>
      <c r="D499" s="19">
        <v>20</v>
      </c>
      <c r="E499" s="19" t="s">
        <v>52</v>
      </c>
      <c r="F499" s="18">
        <v>2025</v>
      </c>
      <c r="G499" s="19" t="s">
        <v>177</v>
      </c>
      <c r="H499" s="19" t="s">
        <v>171</v>
      </c>
      <c r="I499" s="39" t="s">
        <v>340</v>
      </c>
      <c r="J499" s="5" t="s">
        <v>447</v>
      </c>
      <c r="K499" s="19" t="s">
        <v>539</v>
      </c>
      <c r="L499" s="23">
        <v>-4446.75</v>
      </c>
    </row>
    <row r="500" spans="1:12" x14ac:dyDescent="0.25">
      <c r="A500" s="18">
        <v>498</v>
      </c>
      <c r="B500" s="14" t="s">
        <v>542</v>
      </c>
      <c r="C500" s="35">
        <v>554439000039504</v>
      </c>
      <c r="D500" s="19">
        <v>20</v>
      </c>
      <c r="E500" s="19" t="s">
        <v>52</v>
      </c>
      <c r="F500" s="18">
        <v>2025</v>
      </c>
      <c r="G500" s="19" t="s">
        <v>177</v>
      </c>
      <c r="H500" s="19" t="s">
        <v>171</v>
      </c>
      <c r="I500" s="39" t="s">
        <v>340</v>
      </c>
      <c r="J500" s="5" t="s">
        <v>447</v>
      </c>
      <c r="K500" s="18" t="s">
        <v>448</v>
      </c>
      <c r="L500" s="24">
        <v>-1268.26</v>
      </c>
    </row>
    <row r="501" spans="1:12" x14ac:dyDescent="0.25">
      <c r="A501" s="18">
        <v>499</v>
      </c>
      <c r="B501" s="14" t="s">
        <v>546</v>
      </c>
      <c r="C501" s="35">
        <v>554439000039504</v>
      </c>
      <c r="D501" s="19">
        <v>20</v>
      </c>
      <c r="E501" s="19" t="s">
        <v>52</v>
      </c>
      <c r="F501" s="18">
        <v>2025</v>
      </c>
      <c r="G501" s="19" t="s">
        <v>177</v>
      </c>
      <c r="H501" s="19" t="s">
        <v>171</v>
      </c>
      <c r="I501" s="39" t="s">
        <v>340</v>
      </c>
      <c r="J501" s="5" t="s">
        <v>447</v>
      </c>
      <c r="K501" s="18" t="s">
        <v>298</v>
      </c>
      <c r="L501" s="24">
        <v>-2546.94</v>
      </c>
    </row>
    <row r="502" spans="1:12" x14ac:dyDescent="0.25">
      <c r="A502" s="18">
        <v>500</v>
      </c>
      <c r="B502" s="21" t="s">
        <v>551</v>
      </c>
      <c r="C502" s="35">
        <v>554439000039504</v>
      </c>
      <c r="D502" s="19">
        <v>20</v>
      </c>
      <c r="E502" s="19" t="s">
        <v>52</v>
      </c>
      <c r="F502" s="18">
        <v>2025</v>
      </c>
      <c r="G502" s="19" t="s">
        <v>177</v>
      </c>
      <c r="H502" s="19" t="s">
        <v>171</v>
      </c>
      <c r="I502" s="39" t="s">
        <v>340</v>
      </c>
      <c r="J502" s="5" t="s">
        <v>447</v>
      </c>
      <c r="K502" s="18" t="s">
        <v>537</v>
      </c>
      <c r="L502" s="24">
        <v>-127.35</v>
      </c>
    </row>
    <row r="503" spans="1:12" x14ac:dyDescent="0.25">
      <c r="A503" s="18">
        <v>501</v>
      </c>
      <c r="B503" s="14" t="s">
        <v>547</v>
      </c>
      <c r="C503" s="35">
        <v>554439000039504</v>
      </c>
      <c r="D503" s="19">
        <v>20</v>
      </c>
      <c r="E503" s="19" t="s">
        <v>52</v>
      </c>
      <c r="F503" s="18">
        <v>2025</v>
      </c>
      <c r="G503" s="19" t="s">
        <v>177</v>
      </c>
      <c r="H503" s="19" t="s">
        <v>171</v>
      </c>
      <c r="I503" s="39" t="s">
        <v>340</v>
      </c>
      <c r="J503" s="5" t="s">
        <v>447</v>
      </c>
      <c r="K503" s="18" t="s">
        <v>300</v>
      </c>
      <c r="L503" s="24">
        <v>-573.05999999999995</v>
      </c>
    </row>
    <row r="504" spans="1:12" x14ac:dyDescent="0.25">
      <c r="A504" s="18">
        <v>502</v>
      </c>
      <c r="B504" s="14" t="s">
        <v>550</v>
      </c>
      <c r="C504" s="35">
        <v>554439000039504</v>
      </c>
      <c r="D504" s="19">
        <v>20</v>
      </c>
      <c r="E504" s="19" t="s">
        <v>52</v>
      </c>
      <c r="F504" s="18">
        <v>2025</v>
      </c>
      <c r="G504" s="19" t="s">
        <v>177</v>
      </c>
      <c r="H504" s="19" t="s">
        <v>171</v>
      </c>
      <c r="I504" s="39" t="s">
        <v>340</v>
      </c>
      <c r="J504" s="5" t="s">
        <v>447</v>
      </c>
      <c r="K504" s="18" t="s">
        <v>577</v>
      </c>
      <c r="L504" s="24">
        <v>-812.04</v>
      </c>
    </row>
    <row r="505" spans="1:12" x14ac:dyDescent="0.25">
      <c r="A505" s="18">
        <v>503</v>
      </c>
      <c r="B505" s="14" t="s">
        <v>450</v>
      </c>
      <c r="C505" s="35">
        <v>554439000039504</v>
      </c>
      <c r="D505" s="19">
        <v>20</v>
      </c>
      <c r="E505" s="19" t="s">
        <v>52</v>
      </c>
      <c r="F505" s="18">
        <v>2025</v>
      </c>
      <c r="G505" s="19" t="s">
        <v>177</v>
      </c>
      <c r="H505" s="19" t="s">
        <v>171</v>
      </c>
      <c r="I505" s="39" t="s">
        <v>340</v>
      </c>
      <c r="J505" s="5" t="s">
        <v>447</v>
      </c>
      <c r="K505" s="19" t="s">
        <v>540</v>
      </c>
      <c r="L505" s="24">
        <v>-1018.76</v>
      </c>
    </row>
    <row r="506" spans="1:12" x14ac:dyDescent="0.25">
      <c r="A506" s="18">
        <v>504</v>
      </c>
      <c r="B506" s="14" t="s">
        <v>446</v>
      </c>
      <c r="C506" s="35">
        <v>554439000039504</v>
      </c>
      <c r="D506" s="19">
        <v>20</v>
      </c>
      <c r="E506" s="19" t="s">
        <v>52</v>
      </c>
      <c r="F506" s="18">
        <v>2025</v>
      </c>
      <c r="G506" s="19" t="s">
        <v>177</v>
      </c>
      <c r="H506" s="19" t="s">
        <v>171</v>
      </c>
      <c r="I506" s="39" t="s">
        <v>340</v>
      </c>
      <c r="J506" s="5" t="s">
        <v>447</v>
      </c>
      <c r="K506" s="19" t="s">
        <v>541</v>
      </c>
      <c r="L506" s="23">
        <v>-2067.83</v>
      </c>
    </row>
    <row r="507" spans="1:12" x14ac:dyDescent="0.25">
      <c r="A507" s="18">
        <v>505</v>
      </c>
      <c r="B507" s="14" t="s">
        <v>224</v>
      </c>
      <c r="C507" s="36">
        <v>554439000039504</v>
      </c>
      <c r="D507" s="19">
        <v>24</v>
      </c>
      <c r="E507" s="19" t="s">
        <v>52</v>
      </c>
      <c r="F507" s="18">
        <v>2025</v>
      </c>
      <c r="G507" s="18" t="s">
        <v>13</v>
      </c>
      <c r="H507" s="12" t="s">
        <v>216</v>
      </c>
      <c r="I507" s="9" t="s">
        <v>66</v>
      </c>
      <c r="J507" s="19" t="s">
        <v>67</v>
      </c>
      <c r="K507" s="19"/>
      <c r="L507" s="23">
        <v>-5636.53</v>
      </c>
    </row>
    <row r="508" spans="1:12" x14ac:dyDescent="0.25">
      <c r="A508" s="18">
        <v>506</v>
      </c>
      <c r="B508" s="21" t="s">
        <v>145</v>
      </c>
      <c r="C508" s="79">
        <v>32701</v>
      </c>
      <c r="D508" s="19">
        <v>27</v>
      </c>
      <c r="E508" s="19" t="s">
        <v>52</v>
      </c>
      <c r="F508" s="18">
        <v>2025</v>
      </c>
      <c r="G508" s="18" t="s">
        <v>146</v>
      </c>
      <c r="H508" s="19" t="s">
        <v>147</v>
      </c>
      <c r="I508" s="9" t="s">
        <v>149</v>
      </c>
      <c r="J508" s="19" t="s">
        <v>148</v>
      </c>
      <c r="K508" s="19"/>
      <c r="L508" s="23">
        <v>-2924.99</v>
      </c>
    </row>
    <row r="509" spans="1:12" x14ac:dyDescent="0.25">
      <c r="A509" s="18">
        <v>507</v>
      </c>
      <c r="B509" s="27" t="s">
        <v>142</v>
      </c>
      <c r="C509" s="36">
        <v>830971203710201</v>
      </c>
      <c r="D509" s="19">
        <v>7</v>
      </c>
      <c r="E509" s="19" t="s">
        <v>12</v>
      </c>
      <c r="F509" s="19">
        <v>2025</v>
      </c>
      <c r="G509" s="19" t="s">
        <v>220</v>
      </c>
      <c r="H509" s="19" t="s">
        <v>54</v>
      </c>
      <c r="I509" s="9" t="s">
        <v>65</v>
      </c>
      <c r="J509" s="19" t="s">
        <v>55</v>
      </c>
      <c r="K509" s="19"/>
      <c r="L509" s="23">
        <v>-75.400000000000006</v>
      </c>
    </row>
    <row r="510" spans="1:12" x14ac:dyDescent="0.25">
      <c r="A510" s="18">
        <v>508</v>
      </c>
      <c r="B510" s="14" t="s">
        <v>224</v>
      </c>
      <c r="C510" s="36">
        <v>554439000039504</v>
      </c>
      <c r="D510" s="19">
        <v>16</v>
      </c>
      <c r="E510" s="19" t="s">
        <v>12</v>
      </c>
      <c r="F510" s="19">
        <v>2025</v>
      </c>
      <c r="G510" s="18" t="s">
        <v>13</v>
      </c>
      <c r="H510" s="12" t="s">
        <v>216</v>
      </c>
      <c r="I510" s="9" t="s">
        <v>66</v>
      </c>
      <c r="J510" s="19" t="s">
        <v>67</v>
      </c>
      <c r="K510" s="19"/>
      <c r="L510" s="23">
        <v>-4649.3</v>
      </c>
    </row>
    <row r="511" spans="1:12" x14ac:dyDescent="0.25">
      <c r="A511" s="18">
        <v>509</v>
      </c>
      <c r="B511" s="27" t="s">
        <v>316</v>
      </c>
      <c r="C511" s="79">
        <v>42401</v>
      </c>
      <c r="D511" s="19">
        <v>22</v>
      </c>
      <c r="E511" s="19" t="s">
        <v>12</v>
      </c>
      <c r="F511" s="19">
        <v>2025</v>
      </c>
      <c r="G511" s="18" t="s">
        <v>37</v>
      </c>
      <c r="H511" s="174" t="s">
        <v>343</v>
      </c>
      <c r="I511" s="42" t="s">
        <v>342</v>
      </c>
      <c r="J511" s="19" t="s">
        <v>197</v>
      </c>
      <c r="K511" s="19"/>
      <c r="L511" s="23">
        <v>-27879.7</v>
      </c>
    </row>
    <row r="512" spans="1:12" x14ac:dyDescent="0.25">
      <c r="A512" s="18">
        <v>510</v>
      </c>
      <c r="B512" s="27" t="s">
        <v>277</v>
      </c>
      <c r="C512" s="36">
        <v>42401</v>
      </c>
      <c r="D512" s="19">
        <v>24</v>
      </c>
      <c r="E512" s="19" t="s">
        <v>12</v>
      </c>
      <c r="F512" s="19">
        <v>2025</v>
      </c>
      <c r="G512" s="19" t="s">
        <v>37</v>
      </c>
      <c r="H512" s="174" t="s">
        <v>343</v>
      </c>
      <c r="I512" s="42" t="s">
        <v>342</v>
      </c>
      <c r="J512" s="19" t="s">
        <v>197</v>
      </c>
      <c r="K512" s="19"/>
      <c r="L512" s="23">
        <v>-3980</v>
      </c>
    </row>
    <row r="513" spans="1:12" x14ac:dyDescent="0.25">
      <c r="A513" s="18">
        <v>511</v>
      </c>
      <c r="B513" s="27" t="s">
        <v>142</v>
      </c>
      <c r="C513" s="36">
        <v>891261200725457</v>
      </c>
      <c r="D513" s="19">
        <v>6</v>
      </c>
      <c r="E513" s="19" t="s">
        <v>17</v>
      </c>
      <c r="F513" s="19">
        <v>2025</v>
      </c>
      <c r="G513" s="19" t="s">
        <v>220</v>
      </c>
      <c r="H513" s="19" t="s">
        <v>54</v>
      </c>
      <c r="I513" s="12" t="s">
        <v>65</v>
      </c>
      <c r="J513" s="18" t="s">
        <v>55</v>
      </c>
      <c r="K513" s="19"/>
      <c r="L513" s="23">
        <v>-75.400000000000006</v>
      </c>
    </row>
    <row r="514" spans="1:12" customFormat="1" ht="15" x14ac:dyDescent="0.25">
      <c r="A514" s="17"/>
      <c r="D514" s="17"/>
      <c r="E514" s="17"/>
      <c r="F514" s="17"/>
      <c r="G514" s="17"/>
      <c r="H514" s="17"/>
      <c r="I514" s="17"/>
      <c r="J514" s="17"/>
      <c r="L514" s="132"/>
    </row>
    <row r="515" spans="1:12" customFormat="1" ht="15" hidden="1" x14ac:dyDescent="0.25">
      <c r="A515" s="17"/>
      <c r="D515" s="17"/>
      <c r="E515" s="17"/>
      <c r="F515" s="17"/>
      <c r="G515" s="17"/>
      <c r="H515" s="17"/>
      <c r="I515" s="17"/>
      <c r="J515" s="17"/>
      <c r="L515">
        <f>SUBTOTAL(9,L299:L326)</f>
        <v>-83020.940000000017</v>
      </c>
    </row>
    <row r="518" spans="1:12" x14ac:dyDescent="0.25">
      <c r="L518" s="91"/>
    </row>
    <row r="519" spans="1:12" x14ac:dyDescent="0.25">
      <c r="L519" s="94"/>
    </row>
    <row r="520" spans="1:12" x14ac:dyDescent="0.25">
      <c r="L520" s="94"/>
    </row>
    <row r="521" spans="1:12" x14ac:dyDescent="0.25">
      <c r="L521" s="94"/>
    </row>
    <row r="525" spans="1:12" x14ac:dyDescent="0.25">
      <c r="K525" s="177" t="s">
        <v>473</v>
      </c>
    </row>
  </sheetData>
  <autoFilter ref="A2:L514" xr:uid="{17873A68-F1E7-49EC-81BC-BB349C486AE5}"/>
  <mergeCells count="1">
    <mergeCell ref="A1:L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98F-CF4D-4A80-802C-958DD0CCE935}">
  <dimension ref="A1:D23"/>
  <sheetViews>
    <sheetView zoomScale="196" zoomScaleNormal="196" workbookViewId="0">
      <selection sqref="A1:C1"/>
    </sheetView>
  </sheetViews>
  <sheetFormatPr defaultColWidth="8.85546875" defaultRowHeight="15" x14ac:dyDescent="0.25"/>
  <cols>
    <col min="2" max="2" width="15.7109375" style="17" customWidth="1"/>
    <col min="3" max="3" width="16.5703125" customWidth="1"/>
  </cols>
  <sheetData>
    <row r="1" spans="1:4" x14ac:dyDescent="0.25">
      <c r="A1" s="239" t="s">
        <v>386</v>
      </c>
      <c r="B1" s="240"/>
      <c r="C1" s="241"/>
      <c r="D1" s="99"/>
    </row>
    <row r="2" spans="1:4" ht="27" x14ac:dyDescent="0.25">
      <c r="A2" s="67" t="s">
        <v>44</v>
      </c>
      <c r="B2" s="68" t="s">
        <v>45</v>
      </c>
      <c r="C2" s="69" t="s">
        <v>46</v>
      </c>
    </row>
    <row r="3" spans="1:4" x14ac:dyDescent="0.25">
      <c r="A3" s="16">
        <v>1</v>
      </c>
      <c r="B3" s="58" t="s">
        <v>367</v>
      </c>
      <c r="C3" s="60">
        <v>15363.4</v>
      </c>
    </row>
    <row r="4" spans="1:4" x14ac:dyDescent="0.25">
      <c r="A4" s="16">
        <v>2</v>
      </c>
      <c r="B4" s="58" t="s">
        <v>368</v>
      </c>
      <c r="C4" s="60">
        <v>5559.4</v>
      </c>
    </row>
    <row r="5" spans="1:4" x14ac:dyDescent="0.25">
      <c r="A5" s="16">
        <v>3</v>
      </c>
      <c r="B5" s="58" t="s">
        <v>369</v>
      </c>
      <c r="C5" s="60">
        <v>4533.3999999999996</v>
      </c>
    </row>
    <row r="6" spans="1:4" x14ac:dyDescent="0.25">
      <c r="A6" s="16">
        <v>4</v>
      </c>
      <c r="B6" s="58" t="s">
        <v>370</v>
      </c>
      <c r="C6" s="60">
        <v>4560</v>
      </c>
    </row>
    <row r="7" spans="1:4" x14ac:dyDescent="0.25">
      <c r="A7" s="16">
        <v>5</v>
      </c>
      <c r="B7" s="58" t="s">
        <v>47</v>
      </c>
      <c r="C7" s="60">
        <v>4674</v>
      </c>
    </row>
    <row r="8" spans="1:4" x14ac:dyDescent="0.25">
      <c r="A8" s="16">
        <v>6</v>
      </c>
      <c r="B8" s="58" t="s">
        <v>371</v>
      </c>
      <c r="C8" s="60">
        <v>4548.6000000000004</v>
      </c>
    </row>
    <row r="9" spans="1:4" x14ac:dyDescent="0.25">
      <c r="A9" s="16">
        <v>7</v>
      </c>
      <c r="B9" s="58" t="s">
        <v>372</v>
      </c>
      <c r="C9" s="60">
        <v>9108.6</v>
      </c>
    </row>
    <row r="10" spans="1:4" x14ac:dyDescent="0.25">
      <c r="A10" s="16">
        <v>8</v>
      </c>
      <c r="B10" s="58" t="s">
        <v>373</v>
      </c>
      <c r="C10" s="60">
        <v>10279.700000000001</v>
      </c>
    </row>
    <row r="11" spans="1:4" x14ac:dyDescent="0.25">
      <c r="A11" s="16">
        <v>9</v>
      </c>
      <c r="B11" s="58" t="s">
        <v>374</v>
      </c>
      <c r="C11" s="60">
        <v>4788</v>
      </c>
    </row>
    <row r="12" spans="1:4" x14ac:dyDescent="0.25">
      <c r="A12" s="16">
        <v>10</v>
      </c>
      <c r="B12" s="58" t="s">
        <v>375</v>
      </c>
      <c r="C12" s="60">
        <v>3971</v>
      </c>
    </row>
    <row r="13" spans="1:4" x14ac:dyDescent="0.25">
      <c r="A13" s="16">
        <v>11</v>
      </c>
      <c r="B13" s="58" t="s">
        <v>376</v>
      </c>
      <c r="C13" s="60">
        <v>4550.5</v>
      </c>
    </row>
    <row r="14" spans="1:4" x14ac:dyDescent="0.25">
      <c r="A14" s="16">
        <v>12</v>
      </c>
      <c r="B14" s="59" t="s">
        <v>377</v>
      </c>
      <c r="C14" s="60">
        <v>4303.5</v>
      </c>
    </row>
    <row r="15" spans="1:4" x14ac:dyDescent="0.25">
      <c r="A15" s="16">
        <v>13</v>
      </c>
      <c r="B15" s="59" t="s">
        <v>378</v>
      </c>
      <c r="C15" s="61">
        <v>4465</v>
      </c>
    </row>
    <row r="16" spans="1:4" x14ac:dyDescent="0.25">
      <c r="A16" s="16">
        <v>14</v>
      </c>
      <c r="B16" s="59" t="s">
        <v>409</v>
      </c>
      <c r="C16" s="55">
        <v>8588</v>
      </c>
    </row>
    <row r="17" spans="1:3" x14ac:dyDescent="0.25">
      <c r="A17" s="16">
        <v>15</v>
      </c>
      <c r="B17" s="59" t="s">
        <v>379</v>
      </c>
      <c r="C17" s="55">
        <v>4332</v>
      </c>
    </row>
    <row r="18" spans="1:3" x14ac:dyDescent="0.25">
      <c r="A18" s="16">
        <v>16</v>
      </c>
      <c r="B18" s="59" t="s">
        <v>380</v>
      </c>
      <c r="C18" s="57">
        <v>4675.33</v>
      </c>
    </row>
    <row r="19" spans="1:3" x14ac:dyDescent="0.25">
      <c r="A19" s="16">
        <v>17</v>
      </c>
      <c r="B19" s="59" t="s">
        <v>381</v>
      </c>
      <c r="C19" s="53">
        <v>4997</v>
      </c>
    </row>
    <row r="20" spans="1:3" x14ac:dyDescent="0.25">
      <c r="A20" s="16">
        <v>18</v>
      </c>
      <c r="B20" s="59" t="s">
        <v>383</v>
      </c>
      <c r="C20" s="53">
        <v>4104</v>
      </c>
    </row>
    <row r="21" spans="1:3" x14ac:dyDescent="0.25">
      <c r="A21" s="16">
        <v>19</v>
      </c>
      <c r="B21" s="59" t="s">
        <v>382</v>
      </c>
      <c r="C21" s="63">
        <v>5636.53</v>
      </c>
    </row>
    <row r="22" spans="1:3" x14ac:dyDescent="0.25">
      <c r="A22" s="16">
        <v>20</v>
      </c>
      <c r="B22" s="59" t="s">
        <v>384</v>
      </c>
      <c r="C22" s="63">
        <v>4649.3</v>
      </c>
    </row>
    <row r="23" spans="1:3" x14ac:dyDescent="0.25">
      <c r="A23" s="64" t="s">
        <v>385</v>
      </c>
      <c r="B23" s="3"/>
      <c r="C23" s="62">
        <f>SUM(C3:C22)</f>
        <v>117687.26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11EF-A0E2-45C4-B952-A9AAA1FFC0F3}">
  <dimension ref="A1:E118"/>
  <sheetViews>
    <sheetView zoomScale="220" zoomScaleNormal="220" workbookViewId="0">
      <selection sqref="A1:D1"/>
    </sheetView>
  </sheetViews>
  <sheetFormatPr defaultColWidth="8.85546875" defaultRowHeight="13.5" x14ac:dyDescent="0.25"/>
  <cols>
    <col min="1" max="1" width="9" style="82" bestFit="1" customWidth="1"/>
    <col min="2" max="2" width="12.42578125" style="82" customWidth="1"/>
    <col min="3" max="3" width="13.28515625" style="82" customWidth="1"/>
    <col min="4" max="4" width="10.42578125" style="82" bestFit="1" customWidth="1"/>
    <col min="5" max="16384" width="8.85546875" style="82"/>
  </cols>
  <sheetData>
    <row r="1" spans="1:5" x14ac:dyDescent="0.25">
      <c r="A1" s="219" t="s">
        <v>586</v>
      </c>
      <c r="B1" s="219"/>
      <c r="C1" s="219"/>
      <c r="D1" s="219"/>
      <c r="E1" s="99"/>
    </row>
    <row r="2" spans="1:5" ht="27" x14ac:dyDescent="0.25">
      <c r="A2" s="67" t="s">
        <v>44</v>
      </c>
      <c r="B2" s="89" t="s">
        <v>146</v>
      </c>
      <c r="C2" s="68" t="s">
        <v>389</v>
      </c>
      <c r="D2" s="69" t="s">
        <v>388</v>
      </c>
    </row>
    <row r="3" spans="1:5" x14ac:dyDescent="0.25">
      <c r="A3" s="16">
        <v>1</v>
      </c>
      <c r="B3" s="35">
        <v>81601</v>
      </c>
      <c r="C3" s="98">
        <v>45154</v>
      </c>
      <c r="D3" s="88">
        <v>779.62</v>
      </c>
    </row>
    <row r="4" spans="1:5" x14ac:dyDescent="0.25">
      <c r="A4" s="16">
        <v>2</v>
      </c>
      <c r="B4" s="35">
        <v>81602</v>
      </c>
      <c r="C4" s="98">
        <v>45154</v>
      </c>
      <c r="D4" s="88">
        <v>1196.77</v>
      </c>
    </row>
    <row r="5" spans="1:5" x14ac:dyDescent="0.25">
      <c r="A5" s="16">
        <v>3</v>
      </c>
      <c r="B5" s="35">
        <v>81603</v>
      </c>
      <c r="C5" s="98">
        <v>45154</v>
      </c>
      <c r="D5" s="88">
        <v>421.53</v>
      </c>
    </row>
    <row r="6" spans="1:5" x14ac:dyDescent="0.25">
      <c r="A6" s="16">
        <v>4</v>
      </c>
      <c r="B6" s="35">
        <v>81604</v>
      </c>
      <c r="C6" s="98">
        <v>45154</v>
      </c>
      <c r="D6" s="88">
        <v>467.96</v>
      </c>
    </row>
    <row r="7" spans="1:5" x14ac:dyDescent="0.25">
      <c r="A7" s="16">
        <v>5</v>
      </c>
      <c r="B7" s="35">
        <v>91301</v>
      </c>
      <c r="C7" s="98">
        <v>45182</v>
      </c>
      <c r="D7" s="88">
        <v>138.01</v>
      </c>
    </row>
    <row r="8" spans="1:5" x14ac:dyDescent="0.25">
      <c r="A8" s="16">
        <v>6</v>
      </c>
      <c r="B8" s="37">
        <v>11701</v>
      </c>
      <c r="C8" s="58" t="s">
        <v>462</v>
      </c>
      <c r="D8" s="55">
        <v>357.52</v>
      </c>
    </row>
    <row r="9" spans="1:5" x14ac:dyDescent="0.25">
      <c r="A9" s="16">
        <v>7</v>
      </c>
      <c r="B9" s="37">
        <v>11702</v>
      </c>
      <c r="C9" s="58" t="s">
        <v>462</v>
      </c>
      <c r="D9" s="55">
        <v>2771.31</v>
      </c>
    </row>
    <row r="10" spans="1:5" x14ac:dyDescent="0.25">
      <c r="A10" s="16">
        <v>8</v>
      </c>
      <c r="B10" s="37">
        <v>11703</v>
      </c>
      <c r="C10" s="58" t="s">
        <v>462</v>
      </c>
      <c r="D10" s="55">
        <v>2901.34</v>
      </c>
    </row>
    <row r="11" spans="1:5" x14ac:dyDescent="0.25">
      <c r="A11" s="16">
        <v>9</v>
      </c>
      <c r="B11" s="37">
        <v>11704</v>
      </c>
      <c r="C11" s="58" t="s">
        <v>462</v>
      </c>
      <c r="D11" s="55">
        <v>3359.91</v>
      </c>
    </row>
    <row r="12" spans="1:5" x14ac:dyDescent="0.25">
      <c r="A12" s="16">
        <v>10</v>
      </c>
      <c r="B12" s="37">
        <v>42501</v>
      </c>
      <c r="C12" s="58" t="s">
        <v>463</v>
      </c>
      <c r="D12" s="55">
        <v>1850.24</v>
      </c>
    </row>
    <row r="13" spans="1:5" x14ac:dyDescent="0.25">
      <c r="A13" s="16">
        <v>11</v>
      </c>
      <c r="B13" s="37">
        <v>42502</v>
      </c>
      <c r="C13" s="58" t="s">
        <v>463</v>
      </c>
      <c r="D13" s="55">
        <v>1500.38</v>
      </c>
    </row>
    <row r="14" spans="1:5" x14ac:dyDescent="0.25">
      <c r="A14" s="16">
        <v>12</v>
      </c>
      <c r="B14" s="37">
        <v>42503</v>
      </c>
      <c r="C14" s="58" t="s">
        <v>463</v>
      </c>
      <c r="D14" s="55">
        <v>1196.97</v>
      </c>
    </row>
    <row r="15" spans="1:5" x14ac:dyDescent="0.25">
      <c r="A15" s="16">
        <v>13</v>
      </c>
      <c r="B15" s="37">
        <v>73101</v>
      </c>
      <c r="C15" s="58" t="s">
        <v>464</v>
      </c>
      <c r="D15" s="55">
        <v>2790.34</v>
      </c>
    </row>
    <row r="16" spans="1:5" x14ac:dyDescent="0.25">
      <c r="A16" s="16">
        <v>14</v>
      </c>
      <c r="B16" s="37">
        <v>73102</v>
      </c>
      <c r="C16" s="58" t="s">
        <v>464</v>
      </c>
      <c r="D16" s="55">
        <v>1241.68</v>
      </c>
    </row>
    <row r="17" spans="1:5" x14ac:dyDescent="0.25">
      <c r="A17" s="16">
        <v>15</v>
      </c>
      <c r="B17" s="37">
        <v>73103</v>
      </c>
      <c r="C17" s="58" t="s">
        <v>464</v>
      </c>
      <c r="D17" s="55">
        <v>5723.59</v>
      </c>
    </row>
    <row r="18" spans="1:5" x14ac:dyDescent="0.25">
      <c r="A18" s="16">
        <v>16</v>
      </c>
      <c r="B18" s="37">
        <v>82002</v>
      </c>
      <c r="C18" s="58" t="s">
        <v>465</v>
      </c>
      <c r="D18" s="55">
        <v>7745.74</v>
      </c>
    </row>
    <row r="19" spans="1:5" x14ac:dyDescent="0.25">
      <c r="A19" s="16">
        <v>17</v>
      </c>
      <c r="B19" s="37">
        <v>91301</v>
      </c>
      <c r="C19" s="58" t="s">
        <v>466</v>
      </c>
      <c r="D19" s="55">
        <v>7299.95</v>
      </c>
    </row>
    <row r="20" spans="1:5" x14ac:dyDescent="0.25">
      <c r="A20" s="16">
        <v>18</v>
      </c>
      <c r="B20" s="37">
        <v>111801</v>
      </c>
      <c r="C20" s="58" t="s">
        <v>467</v>
      </c>
      <c r="D20" s="55">
        <v>7092.76</v>
      </c>
    </row>
    <row r="21" spans="1:5" x14ac:dyDescent="0.25">
      <c r="A21" s="16">
        <v>19</v>
      </c>
      <c r="B21" s="37">
        <v>111901</v>
      </c>
      <c r="C21" s="58" t="s">
        <v>468</v>
      </c>
      <c r="D21" s="55">
        <v>4921.91</v>
      </c>
    </row>
    <row r="22" spans="1:5" x14ac:dyDescent="0.25">
      <c r="A22" s="16">
        <v>20</v>
      </c>
      <c r="B22" s="35">
        <v>121101</v>
      </c>
      <c r="C22" s="58" t="s">
        <v>469</v>
      </c>
      <c r="D22" s="88">
        <v>4598.04</v>
      </c>
    </row>
    <row r="23" spans="1:5" x14ac:dyDescent="0.25">
      <c r="A23" s="16">
        <v>21</v>
      </c>
      <c r="B23" s="37">
        <v>11601</v>
      </c>
      <c r="C23" s="58" t="s">
        <v>470</v>
      </c>
      <c r="D23" s="88">
        <v>5045.78</v>
      </c>
    </row>
    <row r="24" spans="1:5" x14ac:dyDescent="0.25">
      <c r="A24" s="16">
        <v>22</v>
      </c>
      <c r="B24" s="35">
        <v>21401</v>
      </c>
      <c r="C24" s="58" t="s">
        <v>471</v>
      </c>
      <c r="D24" s="88">
        <v>4230</v>
      </c>
    </row>
    <row r="25" spans="1:5" x14ac:dyDescent="0.25">
      <c r="A25" s="16">
        <v>23</v>
      </c>
      <c r="B25" s="79">
        <v>32701</v>
      </c>
      <c r="C25" s="58" t="s">
        <v>472</v>
      </c>
      <c r="D25" s="90">
        <v>2924.99</v>
      </c>
    </row>
    <row r="26" spans="1:5" x14ac:dyDescent="0.25">
      <c r="A26" s="64" t="s">
        <v>385</v>
      </c>
      <c r="B26" s="54"/>
      <c r="C26" s="3"/>
      <c r="D26" s="54">
        <f>SUM(D3:D25)</f>
        <v>70556.340000000011</v>
      </c>
    </row>
    <row r="27" spans="1:5" x14ac:dyDescent="0.25">
      <c r="A27" s="184"/>
      <c r="B27" s="185"/>
      <c r="C27" s="185"/>
      <c r="D27" s="185"/>
      <c r="E27" s="186"/>
    </row>
    <row r="28" spans="1:5" x14ac:dyDescent="0.25">
      <c r="A28" s="184"/>
      <c r="B28" s="185"/>
      <c r="C28" s="185"/>
      <c r="D28" s="185"/>
      <c r="E28" s="187"/>
    </row>
    <row r="29" spans="1:5" x14ac:dyDescent="0.25">
      <c r="A29" s="184"/>
      <c r="B29" s="185"/>
      <c r="C29" s="185"/>
      <c r="D29" s="185"/>
      <c r="E29" s="186"/>
    </row>
    <row r="30" spans="1:5" x14ac:dyDescent="0.25">
      <c r="A30" s="184"/>
      <c r="B30" s="185"/>
      <c r="C30" s="185"/>
      <c r="D30" s="185"/>
      <c r="E30" s="187"/>
    </row>
    <row r="31" spans="1:5" x14ac:dyDescent="0.25">
      <c r="A31" s="184"/>
      <c r="B31" s="185"/>
      <c r="C31" s="185"/>
      <c r="D31" s="185"/>
      <c r="E31" s="186"/>
    </row>
    <row r="32" spans="1:5" x14ac:dyDescent="0.25">
      <c r="A32" s="184"/>
      <c r="B32" s="185"/>
      <c r="C32" s="185"/>
      <c r="D32" s="185"/>
      <c r="E32" s="187"/>
    </row>
    <row r="33" spans="1:5" x14ac:dyDescent="0.25">
      <c r="A33" s="184"/>
      <c r="B33" s="185"/>
      <c r="C33" s="185"/>
      <c r="D33" s="185"/>
      <c r="E33" s="186"/>
    </row>
    <row r="34" spans="1:5" x14ac:dyDescent="0.25">
      <c r="A34" s="184"/>
      <c r="B34" s="185"/>
      <c r="C34" s="185"/>
      <c r="D34" s="185"/>
      <c r="E34" s="187"/>
    </row>
    <row r="35" spans="1:5" x14ac:dyDescent="0.25">
      <c r="A35" s="184"/>
      <c r="B35" s="185"/>
      <c r="C35" s="185"/>
      <c r="D35" s="185"/>
      <c r="E35" s="187"/>
    </row>
    <row r="36" spans="1:5" x14ac:dyDescent="0.25">
      <c r="A36" s="184"/>
      <c r="B36" s="185"/>
      <c r="C36" s="185"/>
      <c r="D36" s="185"/>
      <c r="E36" s="187"/>
    </row>
    <row r="37" spans="1:5" x14ac:dyDescent="0.25">
      <c r="A37" s="184"/>
      <c r="B37" s="185"/>
      <c r="C37" s="185"/>
      <c r="D37" s="185"/>
      <c r="E37" s="186"/>
    </row>
    <row r="38" spans="1:5" x14ac:dyDescent="0.25">
      <c r="A38" s="184"/>
      <c r="B38" s="185"/>
      <c r="C38" s="185"/>
      <c r="D38" s="185"/>
      <c r="E38" s="186"/>
    </row>
    <row r="39" spans="1:5" x14ac:dyDescent="0.25">
      <c r="A39" s="184"/>
      <c r="B39" s="185"/>
      <c r="C39" s="185"/>
      <c r="D39" s="185"/>
      <c r="E39" s="187"/>
    </row>
    <row r="40" spans="1:5" x14ac:dyDescent="0.25">
      <c r="A40" s="184"/>
      <c r="B40" s="185"/>
      <c r="C40" s="185"/>
      <c r="D40" s="185"/>
      <c r="E40" s="186"/>
    </row>
    <row r="41" spans="1:5" x14ac:dyDescent="0.25">
      <c r="A41" s="184"/>
      <c r="B41" s="185"/>
      <c r="C41" s="185"/>
      <c r="D41" s="185"/>
      <c r="E41" s="187"/>
    </row>
    <row r="42" spans="1:5" x14ac:dyDescent="0.25">
      <c r="A42" s="184"/>
      <c r="B42" s="185"/>
      <c r="C42" s="185"/>
      <c r="D42" s="185"/>
      <c r="E42" s="186"/>
    </row>
    <row r="43" spans="1:5" x14ac:dyDescent="0.25">
      <c r="A43" s="184"/>
      <c r="B43" s="185"/>
      <c r="C43" s="185"/>
      <c r="D43" s="185"/>
      <c r="E43" s="187"/>
    </row>
    <row r="44" spans="1:5" x14ac:dyDescent="0.25">
      <c r="A44" s="184"/>
      <c r="B44" s="185"/>
      <c r="C44" s="185"/>
      <c r="D44" s="185"/>
      <c r="E44" s="186"/>
    </row>
    <row r="45" spans="1:5" x14ac:dyDescent="0.25">
      <c r="A45" s="184"/>
      <c r="B45" s="185"/>
      <c r="C45" s="185"/>
      <c r="D45" s="185"/>
      <c r="E45" s="187"/>
    </row>
    <row r="46" spans="1:5" x14ac:dyDescent="0.25">
      <c r="A46" s="184"/>
      <c r="B46" s="185"/>
      <c r="C46" s="185"/>
      <c r="D46" s="185"/>
      <c r="E46" s="187"/>
    </row>
    <row r="47" spans="1:5" x14ac:dyDescent="0.25">
      <c r="A47" s="184"/>
      <c r="B47" s="185"/>
      <c r="C47" s="185"/>
      <c r="D47" s="185"/>
      <c r="E47" s="187"/>
    </row>
    <row r="48" spans="1:5" x14ac:dyDescent="0.25">
      <c r="A48" s="184"/>
      <c r="B48" s="185"/>
      <c r="C48" s="185"/>
      <c r="D48" s="185"/>
      <c r="E48" s="187"/>
    </row>
    <row r="49" spans="1:5" x14ac:dyDescent="0.25">
      <c r="A49" s="184"/>
      <c r="B49" s="185"/>
      <c r="C49" s="185"/>
      <c r="D49" s="185"/>
      <c r="E49" s="186"/>
    </row>
    <row r="50" spans="1:5" x14ac:dyDescent="0.25">
      <c r="A50" s="184"/>
      <c r="B50" s="185"/>
      <c r="C50" s="185"/>
      <c r="D50" s="185"/>
      <c r="E50" s="187"/>
    </row>
    <row r="51" spans="1:5" x14ac:dyDescent="0.25">
      <c r="A51" s="184"/>
      <c r="B51" s="185"/>
      <c r="C51" s="185"/>
      <c r="D51" s="185"/>
      <c r="E51" s="187"/>
    </row>
    <row r="52" spans="1:5" x14ac:dyDescent="0.25">
      <c r="A52" s="184"/>
      <c r="B52" s="185"/>
      <c r="C52" s="185"/>
      <c r="D52" s="185"/>
      <c r="E52" s="186"/>
    </row>
    <row r="53" spans="1:5" x14ac:dyDescent="0.25">
      <c r="A53" s="184"/>
      <c r="B53" s="185"/>
      <c r="C53" s="185"/>
      <c r="D53" s="185"/>
      <c r="E53" s="187"/>
    </row>
    <row r="54" spans="1:5" x14ac:dyDescent="0.25">
      <c r="A54" s="184"/>
      <c r="B54" s="185"/>
      <c r="C54" s="185"/>
      <c r="D54" s="185"/>
      <c r="E54" s="186"/>
    </row>
    <row r="55" spans="1:5" x14ac:dyDescent="0.25">
      <c r="A55" s="184"/>
      <c r="B55" s="185"/>
      <c r="C55" s="185"/>
      <c r="D55" s="185"/>
      <c r="E55" s="186"/>
    </row>
    <row r="56" spans="1:5" x14ac:dyDescent="0.25">
      <c r="A56" s="184"/>
      <c r="B56" s="185"/>
      <c r="C56" s="185"/>
      <c r="D56" s="185"/>
      <c r="E56" s="187"/>
    </row>
    <row r="57" spans="1:5" x14ac:dyDescent="0.25">
      <c r="A57" s="184"/>
      <c r="B57" s="185"/>
      <c r="C57" s="185"/>
      <c r="D57" s="185"/>
      <c r="E57" s="187"/>
    </row>
    <row r="58" spans="1:5" x14ac:dyDescent="0.25">
      <c r="A58" s="184"/>
      <c r="B58" s="185"/>
      <c r="C58" s="185"/>
      <c r="D58" s="185"/>
      <c r="E58" s="186"/>
    </row>
    <row r="59" spans="1:5" x14ac:dyDescent="0.25">
      <c r="A59" s="184"/>
      <c r="B59" s="185"/>
      <c r="C59" s="185"/>
      <c r="D59" s="185"/>
      <c r="E59" s="187"/>
    </row>
    <row r="60" spans="1:5" x14ac:dyDescent="0.25">
      <c r="A60" s="184"/>
      <c r="B60" s="185"/>
      <c r="C60" s="185"/>
      <c r="D60" s="185"/>
      <c r="E60" s="186"/>
    </row>
    <row r="61" spans="1:5" x14ac:dyDescent="0.25">
      <c r="A61" s="184"/>
      <c r="B61" s="185"/>
      <c r="C61" s="185"/>
      <c r="D61" s="185"/>
      <c r="E61" s="187"/>
    </row>
    <row r="62" spans="1:5" x14ac:dyDescent="0.25">
      <c r="A62" s="184"/>
      <c r="B62" s="185"/>
      <c r="C62" s="185"/>
      <c r="D62" s="185"/>
      <c r="E62" s="186"/>
    </row>
    <row r="63" spans="1:5" x14ac:dyDescent="0.25">
      <c r="A63" s="184"/>
      <c r="B63" s="185"/>
      <c r="C63" s="185"/>
      <c r="D63" s="185"/>
      <c r="E63" s="187"/>
    </row>
    <row r="64" spans="1:5" x14ac:dyDescent="0.25">
      <c r="A64" s="184"/>
      <c r="B64" s="185"/>
      <c r="C64" s="185"/>
      <c r="D64" s="185"/>
      <c r="E64" s="186"/>
    </row>
    <row r="65" spans="1:5" x14ac:dyDescent="0.25">
      <c r="A65" s="184"/>
      <c r="B65" s="185"/>
      <c r="C65" s="185"/>
      <c r="D65" s="185"/>
      <c r="E65" s="187"/>
    </row>
    <row r="66" spans="1:5" x14ac:dyDescent="0.25">
      <c r="A66" s="184"/>
      <c r="B66" s="185"/>
      <c r="C66" s="185"/>
      <c r="D66" s="185"/>
      <c r="E66" s="187"/>
    </row>
    <row r="67" spans="1:5" x14ac:dyDescent="0.25">
      <c r="A67" s="184"/>
      <c r="B67" s="185"/>
      <c r="C67" s="185"/>
      <c r="D67" s="185"/>
      <c r="E67" s="187"/>
    </row>
    <row r="68" spans="1:5" x14ac:dyDescent="0.25">
      <c r="A68" s="184"/>
      <c r="B68" s="185"/>
      <c r="C68" s="185"/>
      <c r="D68" s="185"/>
      <c r="E68" s="187"/>
    </row>
    <row r="69" spans="1:5" x14ac:dyDescent="0.25">
      <c r="A69" s="184"/>
      <c r="B69" s="185"/>
      <c r="C69" s="185"/>
      <c r="D69" s="185"/>
      <c r="E69" s="187"/>
    </row>
    <row r="70" spans="1:5" x14ac:dyDescent="0.25">
      <c r="A70" s="184"/>
      <c r="B70" s="185"/>
      <c r="C70" s="185"/>
      <c r="D70" s="185"/>
      <c r="E70" s="186"/>
    </row>
    <row r="71" spans="1:5" x14ac:dyDescent="0.25">
      <c r="A71" s="184"/>
      <c r="B71" s="185"/>
      <c r="C71" s="185"/>
      <c r="D71" s="185"/>
      <c r="E71" s="186"/>
    </row>
    <row r="72" spans="1:5" x14ac:dyDescent="0.25">
      <c r="A72" s="184"/>
      <c r="B72" s="185"/>
      <c r="C72" s="185"/>
      <c r="D72" s="185"/>
      <c r="E72" s="186"/>
    </row>
    <row r="73" spans="1:5" x14ac:dyDescent="0.25">
      <c r="A73" s="184"/>
      <c r="B73" s="185"/>
      <c r="C73" s="185"/>
      <c r="D73" s="185"/>
      <c r="E73" s="187"/>
    </row>
    <row r="74" spans="1:5" x14ac:dyDescent="0.25">
      <c r="A74" s="184"/>
      <c r="B74" s="185"/>
      <c r="C74" s="185"/>
      <c r="D74" s="185"/>
      <c r="E74" s="187"/>
    </row>
    <row r="75" spans="1:5" x14ac:dyDescent="0.25">
      <c r="A75" s="184"/>
      <c r="B75" s="185"/>
      <c r="C75" s="185"/>
      <c r="D75" s="185"/>
      <c r="E75" s="187"/>
    </row>
    <row r="76" spans="1:5" x14ac:dyDescent="0.25">
      <c r="A76" s="184"/>
      <c r="B76" s="185"/>
      <c r="C76" s="185"/>
      <c r="D76" s="185"/>
      <c r="E76" s="187"/>
    </row>
    <row r="77" spans="1:5" x14ac:dyDescent="0.25">
      <c r="A77" s="184"/>
      <c r="B77" s="185"/>
      <c r="C77" s="185"/>
      <c r="D77" s="185"/>
      <c r="E77" s="187"/>
    </row>
    <row r="78" spans="1:5" x14ac:dyDescent="0.25">
      <c r="A78" s="184"/>
      <c r="B78" s="185"/>
      <c r="C78" s="185"/>
      <c r="D78" s="185"/>
      <c r="E78" s="187"/>
    </row>
    <row r="79" spans="1:5" x14ac:dyDescent="0.25">
      <c r="A79" s="184"/>
      <c r="B79" s="185"/>
      <c r="C79" s="185"/>
      <c r="D79" s="185"/>
      <c r="E79" s="187"/>
    </row>
    <row r="80" spans="1:5" x14ac:dyDescent="0.25">
      <c r="A80" s="184"/>
      <c r="B80" s="185"/>
      <c r="C80" s="185"/>
      <c r="D80" s="185"/>
      <c r="E80" s="187"/>
    </row>
    <row r="81" spans="1:5" x14ac:dyDescent="0.25">
      <c r="A81" s="184"/>
      <c r="B81" s="185"/>
      <c r="C81" s="185"/>
      <c r="D81" s="185"/>
      <c r="E81" s="186"/>
    </row>
    <row r="82" spans="1:5" x14ac:dyDescent="0.25">
      <c r="A82" s="184"/>
      <c r="B82" s="185"/>
      <c r="C82" s="185"/>
      <c r="D82" s="185"/>
      <c r="E82" s="187"/>
    </row>
    <row r="83" spans="1:5" x14ac:dyDescent="0.25">
      <c r="A83" s="184"/>
      <c r="B83" s="185"/>
      <c r="C83" s="185"/>
      <c r="D83" s="185"/>
      <c r="E83" s="187"/>
    </row>
    <row r="84" spans="1:5" x14ac:dyDescent="0.25">
      <c r="A84" s="184"/>
      <c r="B84" s="185"/>
      <c r="C84" s="185"/>
      <c r="D84" s="185"/>
      <c r="E84" s="186"/>
    </row>
    <row r="85" spans="1:5" x14ac:dyDescent="0.25">
      <c r="A85" s="184"/>
      <c r="B85" s="185"/>
      <c r="C85" s="185"/>
      <c r="D85" s="185"/>
      <c r="E85" s="187"/>
    </row>
    <row r="86" spans="1:5" x14ac:dyDescent="0.25">
      <c r="A86" s="184"/>
      <c r="B86" s="185"/>
      <c r="C86" s="185"/>
      <c r="D86" s="185"/>
      <c r="E86" s="187"/>
    </row>
    <row r="87" spans="1:5" x14ac:dyDescent="0.25">
      <c r="A87" s="184"/>
      <c r="B87" s="185"/>
      <c r="C87" s="185"/>
      <c r="D87" s="185"/>
      <c r="E87" s="187"/>
    </row>
    <row r="88" spans="1:5" x14ac:dyDescent="0.25">
      <c r="A88" s="184"/>
      <c r="B88" s="185"/>
      <c r="C88" s="185"/>
      <c r="D88" s="185"/>
      <c r="E88" s="187"/>
    </row>
    <row r="89" spans="1:5" x14ac:dyDescent="0.25">
      <c r="A89" s="184"/>
      <c r="B89" s="185"/>
      <c r="C89" s="185"/>
      <c r="D89" s="185"/>
      <c r="E89" s="187"/>
    </row>
    <row r="90" spans="1:5" x14ac:dyDescent="0.25">
      <c r="A90" s="184"/>
      <c r="B90" s="185"/>
      <c r="C90" s="185"/>
      <c r="D90" s="185"/>
      <c r="E90" s="187"/>
    </row>
    <row r="91" spans="1:5" x14ac:dyDescent="0.25">
      <c r="A91" s="184"/>
      <c r="B91" s="185"/>
      <c r="C91" s="185"/>
      <c r="D91" s="185"/>
      <c r="E91" s="187"/>
    </row>
    <row r="92" spans="1:5" x14ac:dyDescent="0.25">
      <c r="A92" s="184"/>
      <c r="B92" s="185"/>
      <c r="C92" s="185"/>
      <c r="D92" s="185"/>
      <c r="E92" s="187"/>
    </row>
    <row r="93" spans="1:5" x14ac:dyDescent="0.25">
      <c r="A93" s="184"/>
      <c r="B93" s="185"/>
      <c r="C93" s="185"/>
      <c r="D93" s="185"/>
      <c r="E93" s="187"/>
    </row>
    <row r="94" spans="1:5" x14ac:dyDescent="0.25">
      <c r="A94" s="184"/>
      <c r="B94" s="185"/>
      <c r="C94" s="185"/>
      <c r="D94" s="185"/>
      <c r="E94" s="187"/>
    </row>
    <row r="95" spans="1:5" x14ac:dyDescent="0.25">
      <c r="A95" s="184"/>
      <c r="B95" s="185"/>
      <c r="C95" s="185"/>
      <c r="D95" s="185"/>
      <c r="E95" s="187"/>
    </row>
    <row r="96" spans="1:5" x14ac:dyDescent="0.25">
      <c r="A96" s="184"/>
      <c r="B96" s="185"/>
      <c r="C96" s="185"/>
      <c r="D96" s="185"/>
      <c r="E96" s="187"/>
    </row>
    <row r="97" spans="1:5" x14ac:dyDescent="0.25">
      <c r="A97" s="184"/>
      <c r="B97" s="185"/>
      <c r="C97" s="185"/>
      <c r="D97" s="185"/>
      <c r="E97" s="187"/>
    </row>
    <row r="98" spans="1:5" x14ac:dyDescent="0.25">
      <c r="A98" s="184"/>
      <c r="B98" s="185"/>
      <c r="C98" s="185"/>
      <c r="D98" s="185"/>
      <c r="E98" s="187"/>
    </row>
    <row r="99" spans="1:5" x14ac:dyDescent="0.25">
      <c r="A99" s="184"/>
      <c r="B99" s="185"/>
      <c r="C99" s="185"/>
      <c r="D99" s="185"/>
      <c r="E99" s="187"/>
    </row>
    <row r="100" spans="1:5" x14ac:dyDescent="0.25">
      <c r="A100" s="184"/>
      <c r="B100" s="185"/>
      <c r="C100" s="185"/>
      <c r="D100" s="185"/>
      <c r="E100" s="187"/>
    </row>
    <row r="101" spans="1:5" x14ac:dyDescent="0.25">
      <c r="A101" s="184"/>
      <c r="B101" s="185"/>
      <c r="C101" s="185"/>
      <c r="D101" s="185"/>
      <c r="E101" s="187"/>
    </row>
    <row r="102" spans="1:5" x14ac:dyDescent="0.25">
      <c r="A102" s="184"/>
      <c r="B102" s="185"/>
      <c r="C102" s="185"/>
      <c r="D102" s="185"/>
      <c r="E102" s="187"/>
    </row>
    <row r="103" spans="1:5" x14ac:dyDescent="0.25">
      <c r="A103" s="184"/>
      <c r="B103" s="185"/>
      <c r="C103" s="185"/>
      <c r="D103" s="185"/>
      <c r="E103" s="187"/>
    </row>
    <row r="104" spans="1:5" x14ac:dyDescent="0.25">
      <c r="A104" s="184"/>
      <c r="B104" s="185"/>
      <c r="C104" s="185"/>
      <c r="D104" s="185"/>
      <c r="E104" s="187"/>
    </row>
    <row r="105" spans="1:5" x14ac:dyDescent="0.25">
      <c r="A105" s="184"/>
      <c r="B105" s="185"/>
      <c r="C105" s="185"/>
      <c r="D105" s="185"/>
      <c r="E105" s="186"/>
    </row>
    <row r="106" spans="1:5" x14ac:dyDescent="0.25">
      <c r="A106" s="184"/>
      <c r="B106" s="185"/>
      <c r="C106" s="185"/>
      <c r="D106" s="185"/>
      <c r="E106" s="186"/>
    </row>
    <row r="107" spans="1:5" x14ac:dyDescent="0.25">
      <c r="A107" s="184"/>
      <c r="B107" s="185"/>
      <c r="C107" s="185"/>
      <c r="D107" s="185"/>
      <c r="E107" s="186"/>
    </row>
    <row r="108" spans="1:5" x14ac:dyDescent="0.25">
      <c r="A108" s="184"/>
      <c r="B108" s="185"/>
      <c r="C108" s="185"/>
      <c r="D108" s="185"/>
      <c r="E108" s="187"/>
    </row>
    <row r="109" spans="1:5" x14ac:dyDescent="0.25">
      <c r="A109" s="184"/>
      <c r="B109" s="185"/>
      <c r="C109" s="185"/>
      <c r="D109" s="185"/>
      <c r="E109" s="187"/>
    </row>
    <row r="110" spans="1:5" x14ac:dyDescent="0.25">
      <c r="A110" s="184"/>
      <c r="B110" s="185"/>
      <c r="C110" s="185"/>
      <c r="D110" s="185"/>
      <c r="E110" s="187"/>
    </row>
    <row r="111" spans="1:5" x14ac:dyDescent="0.25">
      <c r="A111" s="184"/>
      <c r="B111" s="185"/>
      <c r="C111" s="185"/>
      <c r="D111" s="185"/>
      <c r="E111" s="187"/>
    </row>
    <row r="112" spans="1:5" x14ac:dyDescent="0.25">
      <c r="A112" s="184"/>
      <c r="B112" s="185"/>
      <c r="C112" s="185"/>
      <c r="D112" s="185"/>
      <c r="E112" s="187"/>
    </row>
    <row r="113" spans="1:5" x14ac:dyDescent="0.25">
      <c r="A113" s="184"/>
      <c r="B113" s="185"/>
      <c r="C113" s="185"/>
      <c r="D113" s="185"/>
      <c r="E113" s="187"/>
    </row>
    <row r="114" spans="1:5" ht="15" customHeight="1" x14ac:dyDescent="0.25">
      <c r="A114" s="188"/>
      <c r="B114" s="242"/>
      <c r="C114" s="242"/>
      <c r="D114" s="243"/>
      <c r="E114" s="243"/>
    </row>
    <row r="115" spans="1:5" x14ac:dyDescent="0.25">
      <c r="A115" s="189"/>
    </row>
    <row r="116" spans="1:5" ht="81" x14ac:dyDescent="0.25">
      <c r="A116" s="190" t="s">
        <v>42</v>
      </c>
    </row>
    <row r="117" spans="1:5" x14ac:dyDescent="0.25">
      <c r="A117" s="189"/>
    </row>
    <row r="118" spans="1:5" ht="27" x14ac:dyDescent="0.25">
      <c r="A118" s="190" t="s">
        <v>585</v>
      </c>
    </row>
  </sheetData>
  <mergeCells count="3">
    <mergeCell ref="B114:C114"/>
    <mergeCell ref="D114:E114"/>
    <mergeCell ref="A1:D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B485-0B43-41AD-BD2E-DE32BF2A7A87}">
  <dimension ref="A1:E15"/>
  <sheetViews>
    <sheetView workbookViewId="0">
      <selection activeCell="E14" sqref="E14"/>
    </sheetView>
  </sheetViews>
  <sheetFormatPr defaultColWidth="8.85546875" defaultRowHeight="15" x14ac:dyDescent="0.25"/>
  <cols>
    <col min="1" max="1" width="32" bestFit="1" customWidth="1"/>
    <col min="2" max="2" width="13.28515625" bestFit="1" customWidth="1"/>
    <col min="3" max="3" width="15.85546875" bestFit="1" customWidth="1"/>
    <col min="4" max="4" width="12.140625" bestFit="1" customWidth="1"/>
    <col min="5" max="5" width="17.42578125" customWidth="1"/>
  </cols>
  <sheetData>
    <row r="1" spans="1:5" ht="18" x14ac:dyDescent="0.25">
      <c r="A1" s="216" t="s">
        <v>565</v>
      </c>
      <c r="B1" s="217"/>
      <c r="C1" s="217"/>
      <c r="D1" s="217"/>
      <c r="E1" s="217"/>
    </row>
    <row r="2" spans="1:5" x14ac:dyDescent="0.25">
      <c r="A2" s="7" t="s">
        <v>61</v>
      </c>
      <c r="B2" s="213"/>
      <c r="C2" s="214"/>
      <c r="D2" s="214"/>
      <c r="E2" s="215"/>
    </row>
    <row r="3" spans="1:5" x14ac:dyDescent="0.25">
      <c r="A3" s="66" t="s">
        <v>62</v>
      </c>
      <c r="B3" s="213"/>
      <c r="C3" s="214"/>
      <c r="D3" s="214"/>
      <c r="E3" s="215"/>
    </row>
    <row r="4" spans="1:5" ht="38.25" x14ac:dyDescent="0.25">
      <c r="A4" s="171" t="s">
        <v>56</v>
      </c>
      <c r="B4" s="171" t="s">
        <v>57</v>
      </c>
      <c r="C4" s="171" t="s">
        <v>58</v>
      </c>
      <c r="D4" s="171" t="s">
        <v>10</v>
      </c>
      <c r="E4" s="171" t="s">
        <v>59</v>
      </c>
    </row>
    <row r="5" spans="1:5" x14ac:dyDescent="0.25">
      <c r="A5" s="169" t="s">
        <v>69</v>
      </c>
      <c r="B5" s="170">
        <v>90670.93</v>
      </c>
      <c r="C5" s="170"/>
      <c r="D5" s="170"/>
      <c r="E5" s="170"/>
    </row>
    <row r="6" spans="1:5" x14ac:dyDescent="0.25">
      <c r="A6" s="8" t="s">
        <v>387</v>
      </c>
      <c r="B6" s="65">
        <v>60365.8</v>
      </c>
      <c r="C6" s="65">
        <v>62097.94</v>
      </c>
      <c r="D6" s="10"/>
      <c r="E6" s="11"/>
    </row>
    <row r="7" spans="1:5" x14ac:dyDescent="0.25">
      <c r="A7" s="8" t="s">
        <v>390</v>
      </c>
      <c r="B7" s="10">
        <v>47282.01</v>
      </c>
      <c r="C7" s="10">
        <v>78046.789999999994</v>
      </c>
      <c r="D7" s="10"/>
      <c r="E7" s="10"/>
    </row>
    <row r="8" spans="1:5" x14ac:dyDescent="0.25">
      <c r="A8" s="8" t="s">
        <v>391</v>
      </c>
      <c r="B8" s="65">
        <v>52600</v>
      </c>
      <c r="C8" s="65">
        <v>78432.98</v>
      </c>
      <c r="D8" s="10"/>
      <c r="E8" s="10"/>
    </row>
    <row r="9" spans="1:5" x14ac:dyDescent="0.25">
      <c r="A9" s="74" t="s">
        <v>392</v>
      </c>
      <c r="B9" s="76">
        <v>38203</v>
      </c>
      <c r="C9" s="76">
        <v>68661.08</v>
      </c>
      <c r="D9" s="75"/>
      <c r="E9" s="71"/>
    </row>
    <row r="10" spans="1:5" x14ac:dyDescent="0.25">
      <c r="A10" s="74" t="s">
        <v>393</v>
      </c>
      <c r="B10" s="77">
        <v>42493.06</v>
      </c>
      <c r="C10" s="77">
        <v>33291.949999999997</v>
      </c>
      <c r="D10" s="78"/>
      <c r="E10" s="73"/>
    </row>
    <row r="11" spans="1:5" x14ac:dyDescent="0.25">
      <c r="A11" s="74" t="s">
        <v>394</v>
      </c>
      <c r="B11" s="77"/>
      <c r="C11" s="77">
        <v>10747.09</v>
      </c>
      <c r="D11" s="78"/>
      <c r="E11" s="73"/>
    </row>
    <row r="12" spans="1:5" x14ac:dyDescent="0.25">
      <c r="A12" s="8" t="s">
        <v>395</v>
      </c>
      <c r="B12" s="77"/>
      <c r="C12" s="77">
        <v>402.38</v>
      </c>
      <c r="D12" s="78"/>
      <c r="E12" s="73"/>
    </row>
    <row r="13" spans="1:5" x14ac:dyDescent="0.25">
      <c r="A13" s="205" t="s">
        <v>396</v>
      </c>
      <c r="B13" s="206"/>
      <c r="C13" s="206">
        <v>43.12</v>
      </c>
      <c r="D13" s="207"/>
      <c r="E13" s="73"/>
    </row>
    <row r="14" spans="1:5" x14ac:dyDescent="0.25">
      <c r="A14" s="209" t="s">
        <v>599</v>
      </c>
      <c r="B14" s="77"/>
      <c r="C14" s="77">
        <v>14.9</v>
      </c>
      <c r="D14" s="73"/>
      <c r="E14" s="73"/>
    </row>
    <row r="15" spans="1:5" x14ac:dyDescent="0.25">
      <c r="A15" s="208" t="s">
        <v>385</v>
      </c>
      <c r="B15" s="72">
        <f>SUM(B5:B10)</f>
        <v>331614.8</v>
      </c>
      <c r="C15" s="72">
        <f>SUM(C5:C14)</f>
        <v>331738.23000000004</v>
      </c>
      <c r="D15" s="72"/>
      <c r="E15" s="210">
        <f>C15-B15</f>
        <v>123.43000000005122</v>
      </c>
    </row>
  </sheetData>
  <mergeCells count="2">
    <mergeCell ref="B2:E3"/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CONCILIAÇAO </vt:lpstr>
      <vt:lpstr>AQUISIÇÃO DE BENS</vt:lpstr>
      <vt:lpstr>SINTÉTICO</vt:lpstr>
      <vt:lpstr>APLICAÇÃO CDB</vt:lpstr>
      <vt:lpstr>PAGAMENTOS</vt:lpstr>
      <vt:lpstr>FACEP</vt:lpstr>
      <vt:lpstr>UFC</vt:lpstr>
      <vt:lpstr>RENDE FÁCIL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gloria@arrais.com</dc:creator>
  <cp:lastModifiedBy>maria da gloria arrais peter</cp:lastModifiedBy>
  <cp:lastPrinted>2026-03-06T18:40:59Z</cp:lastPrinted>
  <dcterms:created xsi:type="dcterms:W3CDTF">2025-07-03T21:38:28Z</dcterms:created>
  <dcterms:modified xsi:type="dcterms:W3CDTF">2026-07-29T22:08:14Z</dcterms:modified>
</cp:coreProperties>
</file>