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37734cf72bfdd0cb/Documentos/SITE FACEP/Prestações de Conta/"/>
    </mc:Choice>
  </mc:AlternateContent>
  <xr:revisionPtr revIDLastSave="251" documentId="8_{F586D1FD-4915-4901-A9D7-885A7E3E5297}" xr6:coauthVersionLast="47" xr6:coauthVersionMax="47" xr10:uidLastSave="{1DF62DEB-71A6-4BAD-9920-D32946887F9A}"/>
  <bookViews>
    <workbookView xWindow="-120" yWindow="-120" windowWidth="29040" windowHeight="15720" xr2:uid="{00000000-000D-0000-FFFF-FFFF00000000}"/>
  </bookViews>
  <sheets>
    <sheet name="SINTETICO" sheetId="4" r:id="rId1"/>
    <sheet name="CONCILIAÇÃO" sheetId="3" r:id="rId2"/>
    <sheet name="RELAÇÃO DE PAGAMENTOS" sheetId="5" r:id="rId3"/>
    <sheet name="RESSARCIMENTO À UFC" sheetId="19" r:id="rId4"/>
    <sheet name="DEMONSTRATIVO DE RENDIMENTOS" sheetId="7" r:id="rId5"/>
    <sheet name="RESSARCIMENTO À  FACEP" sheetId="22" r:id="rId6"/>
    <sheet name="Planilha12" sheetId="23" r:id="rId7"/>
    <sheet name="Planilha10" sheetId="21" r:id="rId8"/>
    <sheet name="Planilha9" sheetId="20" r:id="rId9"/>
    <sheet name="Planilha6" sheetId="17" r:id="rId10"/>
    <sheet name="Planilha7" sheetId="18" r:id="rId11"/>
    <sheet name="Planilha2" sheetId="13" r:id="rId12"/>
    <sheet name="Planilha3" sheetId="14" r:id="rId13"/>
    <sheet name="Planilha4" sheetId="15" r:id="rId14"/>
    <sheet name="Planilha1" sheetId="12" r:id="rId15"/>
  </sheets>
  <definedNames>
    <definedName name="_xlnm._FilterDatabase" localSheetId="1" hidden="1">CONCILIAÇÃO!$A$1:$O$1</definedName>
    <definedName name="VALIDACA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4" l="1"/>
  <c r="C62" i="4" s="1"/>
  <c r="D13" i="22"/>
  <c r="D9" i="7"/>
  <c r="D10" i="7" s="1"/>
  <c r="D11" i="7" s="1"/>
  <c r="D12" i="7" s="1"/>
  <c r="D15" i="7" s="1"/>
  <c r="D9" i="19"/>
  <c r="C15" i="7"/>
  <c r="B15" i="7"/>
  <c r="C43" i="4"/>
  <c r="C82" i="4"/>
  <c r="J258" i="5"/>
  <c r="C73" i="4"/>
  <c r="C61" i="4"/>
  <c r="O323" i="3" l="1"/>
  <c r="O279" i="3"/>
  <c r="O235" i="3"/>
  <c r="N329" i="3" l="1"/>
  <c r="B82" i="4"/>
  <c r="B60" i="4"/>
  <c r="B58" i="4"/>
  <c r="B122" i="4"/>
  <c r="B62" i="4" l="1"/>
  <c r="O3" i="3"/>
  <c r="O4" i="3" s="1"/>
  <c r="O5" i="3" s="1"/>
  <c r="O6" i="3" s="1"/>
  <c r="O7" i="3" s="1"/>
  <c r="O8" i="3" s="1"/>
  <c r="O9" i="3" s="1"/>
  <c r="O10" i="3" s="1"/>
  <c r="O11" i="3" s="1"/>
  <c r="O12" i="3" s="1"/>
  <c r="O13" i="3" s="1"/>
  <c r="O14" i="3" s="1"/>
  <c r="O15" i="3" s="1"/>
  <c r="O16" i="3" s="1"/>
  <c r="O17" i="3" s="1"/>
  <c r="O18" i="3" s="1"/>
  <c r="O19" i="3" s="1"/>
  <c r="O20" i="3" s="1"/>
  <c r="O21" i="3" s="1"/>
  <c r="O22" i="3" s="1"/>
  <c r="O23" i="3" s="1"/>
  <c r="O24" i="3" s="1"/>
  <c r="O25" i="3" s="1"/>
  <c r="O26" i="3" s="1"/>
  <c r="O27" i="3" s="1"/>
  <c r="O28" i="3" s="1"/>
  <c r="O29" i="3" s="1"/>
  <c r="O30" i="3" s="1"/>
  <c r="O31" i="3" s="1"/>
  <c r="O32" i="3" s="1"/>
  <c r="O33" i="3" s="1"/>
  <c r="O34" i="3" s="1"/>
  <c r="O35" i="3" s="1"/>
  <c r="O36" i="3" s="1"/>
  <c r="O37" i="3" s="1"/>
  <c r="O38" i="3" s="1"/>
  <c r="O39" i="3" s="1"/>
  <c r="O40" i="3" s="1"/>
  <c r="O41" i="3" l="1"/>
  <c r="O42" i="3" s="1"/>
  <c r="O43" i="3" s="1"/>
  <c r="O44" i="3" s="1"/>
  <c r="O45" i="3" s="1"/>
  <c r="O46" i="3" s="1"/>
  <c r="O47" i="3" s="1"/>
  <c r="O48" i="3" s="1"/>
  <c r="O49" i="3" s="1"/>
  <c r="O50" i="3" s="1"/>
  <c r="O51" i="3" l="1"/>
  <c r="O52" i="3" s="1"/>
  <c r="O53" i="3" s="1"/>
  <c r="O54" i="3" s="1"/>
  <c r="O55" i="3" s="1"/>
  <c r="O56" i="3" s="1"/>
  <c r="O57" i="3" s="1"/>
  <c r="O58" i="3" s="1"/>
  <c r="O59" i="3" s="1"/>
  <c r="O60" i="3" s="1"/>
  <c r="O61" i="3" s="1"/>
  <c r="O62" i="3" s="1"/>
  <c r="O63" i="3" s="1"/>
  <c r="O64" i="3" s="1"/>
  <c r="O65" i="3" s="1"/>
  <c r="O66" i="3" s="1"/>
  <c r="O67" i="3" s="1"/>
  <c r="O68" i="3" s="1"/>
  <c r="O69" i="3" s="1"/>
  <c r="O70" i="3" s="1"/>
  <c r="O71" i="3" s="1"/>
  <c r="O72" i="3" s="1"/>
  <c r="O73" i="3" s="1"/>
  <c r="O74" i="3" s="1"/>
  <c r="O75" i="3" l="1"/>
  <c r="O76" i="3" s="1"/>
  <c r="O77" i="3" s="1"/>
  <c r="O78" i="3" s="1"/>
  <c r="O79" i="3" s="1"/>
  <c r="O80" i="3" s="1"/>
  <c r="O81" i="3" s="1"/>
  <c r="O82" i="3" s="1"/>
  <c r="O83" i="3" s="1"/>
  <c r="O84" i="3" s="1"/>
  <c r="O85" i="3" s="1"/>
  <c r="O86" i="3" s="1"/>
  <c r="O87" i="3" s="1"/>
  <c r="O88" i="3" s="1"/>
  <c r="O89" i="3" s="1"/>
  <c r="O90" i="3" s="1"/>
  <c r="O91" i="3" s="1"/>
  <c r="O92" i="3" s="1"/>
  <c r="O93" i="3" s="1"/>
  <c r="O94" i="3" s="1"/>
  <c r="O95" i="3" s="1"/>
  <c r="O96" i="3" s="1"/>
  <c r="O97" i="3" s="1"/>
  <c r="O98" i="3" s="1"/>
  <c r="O99" i="3" s="1"/>
  <c r="O100" i="3" s="1"/>
  <c r="O101" i="3" s="1"/>
  <c r="O102" i="3" s="1"/>
  <c r="O103" i="3" s="1"/>
  <c r="O104" i="3" s="1"/>
  <c r="O105" i="3" s="1"/>
  <c r="O106" i="3" s="1"/>
  <c r="O107" i="3" s="1"/>
  <c r="O108" i="3" s="1"/>
  <c r="O109" i="3" s="1"/>
  <c r="O110" i="3" s="1"/>
  <c r="O111" i="3" s="1"/>
  <c r="O112" i="3" s="1"/>
  <c r="O113" i="3" s="1"/>
  <c r="O114" i="3" s="1"/>
  <c r="O115" i="3" s="1"/>
  <c r="O116" i="3" s="1"/>
  <c r="O117" i="3" s="1"/>
  <c r="C116" i="4"/>
  <c r="C101" i="4"/>
  <c r="C120" i="4" s="1"/>
  <c r="O118" i="3" l="1"/>
  <c r="O119" i="3" s="1"/>
  <c r="O120" i="3" s="1"/>
  <c r="O121" i="3" s="1"/>
  <c r="O122" i="3" s="1"/>
  <c r="O123" i="3" s="1"/>
  <c r="O124" i="3" s="1"/>
  <c r="O125" i="3" s="1"/>
  <c r="O126" i="3" s="1"/>
  <c r="O127" i="3" s="1"/>
  <c r="O128" i="3" s="1"/>
  <c r="O129" i="3" s="1"/>
  <c r="O130" i="3" s="1"/>
  <c r="O131" i="3" s="1"/>
  <c r="O132" i="3" s="1"/>
  <c r="O133" i="3" s="1"/>
  <c r="O134" i="3" s="1"/>
  <c r="O135" i="3" s="1"/>
  <c r="O136" i="3" s="1"/>
  <c r="O137" i="3" s="1"/>
  <c r="O138" i="3" s="1"/>
  <c r="O139" i="3" s="1"/>
  <c r="O140" i="3" s="1"/>
  <c r="O141" i="3" s="1"/>
  <c r="O142" i="3" s="1"/>
  <c r="O143" i="3" s="1"/>
  <c r="O144" i="3" s="1"/>
  <c r="O145" i="3" s="1"/>
  <c r="O146" i="3" s="1"/>
  <c r="O147" i="3" s="1"/>
  <c r="O148" i="3" s="1"/>
  <c r="O149" i="3" s="1"/>
  <c r="B101" i="4"/>
  <c r="B43" i="4"/>
  <c r="O150" i="3" l="1"/>
  <c r="O151" i="3" s="1"/>
  <c r="O152" i="3" s="1"/>
  <c r="O153" i="3" s="1"/>
  <c r="O154" i="3" s="1"/>
  <c r="O155" i="3" s="1"/>
  <c r="O156" i="3" s="1"/>
  <c r="O157" i="3" s="1"/>
  <c r="O158" i="3" s="1"/>
  <c r="O159" i="3" s="1"/>
  <c r="O160" i="3" s="1"/>
  <c r="O161" i="3" s="1"/>
  <c r="O162" i="3" s="1"/>
  <c r="O163" i="3" s="1"/>
  <c r="O164" i="3" s="1"/>
  <c r="O165" i="3" s="1"/>
  <c r="O166" i="3" s="1"/>
  <c r="O167" i="3" s="1"/>
  <c r="O168" i="3" s="1"/>
  <c r="O169" i="3" s="1"/>
  <c r="O170" i="3" s="1"/>
  <c r="O171" i="3" s="1"/>
  <c r="O172" i="3" s="1"/>
  <c r="O173" i="3" s="1"/>
  <c r="O174" i="3" s="1"/>
  <c r="O175" i="3" s="1"/>
  <c r="O176" i="3" s="1"/>
  <c r="O177" i="3" s="1"/>
  <c r="O178" i="3" s="1"/>
  <c r="O179" i="3" s="1"/>
  <c r="O180" i="3" s="1"/>
  <c r="O181" i="3" s="1"/>
  <c r="O182" i="3" s="1"/>
  <c r="O183" i="3" s="1"/>
  <c r="O184" i="3" s="1"/>
  <c r="O185" i="3" s="1"/>
  <c r="O186" i="3" s="1"/>
  <c r="O187" i="3" s="1"/>
  <c r="O188" i="3" s="1"/>
  <c r="O189" i="3" s="1"/>
  <c r="O190" i="3" s="1"/>
  <c r="O191" i="3" s="1"/>
  <c r="O192" i="3" s="1"/>
  <c r="O193" i="3" s="1"/>
  <c r="O194" i="3" s="1"/>
  <c r="O195" i="3" s="1"/>
  <c r="O196" i="3" s="1"/>
  <c r="O197" i="3" s="1"/>
  <c r="O198" i="3" s="1"/>
  <c r="O199" i="3" s="1"/>
  <c r="O200" i="3" s="1"/>
  <c r="O201" i="3" s="1"/>
  <c r="O202" i="3" s="1"/>
  <c r="O203" i="3" s="1"/>
  <c r="O204" i="3" s="1"/>
  <c r="O205" i="3" s="1"/>
  <c r="O206" i="3" s="1"/>
  <c r="O207" i="3" s="1"/>
  <c r="O208" i="3" s="1"/>
  <c r="O209" i="3" s="1"/>
  <c r="O210" i="3" s="1"/>
  <c r="O211" i="3" s="1"/>
  <c r="O212" i="3" s="1"/>
  <c r="O213" i="3" s="1"/>
  <c r="O214" i="3" s="1"/>
  <c r="O215" i="3" s="1"/>
  <c r="O216" i="3" s="1"/>
  <c r="O217" i="3" s="1"/>
  <c r="O218" i="3" s="1"/>
  <c r="O219" i="3" s="1"/>
  <c r="O220" i="3" s="1"/>
  <c r="O221" i="3" s="1"/>
  <c r="O222" i="3" s="1"/>
  <c r="O223" i="3" s="1"/>
  <c r="O224" i="3" s="1"/>
  <c r="O225" i="3" s="1"/>
  <c r="O226" i="3" s="1"/>
  <c r="O227" i="3" s="1"/>
  <c r="O228" i="3" s="1"/>
  <c r="O229" i="3" s="1"/>
  <c r="G15" i="7"/>
  <c r="O230" i="3" l="1"/>
  <c r="O231" i="3" s="1"/>
  <c r="O232" i="3" s="1"/>
  <c r="O233" i="3" s="1"/>
  <c r="O234" i="3" s="1"/>
  <c r="O236" i="3" s="1"/>
  <c r="O237" i="3" s="1"/>
  <c r="O238" i="3" s="1"/>
  <c r="O239" i="3" s="1"/>
  <c r="O240" i="3" s="1"/>
  <c r="O241" i="3" s="1"/>
  <c r="O242" i="3" s="1"/>
  <c r="O243" i="3" s="1"/>
  <c r="O244" i="3" s="1"/>
  <c r="O245" i="3" s="1"/>
  <c r="O246" i="3" s="1"/>
  <c r="O247" i="3" s="1"/>
  <c r="O248" i="3" s="1"/>
  <c r="O249" i="3" s="1"/>
  <c r="O250" i="3" s="1"/>
  <c r="O251" i="3" s="1"/>
  <c r="O252" i="3" s="1"/>
  <c r="O253" i="3" s="1"/>
  <c r="O254" i="3" s="1"/>
  <c r="O255" i="3" s="1"/>
  <c r="O256" i="3" s="1"/>
  <c r="O257" i="3" s="1"/>
  <c r="O258" i="3" s="1"/>
  <c r="O259" i="3" s="1"/>
  <c r="O260" i="3" s="1"/>
  <c r="O261" i="3" s="1"/>
  <c r="O262" i="3" s="1"/>
  <c r="O263" i="3" s="1"/>
  <c r="O264" i="3" s="1"/>
  <c r="O265" i="3" s="1"/>
  <c r="O266" i="3" s="1"/>
  <c r="O267" i="3" s="1"/>
  <c r="O268" i="3" s="1"/>
  <c r="O269" i="3" s="1"/>
  <c r="O270" i="3" s="1"/>
  <c r="O271" i="3" s="1"/>
  <c r="O272" i="3" s="1"/>
  <c r="O273" i="3" s="1"/>
  <c r="O274" i="3" s="1"/>
  <c r="O275" i="3" s="1"/>
  <c r="O276" i="3" s="1"/>
  <c r="O277" i="3" s="1"/>
  <c r="O278" i="3" s="1"/>
  <c r="O280" i="3" s="1"/>
  <c r="O281" i="3" s="1"/>
  <c r="O282" i="3" s="1"/>
  <c r="O283" i="3" s="1"/>
  <c r="O284" i="3" s="1"/>
  <c r="O285" i="3" s="1"/>
  <c r="O286" i="3" s="1"/>
  <c r="O287" i="3" s="1"/>
  <c r="O288" i="3" s="1"/>
  <c r="O289" i="3" s="1"/>
  <c r="O290" i="3" s="1"/>
  <c r="O291" i="3" s="1"/>
  <c r="O292" i="3" s="1"/>
  <c r="O293" i="3" s="1"/>
  <c r="O294" i="3" s="1"/>
  <c r="O295" i="3" s="1"/>
  <c r="O296" i="3" s="1"/>
  <c r="O297" i="3" s="1"/>
  <c r="O298" i="3" s="1"/>
  <c r="O299" i="3" s="1"/>
  <c r="O300" i="3" s="1"/>
  <c r="O301" i="3" s="1"/>
  <c r="O302" i="3" s="1"/>
  <c r="O303" i="3" s="1"/>
  <c r="O304" i="3" s="1"/>
  <c r="O305" i="3" s="1"/>
  <c r="O306" i="3" s="1"/>
  <c r="O307" i="3" s="1"/>
  <c r="O308" i="3" s="1"/>
  <c r="O309" i="3" s="1"/>
  <c r="O310" i="3" s="1"/>
  <c r="O311" i="3" s="1"/>
  <c r="O312" i="3" s="1"/>
  <c r="O313" i="3" s="1"/>
  <c r="O314" i="3" s="1"/>
  <c r="O315" i="3" s="1"/>
  <c r="O316" i="3" s="1"/>
  <c r="O317" i="3" s="1"/>
  <c r="O318" i="3" s="1"/>
  <c r="O319" i="3" s="1"/>
  <c r="O320" i="3" s="1"/>
  <c r="O321" i="3" s="1"/>
  <c r="O322" i="3" s="1"/>
  <c r="O324" i="3" s="1"/>
  <c r="O325" i="3" s="1"/>
  <c r="B116" i="4" l="1"/>
  <c r="C107" i="4"/>
  <c r="B107" i="4"/>
  <c r="C125" i="4"/>
  <c r="B125" i="4"/>
  <c r="C124" i="4"/>
  <c r="B124" i="4"/>
  <c r="C104" i="4"/>
  <c r="C121" i="4" s="1"/>
  <c r="B104" i="4"/>
  <c r="B121" i="4" s="1"/>
  <c r="B120" i="4"/>
  <c r="C92" i="4"/>
  <c r="C119" i="4" s="1"/>
  <c r="B92" i="4"/>
  <c r="B119" i="4" s="1"/>
  <c r="C88" i="4"/>
  <c r="C118" i="4" s="1"/>
  <c r="B88" i="4"/>
  <c r="B118" i="4" s="1"/>
  <c r="C85" i="4"/>
  <c r="C117" i="4" s="1"/>
  <c r="B85" i="4"/>
  <c r="B117" i="4" s="1"/>
  <c r="C115" i="4"/>
  <c r="C53" i="4"/>
  <c r="C114" i="4" s="1"/>
  <c r="B53" i="4"/>
  <c r="B114" i="4" s="1"/>
  <c r="C47" i="4"/>
  <c r="C113" i="4" s="1"/>
  <c r="B47" i="4"/>
  <c r="B113" i="4" s="1"/>
  <c r="C112" i="4"/>
  <c r="B112" i="4"/>
  <c r="C31" i="4"/>
  <c r="C111" i="4" s="1"/>
  <c r="B31" i="4"/>
  <c r="B111" i="4" s="1"/>
  <c r="C22" i="4"/>
  <c r="C110" i="4" s="1"/>
  <c r="B22" i="4"/>
  <c r="B110" i="4" s="1"/>
  <c r="C17" i="4"/>
  <c r="C109" i="4" s="1"/>
  <c r="B17" i="4"/>
  <c r="B109" i="4" s="1"/>
  <c r="C10" i="4"/>
  <c r="B10" i="4"/>
  <c r="C123" i="4" l="1"/>
  <c r="B115" i="4"/>
  <c r="B123" i="4" s="1"/>
  <c r="B126" i="4" s="1"/>
  <c r="C126" i="4" l="1"/>
</calcChain>
</file>

<file path=xl/sharedStrings.xml><?xml version="1.0" encoding="utf-8"?>
<sst xmlns="http://schemas.openxmlformats.org/spreadsheetml/2006/main" count="3688" uniqueCount="733">
  <si>
    <t>RECEITAS</t>
  </si>
  <si>
    <t>item</t>
  </si>
  <si>
    <t>Rubrica</t>
  </si>
  <si>
    <t>Doc Bco</t>
  </si>
  <si>
    <t>Data Pgt</t>
  </si>
  <si>
    <t>Mês</t>
  </si>
  <si>
    <t>Ano</t>
  </si>
  <si>
    <t>Comp.</t>
  </si>
  <si>
    <t>NF/Recibo</t>
  </si>
  <si>
    <t>Favorecido/Forn.</t>
  </si>
  <si>
    <t>Vínculo com o Projeto</t>
  </si>
  <si>
    <t>OBSERVAÇÃO</t>
  </si>
  <si>
    <t>CPF/CNPJ</t>
  </si>
  <si>
    <t>Crédito</t>
  </si>
  <si>
    <t>Débito</t>
  </si>
  <si>
    <t>Saldo</t>
  </si>
  <si>
    <t>BANCO DO BRASIL</t>
  </si>
  <si>
    <t>ABRIL</t>
  </si>
  <si>
    <t>MAIO</t>
  </si>
  <si>
    <t>PREFEITURA MUNICIPAL DE FORTALEZA</t>
  </si>
  <si>
    <t>JUNHO</t>
  </si>
  <si>
    <t>JULHO</t>
  </si>
  <si>
    <t>AGOSTO</t>
  </si>
  <si>
    <t>SETEMBRO</t>
  </si>
  <si>
    <t>OUTUBRO</t>
  </si>
  <si>
    <t>NOVEMBRO</t>
  </si>
  <si>
    <t>DEZEMBRO</t>
  </si>
  <si>
    <t>JANEIRO</t>
  </si>
  <si>
    <t>RELATÓRIO SINTÉTICO DE RECEITAS E DESPESAS</t>
  </si>
  <si>
    <t>FINANCIADOR</t>
  </si>
  <si>
    <t>Planilha de Receitas e Despesas</t>
  </si>
  <si>
    <t>Valores em Reais (R$)</t>
  </si>
  <si>
    <t>PREVISTO</t>
  </si>
  <si>
    <t>REALIZADO</t>
  </si>
  <si>
    <t xml:space="preserve">1 – RECEITA PRINCIPAL DO PROJETO </t>
  </si>
  <si>
    <t>2 – OUTRAS RECEITAS DO PROJETO</t>
  </si>
  <si>
    <t>3 –  RENDIMENTOS DO PERÍODO</t>
  </si>
  <si>
    <t>TOTAL DA RECEITA</t>
  </si>
  <si>
    <t>DESPESAS DE ATIVIDADES PROGRAMADAS</t>
  </si>
  <si>
    <t>4 DIÁRIAS (339014)</t>
  </si>
  <si>
    <t>4.1 DIÁRIAS NACIONAIS (33901414)</t>
  </si>
  <si>
    <t>3.1.2 – Assistentes Administrativos</t>
  </si>
  <si>
    <t>3.1.3 – Estagiários</t>
  </si>
  <si>
    <t>4.2 DIÁRIAS INTERNACIONAIS (33901416)</t>
  </si>
  <si>
    <t>4. SUBTOTAL</t>
  </si>
  <si>
    <t>5 AUX. FINANCEIRO ESTUDANTE (339018)</t>
  </si>
  <si>
    <t>5.1 AUXILIOS PARA DESENV. DE ESTUDOS E PESQUISAS (33901804)</t>
  </si>
  <si>
    <t>5.2 AUXILIOS FINAN. P/BOLSA AGENTE JOVEM E PETI (33901805)</t>
  </si>
  <si>
    <t>5.3 AJUDA DE CUSTO AO ESTUDANTE (33901806)</t>
  </si>
  <si>
    <t>5. SUBTOTAL</t>
  </si>
  <si>
    <t>6 AUX. FINANCEIRO A PESQUISADORES (339020)</t>
  </si>
  <si>
    <t>6.1 AUXILIO A PESQUISADORES (33902001)</t>
  </si>
  <si>
    <t>6.1.1Bolsa de Pesquisador (X meses x VALOR bolsa)</t>
  </si>
  <si>
    <t>6.2 AUXILIO AS ATIVIDADES AUXILIARES DE PESQUISA (33902002)</t>
  </si>
  <si>
    <t>6.2.1 Bolsa de Doutorado (X meses x VALOR bolsa)</t>
  </si>
  <si>
    <t>6.2.2 Bolsa de Mestrado (X meses x VALOR bolsa)</t>
  </si>
  <si>
    <t>6.2.3 Bolsa de Graduação (X meses x VALOR bolsa)</t>
  </si>
  <si>
    <t>6.2.4 Bolsa de Pesquisador (X meses x VALOR bolsa)</t>
  </si>
  <si>
    <t>6. SUBTOTAL</t>
  </si>
  <si>
    <t>7 MATERIAL DE CONSUMO (339030)</t>
  </si>
  <si>
    <t>7.1 COMBUSTÍVEIS E LUBRIFICANTES DE AUTOMOTIVOS (33903001)</t>
  </si>
  <si>
    <t>7.2 GENEROS DE ALIMENTACAO (33903007)</t>
  </si>
  <si>
    <t>7.3 MATERIAL QUIMICO 33903011</t>
  </si>
  <si>
    <t>7.4 MATERIAL DE EXPEDIENTE (33903016)</t>
  </si>
  <si>
    <t>7.5 MATERIAL DE LIMPEZA E PROD. DE HIGIENIZACAO (33903022)</t>
  </si>
  <si>
    <t>7.6 MATERIAL P/ MANUT.DE BENS IMOVEIS/INSTALACOES (33903024)</t>
  </si>
  <si>
    <t>7.7 MATERIAL P/ MANUTENCAO DE BENS MOVEIS (33903025)</t>
  </si>
  <si>
    <t>7.8 MATERIAL LABORATORIAL (33903035)</t>
  </si>
  <si>
    <t>7.9 MATERIAL DE TIC - MATERIAL DE CONSUMO (33903017)</t>
  </si>
  <si>
    <t>7. SUBTOTAL</t>
  </si>
  <si>
    <t>8 PASSAGENS (339033)</t>
  </si>
  <si>
    <t>8.1 PASSAGENS NACIONAIS (33903301)</t>
  </si>
  <si>
    <t>8.2 PASSAGENS INTERNACIONAIS (33903302)</t>
  </si>
  <si>
    <t>8. SUBTOTAL</t>
  </si>
  <si>
    <t xml:space="preserve">9 SERVIÇO DE CONSULTORIA (339035) </t>
  </si>
  <si>
    <t>9.1 ASSESSORIA E CONSULTORIA TÉCNICA OU JURÍDICA (33903501)</t>
  </si>
  <si>
    <t>9.2 AUDITORIA EXTERNA  (33903502)</t>
  </si>
  <si>
    <t>9.3 CONSULTORIA EM TECNOLOGIA DA INFORMAÇÃO E COMUNICAÇÃO 33903504</t>
  </si>
  <si>
    <t>9.4 OUTROS SERVIÇOS DE CONSULTORIA (33903599)</t>
  </si>
  <si>
    <t>9. SUBTOTAL</t>
  </si>
  <si>
    <t>10 SERVIÇOS PESSOA FÍSICA (339036)</t>
  </si>
  <si>
    <t>10. SUBTOTAL</t>
  </si>
  <si>
    <t>11 SERVIÇOS PESSOA JURÍDICA (339039)</t>
  </si>
  <si>
    <t>11.1 RESSARCIMENTO À FUNDAÇÃO</t>
  </si>
  <si>
    <t>11.3 LOCACAO DE EQUIPAMENTOS DE PROCESSAMENTO DE DADOS (33903931)</t>
  </si>
  <si>
    <t>11.4 SERVICOS GRAFICOS E EDITORIAIS (33903963)</t>
  </si>
  <si>
    <t>11.5 AQUISICAO DE SOFTWARES (33903994)</t>
  </si>
  <si>
    <t>11.6 HOSPEDAGENS (33903980)</t>
  </si>
  <si>
    <t>11.7 SERV. DE APOIO ADMIN., TÉCNICO E OPERACIONAL (33903979)</t>
  </si>
  <si>
    <t>11.8 MANUTENCAO E CONSERV. DE BENS IMOVEIS (33903916)</t>
  </si>
  <si>
    <t>11.9 MANUT. E CONSERV. DE MAQUINAS E EQUIPAMENTOS (33903917)</t>
  </si>
  <si>
    <t>11. SUBTOTAL</t>
  </si>
  <si>
    <t>12 OBRIGAÇÕES TRIBUTÁRIAS E CONTRIBUTIVAS (339047)</t>
  </si>
  <si>
    <t>12.1 OUTRAS OBRIGACOES TRIBUTARIAS E CONTRIBUTIVAS (33904799)</t>
  </si>
  <si>
    <t>12. SUBTOTAL</t>
  </si>
  <si>
    <t>13 AUXÍLIO À PESSOA FÍSICA (339048)</t>
  </si>
  <si>
    <t>13.1 AUXILIO A PESSOAS FISICAS (33904801)</t>
  </si>
  <si>
    <t>13 SUBTOTAL</t>
  </si>
  <si>
    <t>14 OBRAS E INSTALAÇÕES (339051)</t>
  </si>
  <si>
    <t>14.1 OBRA LABORATORIAL</t>
  </si>
  <si>
    <t>14.2 OUTRAS DESPESAS DE OBRAS</t>
  </si>
  <si>
    <t>14 SUBTOTAL</t>
  </si>
  <si>
    <t>15 EQUIPAMENTO E MATERIAL PERMANENTE (449052)</t>
  </si>
  <si>
    <t>15.1 MOBILIÁRIO EM GERAL (44905242)</t>
  </si>
  <si>
    <t>15.2 EQUIPAMENTOS DE TIC - IMPRESSORAS (44905245)</t>
  </si>
  <si>
    <t>15.3 EQUIPAMENTOS DE TIC - COMPUTADORES (44905241)</t>
  </si>
  <si>
    <t>15.4 AQUISICAO DE SOFTWARE PRONTO (44905255)</t>
  </si>
  <si>
    <t>15.5 EQUIPAMENTOS DE TIC - TELEFONIA (44905247)</t>
  </si>
  <si>
    <t>15.6 OUTROS MATERIAIS PERMANENTES (44905299)</t>
  </si>
  <si>
    <t>15 SUBTOTAL</t>
  </si>
  <si>
    <t xml:space="preserve">16 RESSARICIMENTO À UFC </t>
  </si>
  <si>
    <t>16.1 RESSARCIMENTO</t>
  </si>
  <si>
    <t>16 SUBTOTAL</t>
  </si>
  <si>
    <t>RESUMO DAS DESPESAS</t>
  </si>
  <si>
    <t>4 DIÁRIAS</t>
  </si>
  <si>
    <t>5 AUX. FINANCEIRO ESTUDANTE</t>
  </si>
  <si>
    <t>6 AUX. FINANCEIRO PESQUISADORES</t>
  </si>
  <si>
    <t>7 MATERIAL DE CONSUMO</t>
  </si>
  <si>
    <t>8 PASSAGENS</t>
  </si>
  <si>
    <t>9 SERVIÇO DE CONSULTORIA</t>
  </si>
  <si>
    <t>10 SERVIÇOS PESSOA FÍSICA</t>
  </si>
  <si>
    <t>11 SERVIÇO PESSOA JURÍDICA</t>
  </si>
  <si>
    <t>12 OBRIGAÇÕES TRIBUTÁRIAS E CONTRIBUTIVAS</t>
  </si>
  <si>
    <t>13 AUXÍLIO À PESSOA FÍSICA</t>
  </si>
  <si>
    <t xml:space="preserve">14 OBRAS E INSTALAÇÕES </t>
  </si>
  <si>
    <t>15 EQUIPAMENTO E MATERIAL PERMANENTE</t>
  </si>
  <si>
    <t>16 RESSARCIMENTO À UFC</t>
  </si>
  <si>
    <t>TOTAL DA DESPESA</t>
  </si>
  <si>
    <t xml:space="preserve">RENDIMENTOS </t>
  </si>
  <si>
    <t>SALDO DE CONTRATO</t>
  </si>
  <si>
    <t xml:space="preserve">17 RESERVA TECNICA </t>
  </si>
  <si>
    <t>17.1 RESERVA TECNICA</t>
  </si>
  <si>
    <t>FEVEREIRO</t>
  </si>
  <si>
    <t>MARÇO</t>
  </si>
  <si>
    <t>ITEM</t>
  </si>
  <si>
    <t>RUBRICA</t>
  </si>
  <si>
    <t>MÊS</t>
  </si>
  <si>
    <t>ANO</t>
  </si>
  <si>
    <t>NOTA FISCAL / RECIBO</t>
  </si>
  <si>
    <t>FAVORECIDO</t>
  </si>
  <si>
    <t>VÍNCULO COM PROJETO</t>
  </si>
  <si>
    <t>VALOR (R$)</t>
  </si>
  <si>
    <t>DEMONSTRATIVO DE RENDIMENTO DE APLICAÇÃO FINANCEIRA</t>
  </si>
  <si>
    <t>FINANCIADOR:</t>
  </si>
  <si>
    <t>PRESTAÇÃO DE CONTAS:</t>
  </si>
  <si>
    <t>Período</t>
  </si>
  <si>
    <t>Valor Aplicado no período</t>
  </si>
  <si>
    <t xml:space="preserve">Valor Resgatado no Período </t>
  </si>
  <si>
    <t>Rendimento Bruto</t>
  </si>
  <si>
    <t>Imposto de Renda / IOF</t>
  </si>
  <si>
    <t>RELATÓRIO DE RESSARCIMENTO PAGO À UFC</t>
  </si>
  <si>
    <t>Nº COMPROVANTE DE PAGAMENTO</t>
  </si>
  <si>
    <t>DATA DO RECOLHIMENTO</t>
  </si>
  <si>
    <t>ANA PAULA MORENO PINHO</t>
  </si>
  <si>
    <t>ERICO VERAS MARQUES</t>
  </si>
  <si>
    <t>DEPÓSITO INDEVIDO - RECEITA DE OUTRO PROJETO</t>
  </si>
  <si>
    <t>KLEBER LIMA DOS SANTOS</t>
  </si>
  <si>
    <t>REGIS TEIXEIRA A A V LTDA</t>
  </si>
  <si>
    <t>10.1 ATIVIDADES DE COORDENAÇÃO</t>
  </si>
  <si>
    <t>10.2 ATIVIDADES DE ENSINO</t>
  </si>
  <si>
    <t>10.4 ATIVIDADES DE APOIO ADMINISTRATIVO</t>
  </si>
  <si>
    <t>11.11 DIVULGAÇÃO</t>
  </si>
  <si>
    <t>11.12 ANUIDADE ANPCONT</t>
  </si>
  <si>
    <t>11.13 ANUIDADE ANPAD</t>
  </si>
  <si>
    <t>11.14 SERVIÇOS DE ENTREGA</t>
  </si>
  <si>
    <t>11.15 SERVIÇOS POSTAIS</t>
  </si>
  <si>
    <t>11.16 OUTROS</t>
  </si>
  <si>
    <t>7.10 CONSUMÍVEIS DIVERSOS</t>
  </si>
  <si>
    <t>15.7 MATERIAL BIBLIOGRÁFICO</t>
  </si>
  <si>
    <t>RECEITA</t>
  </si>
  <si>
    <t>-</t>
  </si>
  <si>
    <t>00.000.000/0001-91</t>
  </si>
  <si>
    <t>RPA 1</t>
  </si>
  <si>
    <t>CLAUDIA BUHAMRA ABREU ROMERO</t>
  </si>
  <si>
    <t>RPA 2</t>
  </si>
  <si>
    <t>213.286.173-00</t>
  </si>
  <si>
    <t>RUTH CARVALHO DE SANTANA PINHO</t>
  </si>
  <si>
    <t>RPA 3</t>
  </si>
  <si>
    <t>RPA 4</t>
  </si>
  <si>
    <t>242.671.635-53</t>
  </si>
  <si>
    <t>ROBERTA CARVALHO DE ALENCAR</t>
  </si>
  <si>
    <t>RPA 5</t>
  </si>
  <si>
    <t>202.261.603-00</t>
  </si>
  <si>
    <t>RPA 6</t>
  </si>
  <si>
    <t>RPA 8</t>
  </si>
  <si>
    <t>RPA 7</t>
  </si>
  <si>
    <t>RPA 9</t>
  </si>
  <si>
    <t>CARLOS ADRIANO SANTOS GOMES GORDIANO</t>
  </si>
  <si>
    <t>944.661.575-53</t>
  </si>
  <si>
    <t>RPA 10</t>
  </si>
  <si>
    <t>SANDRA MARIA DOS SANTOS</t>
  </si>
  <si>
    <t>090.965.153-15</t>
  </si>
  <si>
    <t>598.942.615-15</t>
  </si>
  <si>
    <t>07.954.605/0001-60</t>
  </si>
  <si>
    <t>AUGUSTO CEZAR DE AQUINO CABRAL</t>
  </si>
  <si>
    <t>213.484.563-53</t>
  </si>
  <si>
    <t>ROBERTO SERGIO DO NASCIMENTO</t>
  </si>
  <si>
    <t>293.603.903-72</t>
  </si>
  <si>
    <t>SUZETE SUZANA ROCHA PITOMBEIRA</t>
  </si>
  <si>
    <t>175.995.390-34</t>
  </si>
  <si>
    <t>074.252.988-64</t>
  </si>
  <si>
    <t>JOSE CARLOS LAZARO DA SILVA FILHO</t>
  </si>
  <si>
    <t>554.586.020-72</t>
  </si>
  <si>
    <t>CLAUDIO BEZERRA LEOPOLDINO</t>
  </si>
  <si>
    <t>527.776.263-91</t>
  </si>
  <si>
    <t>UNIVERSIDADE FEDERAL DO CEARA</t>
  </si>
  <si>
    <t>07.272.636/0001-31</t>
  </si>
  <si>
    <t>003.433.213-86</t>
  </si>
  <si>
    <t>05.107.668/0001-56</t>
  </si>
  <si>
    <t>FUNDACAO DE APOIO A CIENCIA, CULTURA, ESTUDOS E PESQUISAS (FACEP)</t>
  </si>
  <si>
    <t>37.869.010/0001-78</t>
  </si>
  <si>
    <t>TRANSF.</t>
  </si>
  <si>
    <t>INSTITUTO DOM JOSE DE EDUCACAO E CULTURA</t>
  </si>
  <si>
    <t>VLADENIA DUARTE SILVA 04864222320</t>
  </si>
  <si>
    <t>NFSe 206</t>
  </si>
  <si>
    <t>42.535.254/0001-54</t>
  </si>
  <si>
    <t>29.261.229/0001-61</t>
  </si>
  <si>
    <t>ASSOCIACAO BRASILEIRA DE EDITORES CIENTIFICOS</t>
  </si>
  <si>
    <t>CONTA CONJUNTA</t>
  </si>
  <si>
    <t>DENISE MARIA MOREIRA CHAGAS CORREA</t>
  </si>
  <si>
    <t>230.157.803-87</t>
  </si>
  <si>
    <t>PONTESTUR AGÊNCIA DE VIAGENS E TURISMO LTDA</t>
  </si>
  <si>
    <t>11.843.042/0001-00</t>
  </si>
  <si>
    <t>26.479.689/0001-72</t>
  </si>
  <si>
    <t>NFSe 72</t>
  </si>
  <si>
    <t>23.957.787/0004-22</t>
  </si>
  <si>
    <t>ALUPLAQ INDUSTRIA COMERCIO E REPRESENTACOES LTDA</t>
  </si>
  <si>
    <t>DANFE 2338</t>
  </si>
  <si>
    <t>08.289.383/0001-71</t>
  </si>
  <si>
    <t>FATURA</t>
  </si>
  <si>
    <t>23.957.787/0003-41</t>
  </si>
  <si>
    <t>RPA 11</t>
  </si>
  <si>
    <t>RPA 12</t>
  </si>
  <si>
    <t>RPA 13</t>
  </si>
  <si>
    <t>RPA 14</t>
  </si>
  <si>
    <t>RPA 15</t>
  </si>
  <si>
    <t>RPA 16</t>
  </si>
  <si>
    <t>RPA 17</t>
  </si>
  <si>
    <t>RPA 19</t>
  </si>
  <si>
    <t>RPA 22</t>
  </si>
  <si>
    <t>RPA 21</t>
  </si>
  <si>
    <t>RPA 20</t>
  </si>
  <si>
    <t>RPA 23</t>
  </si>
  <si>
    <t>FATURA 145301</t>
  </si>
  <si>
    <t>RPA 24</t>
  </si>
  <si>
    <t>RPA 25</t>
  </si>
  <si>
    <t>RPA 26</t>
  </si>
  <si>
    <t>RPA 27</t>
  </si>
  <si>
    <t>DANFE 473</t>
  </si>
  <si>
    <t>FONTENELLE INDUSTRIA E COMERCIO DE ALIMENTO LTDA</t>
  </si>
  <si>
    <t>35.006.089/0001-88</t>
  </si>
  <si>
    <t>42.595.652/0001-66</t>
  </si>
  <si>
    <t>GRAFICA E EDITORA IMPRECE - IMPRESSORA DO CEARÁ LTDA</t>
  </si>
  <si>
    <t>NFSe 467</t>
  </si>
  <si>
    <t>HOTELARIA ACCOR BRASIL S/A</t>
  </si>
  <si>
    <t>09.967.852/0108-66</t>
  </si>
  <si>
    <t>28.948.411/0001-22</t>
  </si>
  <si>
    <t>BRUNO QUEIROZ DA SILVA</t>
  </si>
  <si>
    <t>ALEXANDRO BARBOSA</t>
  </si>
  <si>
    <t>GRANDES VIAGENS TURISMO EIRELI</t>
  </si>
  <si>
    <t>DANIEL BARBOZA GUIMARAES</t>
  </si>
  <si>
    <t xml:space="preserve">AGOSTO </t>
  </si>
  <si>
    <t>ACEP ASS CEAR EST E PESQ</t>
  </si>
  <si>
    <t>CLEVERLAND WASHINGTON DE ARAUJO SANTOS</t>
  </si>
  <si>
    <t>247.923.063-53</t>
  </si>
  <si>
    <t>062.761.403-50</t>
  </si>
  <si>
    <t>ALESSANDRA CARVALHO DE VASCONCELOS</t>
  </si>
  <si>
    <t>492.503.533-91</t>
  </si>
  <si>
    <t>BRUNO CHAVES CORREIA LIMA</t>
  </si>
  <si>
    <t>969.400.183-87</t>
  </si>
  <si>
    <t>KEYSA MANUELA CUNHA DE MASCENA</t>
  </si>
  <si>
    <t>672.981.413-68</t>
  </si>
  <si>
    <t>RENATA MENDES LUNA</t>
  </si>
  <si>
    <t>413.909.203-30</t>
  </si>
  <si>
    <t>MARCIA DE FREITAS DUARTE</t>
  </si>
  <si>
    <t>668.393.193-34</t>
  </si>
  <si>
    <t>CARLOS HENRIQUE TAVORA PEREIRA</t>
  </si>
  <si>
    <t>614.272.683-04</t>
  </si>
  <si>
    <t>762.733.504-34</t>
  </si>
  <si>
    <t>625.461.043-49</t>
  </si>
  <si>
    <t>JOSIMAR SOUZA COSTA</t>
  </si>
  <si>
    <t>560.073.453-00</t>
  </si>
  <si>
    <t>CORA FRANKLINA DO CARMO FURTADO</t>
  </si>
  <si>
    <t>438.404.693-68</t>
  </si>
  <si>
    <t>JOCILDO FIGUEREIDO CORREIA NETO</t>
  </si>
  <si>
    <t>440.555.603-20</t>
  </si>
  <si>
    <t>FRANCISCO VICENTE SALES MELO</t>
  </si>
  <si>
    <t>962.191.573-20</t>
  </si>
  <si>
    <t>TEREZA CRISTINA BATISTA DE LIMA</t>
  </si>
  <si>
    <t>210.109.193-34</t>
  </si>
  <si>
    <t>RPA 30</t>
  </si>
  <si>
    <t>RPA 31</t>
  </si>
  <si>
    <t>RPA 29</t>
  </si>
  <si>
    <t>RPA 28</t>
  </si>
  <si>
    <t>RPA 34</t>
  </si>
  <si>
    <t>RPA 37</t>
  </si>
  <si>
    <t>RPA 32</t>
  </si>
  <si>
    <t>RPA 35</t>
  </si>
  <si>
    <t>RPA 33</t>
  </si>
  <si>
    <t>RPA 36</t>
  </si>
  <si>
    <t>RPA 39</t>
  </si>
  <si>
    <t>RPA 38</t>
  </si>
  <si>
    <t>PET CENTER COMERCIO E PARTICIPAÇÕES S.A</t>
  </si>
  <si>
    <t>18.328.118/0178-50</t>
  </si>
  <si>
    <t>RPA 40</t>
  </si>
  <si>
    <t>RPA 41</t>
  </si>
  <si>
    <t>RPA 42</t>
  </si>
  <si>
    <t>RPA 43</t>
  </si>
  <si>
    <t>RPA 47</t>
  </si>
  <si>
    <t>RPA 46</t>
  </si>
  <si>
    <t>RPA 44</t>
  </si>
  <si>
    <t>RPA 45</t>
  </si>
  <si>
    <t>RPA 53</t>
  </si>
  <si>
    <t>RPA 48</t>
  </si>
  <si>
    <t>RPA 51</t>
  </si>
  <si>
    <t>RPA 49</t>
  </si>
  <si>
    <t>RPA 50</t>
  </si>
  <si>
    <t>RPA 56</t>
  </si>
  <si>
    <t>RPA 57</t>
  </si>
  <si>
    <t>RPA 54</t>
  </si>
  <si>
    <t>RPA 55</t>
  </si>
  <si>
    <t>FATURA 14719</t>
  </si>
  <si>
    <t>07.596.851/0001-98</t>
  </si>
  <si>
    <t>FATURA 14742</t>
  </si>
  <si>
    <t>RPA 59</t>
  </si>
  <si>
    <t>RPA 60</t>
  </si>
  <si>
    <t>RPA 63</t>
  </si>
  <si>
    <t>RPA 62</t>
  </si>
  <si>
    <t>RPA 65</t>
  </si>
  <si>
    <t>BOLETO</t>
  </si>
  <si>
    <t>ASSOCIAÇÃO NACIONAL DE PÓS GRADUAÇÃO E PESQUISA EM ADMINISTRAÇÃO</t>
  </si>
  <si>
    <t>RPA 67</t>
  </si>
  <si>
    <t>RPA 68</t>
  </si>
  <si>
    <t>RPA 66</t>
  </si>
  <si>
    <t>RPA 69</t>
  </si>
  <si>
    <t>RPA 72</t>
  </si>
  <si>
    <t>RPA 73</t>
  </si>
  <si>
    <t>RPA 71</t>
  </si>
  <si>
    <t>RPA 70</t>
  </si>
  <si>
    <t>FATURA 14972</t>
  </si>
  <si>
    <t>RPA 78</t>
  </si>
  <si>
    <t>RPA 77</t>
  </si>
  <si>
    <t>RPA 76</t>
  </si>
  <si>
    <t>RPA 79</t>
  </si>
  <si>
    <t>RPA 80</t>
  </si>
  <si>
    <t>RPA 81</t>
  </si>
  <si>
    <t>RPA 83</t>
  </si>
  <si>
    <t>RPA 82</t>
  </si>
  <si>
    <t>PAXIS ADM. E HOTELARIA LTDA ME</t>
  </si>
  <si>
    <t>NF 110949</t>
  </si>
  <si>
    <t>07.320.579/0001-19</t>
  </si>
  <si>
    <t>RPA 86</t>
  </si>
  <si>
    <t>RPA 84</t>
  </si>
  <si>
    <t>RPA 85</t>
  </si>
  <si>
    <t>RPA 52</t>
  </si>
  <si>
    <t>PAXIS ADMINISTRACAO E HOTELARIA LTDA</t>
  </si>
  <si>
    <t>NFSe 110949</t>
  </si>
  <si>
    <t>RPA 58</t>
  </si>
  <si>
    <t>RPA 64</t>
  </si>
  <si>
    <t>RPA 87</t>
  </si>
  <si>
    <t>RPA 88</t>
  </si>
  <si>
    <t>RPA 89</t>
  </si>
  <si>
    <t>RPA 90</t>
  </si>
  <si>
    <t>RPA 91</t>
  </si>
  <si>
    <t>RPA 92</t>
  </si>
  <si>
    <t>01/07/2023 a 31/07/2023</t>
  </si>
  <si>
    <t>( x ) PARCIAL</t>
  </si>
  <si>
    <t>01/08/2023 a 31/08/2023</t>
  </si>
  <si>
    <t>01/09/2023 a 30/09/2023</t>
  </si>
  <si>
    <t>01/10/2023 a 31/10/2023</t>
  </si>
  <si>
    <t>CONTA CORRENTE: 31.517-6</t>
  </si>
  <si>
    <t>CONTRATO Nº 50/2022</t>
  </si>
  <si>
    <t>FORNECEDOR</t>
  </si>
  <si>
    <t>CLEVERLAND W SANTOS</t>
  </si>
  <si>
    <t xml:space="preserve"> BRUNO QUEIROZ DA SILVA</t>
  </si>
  <si>
    <t>JISLENE TRINDADE MEDEIRO</t>
  </si>
  <si>
    <t>SANDRA MARIA SANTOS</t>
  </si>
  <si>
    <t>CARLOS ADRIANO SA</t>
  </si>
  <si>
    <t xml:space="preserve"> IAGO FRANCA LOPES</t>
  </si>
  <si>
    <t>BRUNO CHAVES CORREIA LIM</t>
  </si>
  <si>
    <t>RENATA M LUNA</t>
  </si>
  <si>
    <t>FATIMA REGINA NEY</t>
  </si>
  <si>
    <t>SUZETE SUZANA ROC</t>
  </si>
  <si>
    <t>ALEX DO AMARANTE SILVA</t>
  </si>
  <si>
    <t>DEF GRAFICA DIGITAL</t>
  </si>
  <si>
    <t>37.869.010.0001/78</t>
  </si>
  <si>
    <t>LARISSA BERNARDO OLIVEIRA</t>
  </si>
  <si>
    <t>CHAVEIRO ALMEIDA LTDA ME</t>
  </si>
  <si>
    <t>07.315.989/0001-71</t>
  </si>
  <si>
    <t>NFSE 4622</t>
  </si>
  <si>
    <t>NF 1196253</t>
  </si>
  <si>
    <t>97.548.592/0001-12</t>
  </si>
  <si>
    <t>MORMAÇO COM DE ARTIGOS PARA ARTESANATO</t>
  </si>
  <si>
    <t>03.786.403/0001-04</t>
  </si>
  <si>
    <t xml:space="preserve">DENISE MARIA MOREIRA CHAGAS </t>
  </si>
  <si>
    <t>230157803-87</t>
  </si>
  <si>
    <t>RPA-93</t>
  </si>
  <si>
    <t>RPA-94</t>
  </si>
  <si>
    <t>RPA-95</t>
  </si>
  <si>
    <t>RPA-96</t>
  </si>
  <si>
    <t>RPA-98</t>
  </si>
  <si>
    <t>RPA-99</t>
  </si>
  <si>
    <t>RPA-100</t>
  </si>
  <si>
    <t>RPA-101</t>
  </si>
  <si>
    <t>RPA-102</t>
  </si>
  <si>
    <t>RPA-103</t>
  </si>
  <si>
    <t>RPA-104</t>
  </si>
  <si>
    <t>RPA-105</t>
  </si>
  <si>
    <t>RPA-106</t>
  </si>
  <si>
    <t>RPA-107</t>
  </si>
  <si>
    <t>RPA-108</t>
  </si>
  <si>
    <t>RPA-109</t>
  </si>
  <si>
    <t>RPA-110</t>
  </si>
  <si>
    <t>RPA-111</t>
  </si>
  <si>
    <t>RPA-112</t>
  </si>
  <si>
    <t>FÁBRICA DE DELÍCIA</t>
  </si>
  <si>
    <t>07.519.387/0001-36</t>
  </si>
  <si>
    <t>NF 4753</t>
  </si>
  <si>
    <t>CUPON FISCAL 030430</t>
  </si>
  <si>
    <t>03.720.882/0001-58</t>
  </si>
  <si>
    <t>FONTENELLE IND E COM DE  DOCES-NOÉLIA DOCES E SALGAFDOS</t>
  </si>
  <si>
    <t>CUPON FISCAL313815</t>
  </si>
  <si>
    <t>23.957.787/0001-41</t>
  </si>
  <si>
    <t>RPA -113</t>
  </si>
  <si>
    <t>RPA-114</t>
  </si>
  <si>
    <t>RPA 115</t>
  </si>
  <si>
    <t>RPA-116</t>
  </si>
  <si>
    <t>MEIRILANE DA COSTA FERREIRA</t>
  </si>
  <si>
    <t>33.491.579/0001-91</t>
  </si>
  <si>
    <t>N BIJUTERIAS LTDA</t>
  </si>
  <si>
    <t>63.813.050/0003-72</t>
  </si>
  <si>
    <t>ALUPLAQ IND E COM REPRESENTAÇÕES LTDA</t>
  </si>
  <si>
    <t>NF-e 002894</t>
  </si>
  <si>
    <t>00.602.414/0001-90</t>
  </si>
  <si>
    <t>CD MAX STORE-VERNON IMPOR E COM</t>
  </si>
  <si>
    <t>NFeE -3809</t>
  </si>
  <si>
    <t>ESTAÇÃO DAS FLORES</t>
  </si>
  <si>
    <t>05.526.569/0001-09</t>
  </si>
  <si>
    <t>Nfe-0000010</t>
  </si>
  <si>
    <t xml:space="preserve"> NF e-0018197</t>
  </si>
  <si>
    <t>SVC CAMISETAS IND DE CONFECÇÕES LTDA</t>
  </si>
  <si>
    <t>09.153.315/0001-43</t>
  </si>
  <si>
    <t>NF-e  0018</t>
  </si>
  <si>
    <t>CUPON FISCAL 082603</t>
  </si>
  <si>
    <t>NF-e 02 Série 900</t>
  </si>
  <si>
    <t>53.054.476/0001-70</t>
  </si>
  <si>
    <t>ROBERTO SILVA DE SOUSA</t>
  </si>
  <si>
    <t>49.452.443/0001-02</t>
  </si>
  <si>
    <t>AFAGU SERVIÇOS LTDA</t>
  </si>
  <si>
    <t>NF S-e 460</t>
  </si>
  <si>
    <t>07.652.216/0051-40</t>
  </si>
  <si>
    <t>INTERBELLE COM. DE PRODUTOS DE BELEZA LTDA</t>
  </si>
  <si>
    <t>11.137.051/0725-00</t>
  </si>
  <si>
    <t>762733504-34</t>
  </si>
  <si>
    <t>52374994-57</t>
  </si>
  <si>
    <t>413909203-30</t>
  </si>
  <si>
    <t>175995390-34</t>
  </si>
  <si>
    <t>NF-e Nº. 000.002.430</t>
  </si>
  <si>
    <t>RPA 116</t>
  </si>
  <si>
    <t>AGENTE FINANCEIRO</t>
  </si>
  <si>
    <t>DARF</t>
  </si>
  <si>
    <t>CONTRATANTE</t>
  </si>
  <si>
    <t>CF 314720</t>
  </si>
  <si>
    <t>CF 116175</t>
  </si>
  <si>
    <t>GRU</t>
  </si>
  <si>
    <t>CF 110424</t>
  </si>
  <si>
    <t>PA 82</t>
  </si>
  <si>
    <t>RPÁ 87</t>
  </si>
  <si>
    <t xml:space="preserve"> RPA 88</t>
  </si>
  <si>
    <t>RPA 93</t>
  </si>
  <si>
    <t>RPA 94</t>
  </si>
  <si>
    <t>RPA 95</t>
  </si>
  <si>
    <t>RPA 96</t>
  </si>
  <si>
    <t>RPA 97</t>
  </si>
  <si>
    <t>RPA 99</t>
  </si>
  <si>
    <t>RPA 98</t>
  </si>
  <si>
    <t>RPA 100</t>
  </si>
  <si>
    <t>RPA 101</t>
  </si>
  <si>
    <t>RPA 102</t>
  </si>
  <si>
    <t>RPA 103</t>
  </si>
  <si>
    <t>RPA 104</t>
  </si>
  <si>
    <t>RPA 108</t>
  </si>
  <si>
    <t>RPA 105</t>
  </si>
  <si>
    <t>RPA 106</t>
  </si>
  <si>
    <t>RPA 107</t>
  </si>
  <si>
    <t>RPA 109</t>
  </si>
  <si>
    <t>RPA 110</t>
  </si>
  <si>
    <t>RPA 111</t>
  </si>
  <si>
    <t>RPA 112</t>
  </si>
  <si>
    <t>RPA 114</t>
  </si>
  <si>
    <t>RPA 113</t>
  </si>
  <si>
    <t>026.980.933-31</t>
  </si>
  <si>
    <t>BOLETO 5902022</t>
  </si>
  <si>
    <t>BOLETO 5902023</t>
  </si>
  <si>
    <t>CF  301299/ PEDIDO-128649</t>
  </si>
  <si>
    <t>BOLETO 30713</t>
  </si>
  <si>
    <t>MERCADINHO SÃO LUIZ</t>
  </si>
  <si>
    <t>03.720.882/0004-09</t>
  </si>
  <si>
    <t>CF 14823</t>
  </si>
  <si>
    <t>CF  277387</t>
  </si>
  <si>
    <t>CF277387</t>
  </si>
  <si>
    <t>CF 148239</t>
  </si>
  <si>
    <t xml:space="preserve"> JANAINA COSTA BARBOSA</t>
  </si>
  <si>
    <t>14.667.993/0001-45</t>
  </si>
  <si>
    <t>NF S-E 287</t>
  </si>
  <si>
    <t>CF 11060</t>
  </si>
  <si>
    <t>NF 24844</t>
  </si>
  <si>
    <t xml:space="preserve">NFS-24.844 </t>
  </si>
  <si>
    <t>NF-S 20</t>
  </si>
  <si>
    <t>D &amp; F GRAFICA DIGITAL LTDA</t>
  </si>
  <si>
    <t>CF 170735</t>
  </si>
  <si>
    <t>SUPERMERCADO COMETA</t>
  </si>
  <si>
    <t>06.887.668/0014-01</t>
  </si>
  <si>
    <t>SUPERMERCADO COMETA LTDA</t>
  </si>
  <si>
    <t>NF-e S 99</t>
  </si>
  <si>
    <t>NF- e S  99</t>
  </si>
  <si>
    <t>NFS 44</t>
  </si>
  <si>
    <t>23.873.511/0001-13</t>
  </si>
  <si>
    <t>NFS-e 44</t>
  </si>
  <si>
    <t xml:space="preserve"> BN ASSESSORIA EMPRESARIAL LTDA</t>
  </si>
  <si>
    <t>BOLETO 31963</t>
  </si>
  <si>
    <t>RPA 61</t>
  </si>
  <si>
    <t>Nfe 572</t>
  </si>
  <si>
    <t>NFS-e 5 72</t>
  </si>
  <si>
    <t>RPA 18</t>
  </si>
  <si>
    <t>NF24696</t>
  </si>
  <si>
    <t>CF 060801</t>
  </si>
  <si>
    <t>CF060801</t>
  </si>
  <si>
    <t>GRU 42601</t>
  </si>
  <si>
    <t>RPA 75</t>
  </si>
  <si>
    <t xml:space="preserve">RPA-97 </t>
  </si>
  <si>
    <t>37.869.010/0001-79</t>
  </si>
  <si>
    <t>10.321.543/0001-64</t>
  </si>
  <si>
    <t xml:space="preserve"> FUNDACAO SINTA</t>
  </si>
  <si>
    <t>NF-e 02 Série 902</t>
  </si>
  <si>
    <t>NF-e 02 Série 903</t>
  </si>
  <si>
    <t>ESTORNO</t>
  </si>
  <si>
    <t>53.054.476/0001-72</t>
  </si>
  <si>
    <t xml:space="preserve">                                                                                                                                                                                                                                      </t>
  </si>
  <si>
    <t>DÉBITO</t>
  </si>
  <si>
    <t>TRANSF</t>
  </si>
  <si>
    <t>DAM</t>
  </si>
  <si>
    <t>00.394.460/0058-87</t>
  </si>
  <si>
    <t>PESSOA FISICA</t>
  </si>
  <si>
    <t>RECOLHIMENTO DE INSS REF 07 2023</t>
  </si>
  <si>
    <t xml:space="preserve"> DÉBITO</t>
  </si>
  <si>
    <t>RESSARCIMENTO Á  UFC</t>
  </si>
  <si>
    <t>CRÉDITO</t>
  </si>
  <si>
    <t xml:space="preserve">DAM </t>
  </si>
  <si>
    <t>10.3 ATIVIDADES DE ORIENTAÇÃO E AVALIAÇÃO</t>
  </si>
  <si>
    <t>11.2 ALIMENTAÇÃO</t>
  </si>
  <si>
    <t xml:space="preserve">11.17 SERVIÇOS BANCÁRIOS </t>
  </si>
  <si>
    <t>PATROCINADOR</t>
  </si>
  <si>
    <t xml:space="preserve">EXECUTOR </t>
  </si>
  <si>
    <t>PESQUISADOR</t>
  </si>
  <si>
    <t>DOCENTE</t>
  </si>
  <si>
    <t>PESSOA JURÍDICA - Serviços Bancários</t>
  </si>
  <si>
    <t>OBRIGAÇÕES TRIBUTARIAS E CONTRIBUTIVAS</t>
  </si>
  <si>
    <t>RECEITA FEDERAL DO BRASIL</t>
  </si>
  <si>
    <t xml:space="preserve">RECEITA FEDERAL DO BRASIL </t>
  </si>
  <si>
    <t>RESSARCIMENTO  À FUNDAÇÃO</t>
  </si>
  <si>
    <t>TED</t>
  </si>
  <si>
    <t>COORDENADOR</t>
  </si>
  <si>
    <t xml:space="preserve">PREFEITURA MUNICIPAL DE FORTALEZA </t>
  </si>
  <si>
    <t>PASSAGENS - Passagens Nacionais</t>
  </si>
  <si>
    <t>PESSOA JURIDICA - Hospedagem</t>
  </si>
  <si>
    <t>PAGAMENTO INDEVIDO</t>
  </si>
  <si>
    <t>MATERIAL DE CONSUMO - Consumíveis Diversos</t>
  </si>
  <si>
    <t>PESSOA JURÍDICA - Outros</t>
  </si>
  <si>
    <t>SECRETÁRIO</t>
  </si>
  <si>
    <t>PESSOA FISICA - Atividade de Orientação e Avaliação</t>
  </si>
  <si>
    <t>ORIENTADOR/AVALIADOR</t>
  </si>
  <si>
    <t>FORNECEDPOR</t>
  </si>
  <si>
    <t>ORGANIZADOR</t>
  </si>
  <si>
    <t>PESSOA JURÍDICA - Alimentação</t>
  </si>
  <si>
    <t>PIX</t>
  </si>
  <si>
    <t>JOSE MOISES FÉLIX DOS SANTOS</t>
  </si>
  <si>
    <t xml:space="preserve">Compra de Flores </t>
  </si>
  <si>
    <t>APOIO</t>
  </si>
  <si>
    <t>EXECUTOR</t>
  </si>
  <si>
    <t>PALESTRANTE</t>
  </si>
  <si>
    <t>PESSOA JURIDICA - Serviço de Apoio Técnico</t>
  </si>
  <si>
    <t>PESSOA FÍSICA -  Atividade de Apoio Administrativo</t>
  </si>
  <si>
    <t>FUNDACAO SINTAF</t>
  </si>
  <si>
    <t>MATERIAL DE CONSUMO - Material de Expediente</t>
  </si>
  <si>
    <t>Embalagens</t>
  </si>
  <si>
    <t>PESSOA JURIDICA - Alimentação</t>
  </si>
  <si>
    <t>CHEQUE</t>
  </si>
  <si>
    <t>387.943.058-62</t>
  </si>
  <si>
    <t>PAULO HENRIQUE NOBRE PARENTE</t>
  </si>
  <si>
    <t>052.374.994-57</t>
  </si>
  <si>
    <t>47.465.845/0001-16</t>
  </si>
  <si>
    <t>01.921.606/0001-22</t>
  </si>
  <si>
    <t>RECOLHIMENTO DE ISS  REF PJ- NF 206</t>
  </si>
  <si>
    <t>PESQUISADORA</t>
  </si>
  <si>
    <t>PESSOA FÍSICA - Atividades de Ensino</t>
  </si>
  <si>
    <t>PESSOA FÍSICA - Atividades de Coordenação</t>
  </si>
  <si>
    <t>PESSOA JURÍDICA - Serviços Gráficos</t>
  </si>
  <si>
    <t>PESSOA JURÍDICA - Anuidade ANPAD</t>
  </si>
  <si>
    <t>PESSOA JURÍDICA - Anuidade ANPCONT</t>
  </si>
  <si>
    <t>07.992.477/0001-40</t>
  </si>
  <si>
    <t>PESSOA FÍSICA - Atividades de Pesquisa</t>
  </si>
  <si>
    <t xml:space="preserve">CF 301299 </t>
  </si>
  <si>
    <t>PESSOA JURÍDICA - Manutenção e Conservação de Maq. e Eq</t>
  </si>
  <si>
    <t xml:space="preserve">VLADENIA DUARTE SILVA </t>
  </si>
  <si>
    <t>RESSARCIMENTO À  UFC</t>
  </si>
  <si>
    <t xml:space="preserve">GRU </t>
  </si>
  <si>
    <t>CF  110424</t>
  </si>
  <si>
    <t>PESSOA FÍSICA - Atividade de Apoio  Administrativo</t>
  </si>
  <si>
    <t>Compra de Flores</t>
  </si>
  <si>
    <t>RECOLHIMENTO DE IRRF REF 07 2023</t>
  </si>
  <si>
    <r>
      <t xml:space="preserve">RECOLHIMENTO DE  ISS </t>
    </r>
    <r>
      <rPr>
        <sz val="9"/>
        <rFont val="Arial Narrow"/>
        <family val="2"/>
      </rPr>
      <t>REF 07 2023</t>
    </r>
  </si>
  <si>
    <t>INSS PATRONAL REF 07 2023</t>
  </si>
  <si>
    <t>RECOLHIMENTO DE  ISS REF 08 2023</t>
  </si>
  <si>
    <t>RECOLHIMENTO DE INSS REF 08 2023</t>
  </si>
  <si>
    <t>RECOLHIMENTO DE IRRF REF 08 2023</t>
  </si>
  <si>
    <t>INSS PATRONAL REF 08 2023</t>
  </si>
  <si>
    <t>PESSOA JURÍDICA - Hospedagem</t>
  </si>
  <si>
    <t>NFe -3809</t>
  </si>
  <si>
    <t>PAULO HENRIQUE NOBRE  PARENTE</t>
  </si>
  <si>
    <t>474.658.45/0001-16</t>
  </si>
  <si>
    <t>Compra de flores para velório</t>
  </si>
  <si>
    <t>RECOLHIMENTO DE ISS REF 10 2023</t>
  </si>
  <si>
    <t>PESSOA JURIDICA  - Serviço de Apoio Técnico</t>
  </si>
  <si>
    <t>RPA -115</t>
  </si>
  <si>
    <t>CF 082603</t>
  </si>
  <si>
    <t xml:space="preserve"> NFe-0018197</t>
  </si>
  <si>
    <t xml:space="preserve"> NFe S  99</t>
  </si>
  <si>
    <t>NFe 002894</t>
  </si>
  <si>
    <t>NFe  0018</t>
  </si>
  <si>
    <t>NFe 02 Série 900</t>
  </si>
  <si>
    <t>NFe 4622</t>
  </si>
  <si>
    <t>CF 030430</t>
  </si>
  <si>
    <t>CF 313815</t>
  </si>
  <si>
    <t xml:space="preserve">MERCADINHO SÃO LUIZ </t>
  </si>
  <si>
    <t>RECOLHIMENTO DE ISS  REF 11 2022</t>
  </si>
  <si>
    <t>RECOLHIMENTO DE INSS  REF 11 2022</t>
  </si>
  <si>
    <t>RECOLHIMENTO DE  ISS REF 12 2022</t>
  </si>
  <si>
    <t>RECOLHIMENTO DE IRRF  REF 11 2022</t>
  </si>
  <si>
    <t>RECOLHIMENTO DE INSS  REF 12 2022</t>
  </si>
  <si>
    <t>RECOLHIMENTO DE  ISS REF 02 2023</t>
  </si>
  <si>
    <t>RECOLHIMENTO DE IRRF REF 02 2023</t>
  </si>
  <si>
    <t>RECOLHIMENTO DE ISS  REF 03 2023</t>
  </si>
  <si>
    <t>RECOLHIMENTO DE INSS REF 03 2023</t>
  </si>
  <si>
    <t>INSS PATRONAL REF  03 2023</t>
  </si>
  <si>
    <t>RECOLHIMENTO DE INSS  REF 04 2023</t>
  </si>
  <si>
    <t>INSS PATRONAL REF 04 2023</t>
  </si>
  <si>
    <t xml:space="preserve"> INSS PATRONAL REF 06 2023</t>
  </si>
  <si>
    <t>RECOLHIMENTO DE ISS REF  07 2023</t>
  </si>
  <si>
    <t>INSS PATRONAL REF  07 2023</t>
  </si>
  <si>
    <t>RECOLHIMENTO DE ISS REF 08 2023</t>
  </si>
  <si>
    <t>RECOLHIMENTO DE ISS  REF 09 2023</t>
  </si>
  <si>
    <t>RECOLHIMENTO DE  ISS REF 11 2023</t>
  </si>
  <si>
    <t>INSS PATRONAL REF 11 2022</t>
  </si>
  <si>
    <t>INSS PATRONAL REF 12 2022</t>
  </si>
  <si>
    <t>INSS PATRONAL REF 02 2023</t>
  </si>
  <si>
    <t>INSS PATRONAL REF  08 2023</t>
  </si>
  <si>
    <t>091.149.553-34</t>
  </si>
  <si>
    <t>MATERIAL DE CONSUMO - Gêneros de Alimentação</t>
  </si>
  <si>
    <t>INSS PATRONAL REF 03 2023</t>
  </si>
  <si>
    <t>10.5 ATIVIDADES DE PESQUISA</t>
  </si>
  <si>
    <t>ASSOCIAÇÃO BRASILEIRA DE EDITORES CIENTIFICOS</t>
  </si>
  <si>
    <t>PERÍODO: 12/04/2022 a 31/12/2023</t>
  </si>
  <si>
    <t>Anuidade ANPAD</t>
  </si>
  <si>
    <t>Anuidade ANPCONT</t>
  </si>
  <si>
    <t>RECOLHIMENTO DE ISS REF 11 2022</t>
  </si>
  <si>
    <t>RECOLHIMENTO DE INSS REF 11 2022</t>
  </si>
  <si>
    <t>RECEITA de outo projeto</t>
  </si>
  <si>
    <t xml:space="preserve">                    </t>
  </si>
  <si>
    <t>DEVOLUÇÃO DE CRÉDITO REF AO PROJETO MAPP SME AQUIRAZ</t>
  </si>
  <si>
    <t xml:space="preserve">ESTORNO </t>
  </si>
  <si>
    <t>10.6.ENCARGOS/IMPOSTOS RETIDOS (ISS, INSS, IRRF)</t>
  </si>
  <si>
    <t>RECOLHIMENTO DE  ISS REF 06 2023</t>
  </si>
  <si>
    <t>RECOLHIMENTO DE  ISS REF 04 2023</t>
  </si>
  <si>
    <t xml:space="preserve"> </t>
  </si>
  <si>
    <t>RECOLHIMENTO DE INSS REF 06 2023</t>
  </si>
  <si>
    <t>RECOLHIMENTO  DE INSS REF 02 2023</t>
  </si>
  <si>
    <t>INSS PATRONAL REF 09 2023</t>
  </si>
  <si>
    <t>INSS PATRONAL REF 10 2023</t>
  </si>
  <si>
    <t>RECOLHIMENTO DE INSS REF 10 2023</t>
  </si>
  <si>
    <t>INSS PATRONAL REF 11 2023</t>
  </si>
  <si>
    <t>RECOLHIMENTO DE INSS REF 11 2023</t>
  </si>
  <si>
    <t>RECOLHIMENTO DE IRRF REF 12 2022</t>
  </si>
  <si>
    <t>RECOLHIMENTO DE IRRF  REF 04 2023</t>
  </si>
  <si>
    <t>RECOLHIMENTO DE  IRRF REF 06 2023</t>
  </si>
  <si>
    <t>RECOLHIMENTO DE IRPF REF 08 2023</t>
  </si>
  <si>
    <t>RECOLHIMENTO DE IRRF REF 09 2023</t>
  </si>
  <si>
    <t>RECOLHIMENTO DE IRRF REF 10 2023</t>
  </si>
  <si>
    <t>RECOLHIMENTO DE IRRF REF 11 2023</t>
  </si>
  <si>
    <t>10.5 ATIVIDADES DE APOIO À PESQUISA</t>
  </si>
  <si>
    <t>ASSOCIAÇÃO NACIONAL DE PÓS GRADUAÇÃO E PESQUISA EM ADMINISTRAÇÃO (ANPAD)</t>
  </si>
  <si>
    <t>ASSOC NAC DE PROGRAMAS DE POS-GRADUACAO EM CIENCIAS CONTABEIS (ANPCONT)</t>
  </si>
  <si>
    <t xml:space="preserve">PESSOA JURÍDICA - Inscrição em Evento </t>
  </si>
  <si>
    <t>11.10 INSCRIÇÃO EM  EVENTO</t>
  </si>
  <si>
    <t>PESSOA JURÍDICA - Manutenção e Conservação de Máq e Eq.</t>
  </si>
  <si>
    <t xml:space="preserve">Compra de Coroa de Flores </t>
  </si>
  <si>
    <t>PESSOA FÍSICA - Atividade de Orientação e Avaliação</t>
  </si>
  <si>
    <t>AVALIADOR</t>
  </si>
  <si>
    <t>ORIENTADOR</t>
  </si>
  <si>
    <t>RECOLHIMENTO DE ISS REF 06 2023</t>
  </si>
  <si>
    <t>RECOLHIMENTO DE INSS REF 09 2023</t>
  </si>
  <si>
    <t>RECOLHIMENTO DE ISS REF 11 2023</t>
  </si>
  <si>
    <t>RECOLHIMENTO DE ISS REF 02 2023</t>
  </si>
  <si>
    <t>RECOLHIMENTO DE ISS REF 03 2023</t>
  </si>
  <si>
    <t>RECOLHIMENTO DE ISS-PJ  SOBRE NF 206</t>
  </si>
  <si>
    <t>RECOLHIMENTO DE ISS REF 04 2023</t>
  </si>
  <si>
    <t>RECOLHIMENTO DE ISS REF  09 2023</t>
  </si>
  <si>
    <t>RECOLHIMENTO DE  INSS REF 06 2023</t>
  </si>
  <si>
    <t>RECOLHIMENTO DE  IRRF REF 11 2022</t>
  </si>
  <si>
    <t>PSO FORTALEZA</t>
  </si>
  <si>
    <t>DEVOLUÇÃO DE VALOR PAGO A MAIOR- RPA 12 ANA PAULA MORENO PINHO</t>
  </si>
  <si>
    <t>DEVOLVIDO POR DIVERG NA IDENTIFICAÇÃO - REF PAULO ROBERTO</t>
  </si>
  <si>
    <t>CONTA OU DESTIN INVÁLIDO - REF PAULO ROBERTO</t>
  </si>
  <si>
    <t>DEVOLUÇÃO DE PAGAMENTO INDEVIDO (PSO FORT)</t>
  </si>
  <si>
    <t>DEVOLUÇÃO DE PAGAMENTO DE INSCRIÇÃO EM EVENTO</t>
  </si>
  <si>
    <t>01/11/2023 a 01/11/2023</t>
  </si>
  <si>
    <t>01/12/2023 a 31/12/2023</t>
  </si>
  <si>
    <t>TOTAL</t>
  </si>
  <si>
    <t>VALOR DA GRU Pago</t>
  </si>
  <si>
    <t>APLICAÇÃO FINANCEIRA  -  BB CDB DI</t>
  </si>
  <si>
    <t xml:space="preserve">Rendimento líquido </t>
  </si>
  <si>
    <t>RESGATE DE APLICAÇÃO  - BB CDB DI</t>
  </si>
  <si>
    <t>RELATÓRIO DE RESSARCIMENTO PAGO À FACEP</t>
  </si>
  <si>
    <t>DATA DA TRANSFERÊNCIA</t>
  </si>
  <si>
    <t>VALOR TRANSFERIDO</t>
  </si>
  <si>
    <t>3/10/2022</t>
  </si>
  <si>
    <t>OBRIGAÇÕES TRIBUTARIAS E CONTRIBUTIVAS - ISS</t>
  </si>
  <si>
    <t>OBRIGAÇÕES TRIBUTARIAS E CONTRIBUTIVAS - ISS PJ</t>
  </si>
  <si>
    <t>REF PART EM BANCA</t>
  </si>
  <si>
    <t>TED DEVOLVIDA REF  KEYSA MASCENA</t>
  </si>
  <si>
    <t>RELATÓRIO DE CONCILIAÇÃO BANCÁRIA  CONTA 31571</t>
  </si>
  <si>
    <t>CONTA 31517</t>
  </si>
  <si>
    <t xml:space="preserve">RELATÓRIO DE PAGAMENTOS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</si>
</sst>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[Red]\-#,##0.00\ "/>
    <numFmt numFmtId="165" formatCode="_-* #,##0.00_-;\-* #,##0.00_-;_-* &quot;-&quot;??_-;_-@"/>
    <numFmt numFmtId="166" formatCode="_-&quot;R$&quot;* #,##0.00_-;\-&quot;R$&quot;* #,##0.00_-;_-&quot;R$&quot;* &quot;-&quot;??_-;_-@"/>
    <numFmt numFmtId="167" formatCode="_-&quot;R$&quot;* #,##0.00_-;\-&quot;R$&quot;* #,##0.00_-;_-&quot;R$&quot;* &quot;-&quot;??_-;_-@_-"/>
    <numFmt numFmtId="168" formatCode="[$-416]mmm\-yy"/>
    <numFmt numFmtId="169" formatCode="#,##0.00_ ;\-#,##0.00\ "/>
    <numFmt numFmtId="170" formatCode="_-* #,##0_-;\-* #,##0_-;_-* &quot;-&quot;??_-;_-@_-"/>
  </numFmts>
  <fonts count="29" x14ac:knownFonts="1">
    <font>
      <sz val="11"/>
      <color theme="1"/>
      <name val="Arial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theme="1"/>
      <name val="Arial"/>
      <family val="2"/>
    </font>
    <font>
      <sz val="10"/>
      <color theme="1"/>
      <name val="Arial Narrow"/>
      <family val="2"/>
    </font>
    <font>
      <sz val="8"/>
      <name val="Arial"/>
      <family val="2"/>
    </font>
    <font>
      <b/>
      <sz val="11"/>
      <color rgb="FF000000"/>
      <name val="Arial Narrow"/>
      <family val="2"/>
    </font>
    <font>
      <b/>
      <sz val="10"/>
      <color theme="1"/>
      <name val="Arial Narrow"/>
      <family val="2"/>
    </font>
    <font>
      <sz val="9"/>
      <color indexed="8"/>
      <name val="Arial Narrow"/>
      <family val="2"/>
    </font>
    <font>
      <sz val="8"/>
      <name val="Arial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sz val="9"/>
      <color rgb="FFFF0000"/>
      <name val="Arial Narrow"/>
      <family val="2"/>
    </font>
    <font>
      <sz val="9"/>
      <color rgb="FF0070C0"/>
      <name val="Arial Narrow"/>
      <family val="2"/>
    </font>
    <font>
      <sz val="11"/>
      <color rgb="FFFF0000"/>
      <name val="Arial"/>
      <family val="2"/>
    </font>
    <font>
      <sz val="8"/>
      <color rgb="FF040C28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name val="Arial Narrow"/>
      <family val="2"/>
    </font>
    <font>
      <b/>
      <sz val="11"/>
      <color theme="0"/>
      <name val="Arial Narrow"/>
      <family val="2"/>
    </font>
    <font>
      <b/>
      <sz val="11"/>
      <color rgb="FFFFFFFF"/>
      <name val="Arial Narrow"/>
      <family val="2"/>
    </font>
    <font>
      <sz val="9"/>
      <color rgb="FF474747"/>
      <name val="Arial Narrow"/>
      <family val="2"/>
    </font>
    <font>
      <sz val="9"/>
      <color rgb="FF040C28"/>
      <name val="Arial Narrow"/>
      <family val="2"/>
    </font>
    <font>
      <b/>
      <sz val="9"/>
      <color theme="0"/>
      <name val="Arial Narrow"/>
      <family val="2"/>
    </font>
    <font>
      <b/>
      <sz val="9"/>
      <color rgb="FF000000"/>
      <name val="Arial Narrow"/>
      <family val="2"/>
    </font>
    <font>
      <sz val="11"/>
      <color theme="1"/>
      <name val="Arial"/>
      <family val="2"/>
    </font>
    <font>
      <b/>
      <sz val="9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2E75B5"/>
        <bgColor rgb="FF2E75B5"/>
      </patternFill>
    </fill>
    <fill>
      <patternFill patternType="solid">
        <fgColor rgb="FF9CC2E5"/>
        <bgColor rgb="FF9CC2E5"/>
      </patternFill>
    </fill>
    <fill>
      <patternFill patternType="solid">
        <fgColor theme="2" tint="-0.14999847407452621"/>
        <bgColor rgb="FFFFE599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4" tint="0.39997558519241921"/>
        <bgColor rgb="FFDEEAF6"/>
      </patternFill>
    </fill>
    <fill>
      <patternFill patternType="solid">
        <fgColor theme="4" tint="0.39997558519241921"/>
        <bgColor rgb="FF9CC2E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/>
        <bgColor indexed="64"/>
      </patternFill>
    </fill>
  </fills>
  <borders count="4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43" fontId="19" fillId="0" borderId="0" applyFont="0" applyFill="0" applyBorder="0" applyAlignment="0" applyProtection="0"/>
    <xf numFmtId="44" fontId="27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166" fontId="1" fillId="0" borderId="0" xfId="0" applyNumberFormat="1" applyFont="1"/>
    <xf numFmtId="0" fontId="6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6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0" borderId="8" xfId="0" applyFont="1" applyBorder="1"/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0" fillId="0" borderId="8" xfId="0" applyBorder="1"/>
    <xf numFmtId="0" fontId="12" fillId="0" borderId="2" xfId="0" applyFont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9" fontId="14" fillId="0" borderId="2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4" fontId="14" fillId="0" borderId="7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164" fontId="14" fillId="0" borderId="1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/>
    </xf>
    <xf numFmtId="164" fontId="1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0" xfId="0" applyFont="1"/>
    <xf numFmtId="0" fontId="12" fillId="0" borderId="8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1" fillId="0" borderId="0" xfId="0" applyNumberFormat="1" applyFont="1"/>
    <xf numFmtId="1" fontId="4" fillId="2" borderId="2" xfId="0" applyNumberFormat="1" applyFont="1" applyFill="1" applyBorder="1" applyAlignment="1">
      <alignment horizontal="center"/>
    </xf>
    <xf numFmtId="14" fontId="4" fillId="8" borderId="2" xfId="0" applyNumberFormat="1" applyFont="1" applyFill="1" applyBorder="1" applyAlignment="1">
      <alignment horizontal="center"/>
    </xf>
    <xf numFmtId="14" fontId="4" fillId="7" borderId="2" xfId="0" applyNumberFormat="1" applyFont="1" applyFill="1" applyBorder="1" applyAlignment="1">
      <alignment horizontal="center"/>
    </xf>
    <xf numFmtId="0" fontId="4" fillId="2" borderId="2" xfId="0" applyFont="1" applyFill="1" applyBorder="1"/>
    <xf numFmtId="166" fontId="2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4" fillId="0" borderId="16" xfId="0" applyFont="1" applyBorder="1"/>
    <xf numFmtId="0" fontId="6" fillId="0" borderId="8" xfId="0" applyFont="1" applyBorder="1" applyAlignment="1">
      <alignment horizontal="left"/>
    </xf>
    <xf numFmtId="0" fontId="4" fillId="0" borderId="8" xfId="0" applyFont="1" applyBorder="1"/>
    <xf numFmtId="0" fontId="6" fillId="0" borderId="8" xfId="0" applyFont="1" applyBorder="1" applyAlignment="1">
      <alignment horizontal="center"/>
    </xf>
    <xf numFmtId="164" fontId="6" fillId="0" borderId="17" xfId="0" applyNumberFormat="1" applyFont="1" applyBorder="1" applyAlignment="1">
      <alignment horizontal="right" vertical="center"/>
    </xf>
    <xf numFmtId="170" fontId="4" fillId="0" borderId="2" xfId="2" applyNumberFormat="1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13" xfId="0" applyFont="1" applyBorder="1"/>
    <xf numFmtId="0" fontId="3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3" fillId="4" borderId="14" xfId="0" applyFont="1" applyFill="1" applyBorder="1"/>
    <xf numFmtId="0" fontId="4" fillId="0" borderId="1" xfId="0" applyFont="1" applyBorder="1"/>
    <xf numFmtId="40" fontId="4" fillId="0" borderId="13" xfId="0" applyNumberFormat="1" applyFont="1" applyBorder="1"/>
    <xf numFmtId="164" fontId="4" fillId="0" borderId="13" xfId="0" applyNumberFormat="1" applyFont="1" applyBorder="1"/>
    <xf numFmtId="164" fontId="4" fillId="0" borderId="1" xfId="0" applyNumberFormat="1" applyFont="1" applyBorder="1"/>
    <xf numFmtId="0" fontId="3" fillId="9" borderId="15" xfId="0" applyFont="1" applyFill="1" applyBorder="1" applyAlignment="1">
      <alignment horizontal="center" vertical="center" wrapText="1"/>
    </xf>
    <xf numFmtId="168" fontId="4" fillId="7" borderId="15" xfId="0" applyNumberFormat="1" applyFont="1" applyFill="1" applyBorder="1" applyAlignment="1">
      <alignment horizontal="center" vertical="center"/>
    </xf>
    <xf numFmtId="40" fontId="4" fillId="7" borderId="15" xfId="0" applyNumberFormat="1" applyFont="1" applyFill="1" applyBorder="1" applyAlignment="1">
      <alignment horizontal="right" vertical="center"/>
    </xf>
    <xf numFmtId="40" fontId="4" fillId="7" borderId="18" xfId="0" applyNumberFormat="1" applyFont="1" applyFill="1" applyBorder="1" applyAlignment="1">
      <alignment horizontal="right" vertical="center"/>
    </xf>
    <xf numFmtId="168" fontId="4" fillId="7" borderId="18" xfId="0" applyNumberFormat="1" applyFont="1" applyFill="1" applyBorder="1" applyAlignment="1">
      <alignment horizontal="center" vertical="center"/>
    </xf>
    <xf numFmtId="40" fontId="4" fillId="7" borderId="11" xfId="0" applyNumberFormat="1" applyFont="1" applyFill="1" applyBorder="1" applyAlignment="1">
      <alignment horizontal="right" vertical="center"/>
    </xf>
    <xf numFmtId="0" fontId="4" fillId="7" borderId="8" xfId="0" applyFont="1" applyFill="1" applyBorder="1"/>
    <xf numFmtId="43" fontId="4" fillId="7" borderId="8" xfId="0" applyNumberFormat="1" applyFont="1" applyFill="1" applyBorder="1"/>
    <xf numFmtId="0" fontId="4" fillId="7" borderId="2" xfId="0" applyFont="1" applyFill="1" applyBorder="1"/>
    <xf numFmtId="40" fontId="3" fillId="7" borderId="2" xfId="0" applyNumberFormat="1" applyFont="1" applyFill="1" applyBorder="1"/>
    <xf numFmtId="40" fontId="4" fillId="7" borderId="2" xfId="0" applyNumberFormat="1" applyFont="1" applyFill="1" applyBorder="1"/>
    <xf numFmtId="170" fontId="4" fillId="7" borderId="2" xfId="2" applyNumberFormat="1" applyFont="1" applyFill="1" applyBorder="1" applyAlignment="1">
      <alignment horizontal="center"/>
    </xf>
    <xf numFmtId="14" fontId="4" fillId="8" borderId="6" xfId="0" applyNumberFormat="1" applyFont="1" applyFill="1" applyBorder="1" applyAlignment="1">
      <alignment horizontal="center"/>
    </xf>
    <xf numFmtId="44" fontId="3" fillId="2" borderId="2" xfId="3" applyFont="1" applyFill="1" applyBorder="1"/>
    <xf numFmtId="44" fontId="4" fillId="7" borderId="2" xfId="3" applyFont="1" applyFill="1" applyBorder="1"/>
    <xf numFmtId="1" fontId="3" fillId="2" borderId="2" xfId="0" applyNumberFormat="1" applyFont="1" applyFill="1" applyBorder="1" applyAlignment="1">
      <alignment horizontal="center"/>
    </xf>
    <xf numFmtId="170" fontId="4" fillId="7" borderId="2" xfId="2" applyNumberFormat="1" applyFont="1" applyFill="1" applyBorder="1"/>
    <xf numFmtId="44" fontId="4" fillId="7" borderId="6" xfId="3" applyFont="1" applyFill="1" applyBorder="1" applyAlignment="1">
      <alignment horizontal="right" vertical="center"/>
    </xf>
    <xf numFmtId="44" fontId="4" fillId="8" borderId="6" xfId="3" applyFont="1" applyFill="1" applyBorder="1" applyAlignment="1">
      <alignment horizontal="right" vertical="center"/>
    </xf>
    <xf numFmtId="44" fontId="4" fillId="7" borderId="15" xfId="3" applyFont="1" applyFill="1" applyBorder="1" applyAlignment="1">
      <alignment horizontal="right" vertical="center"/>
    </xf>
    <xf numFmtId="44" fontId="4" fillId="7" borderId="18" xfId="3" applyFont="1" applyFill="1" applyBorder="1" applyAlignment="1">
      <alignment horizontal="right" vertical="center"/>
    </xf>
    <xf numFmtId="44" fontId="4" fillId="7" borderId="8" xfId="3" applyFont="1" applyFill="1" applyBorder="1" applyAlignment="1">
      <alignment horizontal="right" vertical="center"/>
    </xf>
    <xf numFmtId="44" fontId="3" fillId="7" borderId="2" xfId="3" applyFont="1" applyFill="1" applyBorder="1"/>
    <xf numFmtId="44" fontId="4" fillId="7" borderId="9" xfId="3" applyFont="1" applyFill="1" applyBorder="1" applyAlignment="1">
      <alignment horizontal="right" vertical="center"/>
    </xf>
    <xf numFmtId="44" fontId="4" fillId="7" borderId="10" xfId="3" applyFont="1" applyFill="1" applyBorder="1" applyAlignment="1">
      <alignment horizontal="right" vertical="center"/>
    </xf>
    <xf numFmtId="43" fontId="4" fillId="7" borderId="16" xfId="2" applyFont="1" applyFill="1" applyBorder="1"/>
    <xf numFmtId="44" fontId="4" fillId="7" borderId="2" xfId="3" applyFont="1" applyFill="1" applyBorder="1" applyAlignment="1">
      <alignment horizontal="right" vertical="center"/>
    </xf>
    <xf numFmtId="0" fontId="12" fillId="11" borderId="19" xfId="0" applyFont="1" applyFill="1" applyBorder="1"/>
    <xf numFmtId="0" fontId="3" fillId="0" borderId="23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4" fillId="0" borderId="28" xfId="0" applyFont="1" applyBorder="1"/>
    <xf numFmtId="0" fontId="3" fillId="0" borderId="29" xfId="0" applyFont="1" applyBorder="1" applyAlignment="1">
      <alignment horizontal="left" vertical="center"/>
    </xf>
    <xf numFmtId="14" fontId="4" fillId="0" borderId="30" xfId="0" applyNumberFormat="1" applyFont="1" applyBorder="1" applyAlignment="1">
      <alignment horizontal="left" vertical="center"/>
    </xf>
    <xf numFmtId="0" fontId="4" fillId="0" borderId="30" xfId="0" applyFont="1" applyBorder="1"/>
    <xf numFmtId="0" fontId="4" fillId="0" borderId="31" xfId="0" applyFont="1" applyBorder="1"/>
    <xf numFmtId="0" fontId="3" fillId="0" borderId="27" xfId="0" applyFont="1" applyBorder="1" applyAlignment="1">
      <alignment horizontal="center" vertical="center"/>
    </xf>
    <xf numFmtId="0" fontId="26" fillId="0" borderId="29" xfId="0" applyFont="1" applyBorder="1" applyAlignment="1">
      <alignment horizontal="left" vertical="center"/>
    </xf>
    <xf numFmtId="0" fontId="18" fillId="0" borderId="0" xfId="0" applyFont="1"/>
    <xf numFmtId="164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9" fontId="15" fillId="0" borderId="2" xfId="0" applyNumberFormat="1" applyFont="1" applyBorder="1" applyAlignment="1">
      <alignment horizontal="right" vertical="center"/>
    </xf>
    <xf numFmtId="16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69" fontId="15" fillId="0" borderId="2" xfId="0" applyNumberFormat="1" applyFont="1" applyBorder="1" applyAlignment="1">
      <alignment horizontal="right"/>
    </xf>
    <xf numFmtId="169" fontId="14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center" vertical="center"/>
    </xf>
    <xf numFmtId="169" fontId="1" fillId="0" borderId="0" xfId="0" applyNumberFormat="1" applyFont="1"/>
    <xf numFmtId="169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169" fontId="16" fillId="0" borderId="2" xfId="0" applyNumberFormat="1" applyFont="1" applyBorder="1" applyAlignment="1">
      <alignment horizontal="right"/>
    </xf>
    <xf numFmtId="0" fontId="1" fillId="0" borderId="2" xfId="0" applyFont="1" applyBorder="1"/>
    <xf numFmtId="169" fontId="15" fillId="0" borderId="2" xfId="0" applyNumberFormat="1" applyFont="1" applyBorder="1" applyAlignment="1">
      <alignment horizontal="center" vertical="center"/>
    </xf>
    <xf numFmtId="169" fontId="15" fillId="0" borderId="2" xfId="0" applyNumberFormat="1" applyFont="1" applyBorder="1" applyAlignment="1">
      <alignment horizontal="center"/>
    </xf>
    <xf numFmtId="43" fontId="15" fillId="0" borderId="2" xfId="2" applyFont="1" applyFill="1" applyBorder="1" applyAlignment="1">
      <alignment horizontal="center" vertical="center"/>
    </xf>
    <xf numFmtId="170" fontId="4" fillId="0" borderId="2" xfId="2" applyNumberFormat="1" applyFont="1" applyFill="1" applyBorder="1" applyAlignment="1">
      <alignment horizontal="center" vertical="center" wrapText="1"/>
    </xf>
    <xf numFmtId="169" fontId="4" fillId="0" borderId="2" xfId="0" applyNumberFormat="1" applyFont="1" applyBorder="1" applyAlignment="1">
      <alignment horizontal="center" vertical="center" wrapText="1"/>
    </xf>
    <xf numFmtId="169" fontId="14" fillId="0" borderId="2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3" fontId="15" fillId="0" borderId="2" xfId="2" applyFont="1" applyFill="1" applyBorder="1" applyAlignment="1">
      <alignment horizontal="right" vertical="center"/>
    </xf>
    <xf numFmtId="170" fontId="4" fillId="0" borderId="2" xfId="2" applyNumberFormat="1" applyFont="1" applyFill="1" applyBorder="1" applyAlignment="1">
      <alignment horizontal="center"/>
    </xf>
    <xf numFmtId="170" fontId="6" fillId="0" borderId="2" xfId="2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169" fontId="4" fillId="0" borderId="0" xfId="0" applyNumberFormat="1" applyFont="1" applyAlignment="1">
      <alignment horizontal="center" vertical="center"/>
    </xf>
    <xf numFmtId="169" fontId="14" fillId="0" borderId="0" xfId="0" applyNumberFormat="1" applyFont="1" applyAlignment="1">
      <alignment horizontal="right" vertical="center"/>
    </xf>
    <xf numFmtId="43" fontId="1" fillId="0" borderId="0" xfId="0" applyNumberFormat="1" applyFont="1"/>
    <xf numFmtId="44" fontId="3" fillId="8" borderId="2" xfId="0" applyNumberFormat="1" applyFont="1" applyFill="1" applyBorder="1"/>
    <xf numFmtId="170" fontId="4" fillId="8" borderId="2" xfId="2" applyNumberFormat="1" applyFont="1" applyFill="1" applyBorder="1" applyAlignment="1">
      <alignment horizontal="center" vertical="center"/>
    </xf>
    <xf numFmtId="14" fontId="4" fillId="7" borderId="2" xfId="0" applyNumberFormat="1" applyFont="1" applyFill="1" applyBorder="1"/>
    <xf numFmtId="14" fontId="4" fillId="7" borderId="0" xfId="0" applyNumberFormat="1" applyFont="1" applyFill="1"/>
    <xf numFmtId="0" fontId="3" fillId="7" borderId="2" xfId="0" applyFont="1" applyFill="1" applyBorder="1"/>
    <xf numFmtId="49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28" fillId="0" borderId="0" xfId="0" applyFont="1"/>
    <xf numFmtId="0" fontId="25" fillId="12" borderId="4" xfId="0" applyFont="1" applyFill="1" applyBorder="1" applyAlignment="1">
      <alignment horizontal="center" vertical="center"/>
    </xf>
    <xf numFmtId="0" fontId="25" fillId="12" borderId="4" xfId="0" applyFont="1" applyFill="1" applyBorder="1" applyAlignment="1">
      <alignment horizontal="center" vertical="center" wrapText="1"/>
    </xf>
    <xf numFmtId="0" fontId="25" fillId="12" borderId="2" xfId="0" applyFont="1" applyFill="1" applyBorder="1" applyAlignment="1">
      <alignment horizontal="center" vertical="center"/>
    </xf>
    <xf numFmtId="0" fontId="25" fillId="12" borderId="2" xfId="0" applyFont="1" applyFill="1" applyBorder="1" applyAlignment="1">
      <alignment horizontal="center" vertical="center" wrapText="1"/>
    </xf>
    <xf numFmtId="170" fontId="4" fillId="0" borderId="2" xfId="2" applyNumberFormat="1" applyFont="1" applyBorder="1" applyAlignment="1">
      <alignment horizontal="center" vertical="center"/>
    </xf>
    <xf numFmtId="2" fontId="1" fillId="0" borderId="0" xfId="0" applyNumberFormat="1" applyFont="1"/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/>
    <xf numFmtId="0" fontId="25" fillId="12" borderId="2" xfId="0" applyFont="1" applyFill="1" applyBorder="1" applyAlignment="1">
      <alignment horizontal="center" vertical="center"/>
    </xf>
    <xf numFmtId="0" fontId="25" fillId="12" borderId="2" xfId="0" applyFont="1" applyFill="1" applyBorder="1"/>
    <xf numFmtId="0" fontId="3" fillId="0" borderId="2" xfId="0" applyFont="1" applyBorder="1" applyAlignment="1">
      <alignment horizontal="center"/>
    </xf>
    <xf numFmtId="0" fontId="25" fillId="3" borderId="17" xfId="0" applyFont="1" applyFill="1" applyBorder="1" applyAlignment="1">
      <alignment horizontal="center" vertical="center"/>
    </xf>
    <xf numFmtId="0" fontId="12" fillId="0" borderId="22" xfId="0" applyFont="1" applyBorder="1"/>
    <xf numFmtId="0" fontId="12" fillId="0" borderId="16" xfId="0" applyFont="1" applyBorder="1"/>
    <xf numFmtId="0" fontId="4" fillId="0" borderId="32" xfId="0" applyFont="1" applyBorder="1" applyAlignment="1">
      <alignment horizontal="left" vertical="center"/>
    </xf>
    <xf numFmtId="0" fontId="12" fillId="0" borderId="33" xfId="0" applyFont="1" applyBorder="1"/>
    <xf numFmtId="0" fontId="12" fillId="0" borderId="34" xfId="0" applyFont="1" applyBorder="1"/>
    <xf numFmtId="0" fontId="4" fillId="0" borderId="24" xfId="0" applyFont="1" applyBorder="1" applyAlignment="1">
      <alignment horizontal="left" vertical="center"/>
    </xf>
    <xf numFmtId="0" fontId="4" fillId="0" borderId="25" xfId="0" applyFont="1" applyBorder="1"/>
    <xf numFmtId="0" fontId="4" fillId="0" borderId="26" xfId="0" applyFont="1" applyBorder="1"/>
    <xf numFmtId="0" fontId="3" fillId="10" borderId="21" xfId="0" applyFont="1" applyFill="1" applyBorder="1" applyAlignment="1">
      <alignment horizontal="center"/>
    </xf>
    <xf numFmtId="0" fontId="3" fillId="10" borderId="19" xfId="0" applyFont="1" applyFill="1" applyBorder="1" applyAlignment="1">
      <alignment horizontal="center"/>
    </xf>
    <xf numFmtId="0" fontId="12" fillId="11" borderId="19" xfId="0" applyFont="1" applyFill="1" applyBorder="1"/>
    <xf numFmtId="0" fontId="12" fillId="11" borderId="20" xfId="0" applyFont="1" applyFill="1" applyBorder="1"/>
    <xf numFmtId="0" fontId="25" fillId="12" borderId="7" xfId="0" applyFont="1" applyFill="1" applyBorder="1" applyAlignment="1">
      <alignment horizontal="center" vertical="center"/>
    </xf>
    <xf numFmtId="0" fontId="25" fillId="12" borderId="35" xfId="0" applyFont="1" applyFill="1" applyBorder="1" applyAlignment="1">
      <alignment horizontal="center" vertical="center"/>
    </xf>
    <xf numFmtId="0" fontId="25" fillId="12" borderId="6" xfId="0" applyFont="1" applyFill="1" applyBorder="1" applyAlignment="1">
      <alignment horizontal="center" vertical="center"/>
    </xf>
    <xf numFmtId="0" fontId="2" fillId="0" borderId="2" xfId="0" applyFont="1" applyBorder="1"/>
    <xf numFmtId="166" fontId="2" fillId="0" borderId="2" xfId="0" applyNumberFormat="1" applyFont="1" applyBorder="1"/>
    <xf numFmtId="0" fontId="21" fillId="3" borderId="2" xfId="0" applyFont="1" applyFill="1" applyBorder="1"/>
    <xf numFmtId="166" fontId="21" fillId="3" borderId="2" xfId="0" applyNumberFormat="1" applyFont="1" applyFill="1" applyBorder="1"/>
    <xf numFmtId="166" fontId="1" fillId="0" borderId="2" xfId="0" applyNumberFormat="1" applyFont="1" applyBorder="1"/>
    <xf numFmtId="0" fontId="2" fillId="4" borderId="2" xfId="0" applyFont="1" applyFill="1" applyBorder="1"/>
    <xf numFmtId="166" fontId="2" fillId="4" borderId="2" xfId="0" applyNumberFormat="1" applyFont="1" applyFill="1" applyBorder="1"/>
    <xf numFmtId="0" fontId="2" fillId="2" borderId="2" xfId="0" applyFont="1" applyFill="1" applyBorder="1" applyAlignment="1">
      <alignment horizontal="left" wrapText="1"/>
    </xf>
    <xf numFmtId="0" fontId="20" fillId="0" borderId="2" xfId="0" applyFont="1" applyBorder="1"/>
    <xf numFmtId="167" fontId="1" fillId="0" borderId="2" xfId="0" applyNumberFormat="1" applyFont="1" applyBorder="1"/>
    <xf numFmtId="0" fontId="2" fillId="5" borderId="2" xfId="0" applyFont="1" applyFill="1" applyBorder="1"/>
    <xf numFmtId="166" fontId="2" fillId="6" borderId="2" xfId="0" applyNumberFormat="1" applyFont="1" applyFill="1" applyBorder="1"/>
    <xf numFmtId="0" fontId="1" fillId="0" borderId="2" xfId="0" applyFont="1" applyBorder="1" applyAlignment="1">
      <alignment wrapText="1"/>
    </xf>
    <xf numFmtId="0" fontId="2" fillId="2" borderId="2" xfId="0" applyFont="1" applyFill="1" applyBorder="1" applyAlignment="1">
      <alignment horizontal="left"/>
    </xf>
    <xf numFmtId="167" fontId="1" fillId="0" borderId="2" xfId="0" applyNumberFormat="1" applyFont="1" applyBorder="1" applyAlignment="1">
      <alignment wrapText="1"/>
    </xf>
    <xf numFmtId="44" fontId="2" fillId="4" borderId="2" xfId="0" applyNumberFormat="1" applyFont="1" applyFill="1" applyBorder="1"/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2" borderId="2" xfId="0" applyFont="1" applyFill="1" applyBorder="1"/>
    <xf numFmtId="167" fontId="2" fillId="4" borderId="2" xfId="0" applyNumberFormat="1" applyFont="1" applyFill="1" applyBorder="1"/>
    <xf numFmtId="0" fontId="22" fillId="3" borderId="2" xfId="0" applyFont="1" applyFill="1" applyBorder="1"/>
    <xf numFmtId="0" fontId="8" fillId="0" borderId="2" xfId="0" applyFont="1" applyBorder="1" applyAlignment="1">
      <alignment horizontal="center"/>
    </xf>
    <xf numFmtId="0" fontId="8" fillId="0" borderId="36" xfId="0" applyFont="1" applyBorder="1" applyAlignment="1">
      <alignment horizontal="left" vertical="center"/>
    </xf>
    <xf numFmtId="166" fontId="2" fillId="0" borderId="25" xfId="0" applyNumberFormat="1" applyFont="1" applyBorder="1" applyAlignment="1">
      <alignment horizontal="center" vertical="center"/>
    </xf>
    <xf numFmtId="166" fontId="2" fillId="0" borderId="26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166" fontId="2" fillId="0" borderId="38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/>
    </xf>
    <xf numFmtId="166" fontId="2" fillId="0" borderId="40" xfId="0" applyNumberFormat="1" applyFont="1" applyBorder="1" applyAlignment="1">
      <alignment horizontal="center" vertical="center"/>
    </xf>
    <xf numFmtId="166" fontId="2" fillId="0" borderId="41" xfId="0" applyNumberFormat="1" applyFont="1" applyBorder="1" applyAlignment="1">
      <alignment horizontal="center" vertical="center"/>
    </xf>
  </cellXfs>
  <cellStyles count="4">
    <cellStyle name="Moeda" xfId="3" builtinId="4"/>
    <cellStyle name="Normal" xfId="0" builtinId="0"/>
    <cellStyle name="Normal 2" xfId="1" xr:uid="{00000000-0005-0000-0000-000001000000}"/>
    <cellStyle name="Vírgula" xfId="2" builtinId="3"/>
  </cellStyles>
  <dxfs count="8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#,##0.00_ ;[Red]\-#,##0.00\ 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z val="10"/>
        <name val="Arial Narrow"/>
        <family val="2"/>
      </font>
      <numFmt numFmtId="164" formatCode="#,##0.00_ ;[Red]\-#,##0.00\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0" formatCode="General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</dxf>
    <dxf>
      <border>
        <bottom style="thin">
          <color indexed="64"/>
        </bottom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9" formatCode="#,##0.00_ ;\-#,##0.00\ "/>
      <alignment horizontal="center" vertical="center" textRotation="0" wrapText="0" indent="0" justifyLastLine="0" shrinkToFit="0" readingOrder="0"/>
    </dxf>
    <dxf>
      <font>
        <sz val="9"/>
        <name val="Arial Narrow"/>
        <family val="2"/>
      </font>
      <numFmt numFmtId="169" formatCode="#,##0.00_ ;\-#,##0.00\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Arial Narrow"/>
        <family val="2"/>
        <scheme val="none"/>
      </font>
      <numFmt numFmtId="169" formatCode="#,##0.00_ ;\-#,##0.00\ 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FF0000"/>
        <name val="Arial Narrow"/>
        <family val="2"/>
        <scheme val="none"/>
      </font>
      <numFmt numFmtId="169" formatCode="#,##0.00_ ;\-#,##0.00\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9" formatCode="#,##0.00_ ;\-#,##0.00\ "/>
      <alignment horizontal="center" vertical="center" textRotation="0" wrapText="0" indent="0" justifyLastLine="0" shrinkToFit="0" readingOrder="0"/>
    </dxf>
    <dxf>
      <font>
        <sz val="9"/>
        <name val="Arial Narrow"/>
        <family val="2"/>
      </font>
      <numFmt numFmtId="169" formatCode="#,##0.00_ ;\-#,##0.00\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sz val="9"/>
        <name val="Arial Narrow"/>
        <family val="2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general" vertical="center" textRotation="0" wrapText="1" indent="0" justifyLastLine="0" shrinkToFit="0" readingOrder="0"/>
    </dxf>
    <dxf>
      <font>
        <sz val="9"/>
        <name val="Arial Narrow"/>
        <family val="2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general" vertical="center" textRotation="0" wrapText="1" indent="0" justifyLastLine="0" shrinkToFit="0" readingOrder="0"/>
    </dxf>
    <dxf>
      <font>
        <sz val="9"/>
        <name val="Arial Narrow"/>
        <family val="2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sz val="9"/>
        <name val="Arial Narrow"/>
        <family val="2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sz val="9"/>
        <name val="Arial Narrow"/>
        <family val="2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sz val="9"/>
        <name val="Arial Narrow"/>
        <family val="2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sz val="9"/>
        <name val="Arial Narrow"/>
        <family val="2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sz val="9"/>
        <name val="Arial Narrow"/>
        <family val="2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sz val="9"/>
        <name val="Arial Narrow"/>
        <family val="2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</dxf>
    <dxf>
      <font>
        <sz val="9"/>
        <name val="Arial Narrow"/>
        <family val="2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bottom" textRotation="0" wrapText="0" indent="0" justifyLastLine="0" shrinkToFit="0" readingOrder="0"/>
    </dxf>
    <dxf>
      <font>
        <sz val="9"/>
        <name val="Arial Narrow"/>
        <family val="2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7">
    <tableStyle name="APÊNDICE II-style" pivot="0" count="4" xr9:uid="{00000000-0011-0000-FFFF-FFFF00000000}">
      <tableStyleElement type="headerRow" dxfId="84"/>
      <tableStyleElement type="totalRow" dxfId="83"/>
      <tableStyleElement type="firstRowStripe" dxfId="82"/>
      <tableStyleElement type="secondRowStripe" dxfId="81"/>
    </tableStyle>
    <tableStyle name="APÊNDICE III-style" pivot="0" count="4" xr9:uid="{00000000-0011-0000-FFFF-FFFF01000000}">
      <tableStyleElement type="headerRow" dxfId="80"/>
      <tableStyleElement type="totalRow" dxfId="79"/>
      <tableStyleElement type="firstRowStripe" dxfId="78"/>
      <tableStyleElement type="secondRowStripe" dxfId="77"/>
    </tableStyle>
    <tableStyle name="APÊNDICE IV-style" pivot="0" count="4" xr9:uid="{00000000-0011-0000-FFFF-FFFF02000000}">
      <tableStyleElement type="headerRow" dxfId="76"/>
      <tableStyleElement type="totalRow" dxfId="75"/>
      <tableStyleElement type="firstRowStripe" dxfId="74"/>
      <tableStyleElement type="secondRowStripe" dxfId="73"/>
    </tableStyle>
    <tableStyle name="APÊNDICE VII-style" pivot="0" count="4" xr9:uid="{00000000-0011-0000-FFFF-FFFF03000000}">
      <tableStyleElement type="headerRow" dxfId="72"/>
      <tableStyleElement type="totalRow" dxfId="71"/>
      <tableStyleElement type="firstRowStripe" dxfId="70"/>
      <tableStyleElement type="secondRowStripe" dxfId="69"/>
    </tableStyle>
    <tableStyle name="APÊNDICE IX-style" pivot="0" count="3" xr9:uid="{00000000-0011-0000-FFFF-FFFF04000000}">
      <tableStyleElement type="headerRow" dxfId="68"/>
      <tableStyleElement type="firstRowStripe" dxfId="67"/>
      <tableStyleElement type="secondRowStripe" dxfId="66"/>
    </tableStyle>
    <tableStyle name="APÊNDICE X-style" pivot="0" count="4" xr9:uid="{00000000-0011-0000-FFFF-FFFF05000000}">
      <tableStyleElement type="headerRow" dxfId="65"/>
      <tableStyleElement type="totalRow" dxfId="64"/>
      <tableStyleElement type="firstRowStripe" dxfId="63"/>
      <tableStyleElement type="secondRowStripe" dxfId="62"/>
    </tableStyle>
    <tableStyle name="APÊNDICE XIV-style" pivot="0" count="4" xr9:uid="{00000000-0011-0000-FFFF-FFFF06000000}">
      <tableStyleElement type="headerRow" dxfId="61"/>
      <tableStyleElement type="totalRow" dxfId="60"/>
      <tableStyleElement type="firstRowStripe" dxfId="59"/>
      <tableStyleElement type="secondRowStripe" dxfId="5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1295400</xdr:colOff>
      <xdr:row>331</xdr:row>
      <xdr:rowOff>57150</xdr:rowOff>
    </xdr:from>
    <xdr:to>
      <xdr:col>7</xdr:col>
      <xdr:colOff>504825</xdr:colOff>
      <xdr:row>331</xdr:row>
      <xdr:rowOff>76200</xdr:rowOff>
    </xdr:to>
    <xdr:sp macro="" textlink="">
      <xdr:nvSpPr>
        <xdr:cNvPr id="1042" name="Freeform 18">
          <a:extLst>
            <a:ext uri="{FF2B5EF4-FFF2-40B4-BE49-F238E27FC236}">
              <a16:creationId xmlns:a16="http://schemas.microsoft.com/office/drawing/2014/main" id="{EF457CDB-C030-9044-F24F-1B0126B2D99D}"/>
            </a:ext>
          </a:extLst>
        </xdr:cNvPr>
        <xdr:cNvSpPr>
          <a:spLocks/>
        </xdr:cNvSpPr>
      </xdr:nvSpPr>
      <xdr:spPr bwMode="auto">
        <a:xfrm>
          <a:off x="4048125" y="5476875"/>
          <a:ext cx="3057525" cy="19050"/>
        </a:xfrm>
        <a:custGeom>
          <a:avLst/>
          <a:gdLst>
            <a:gd name="T0" fmla="*/ 62 w 20000"/>
            <a:gd name="T1" fmla="*/ 10000 h 20000"/>
            <a:gd name="T2" fmla="*/ 19938 w 20000"/>
            <a:gd name="T3" fmla="*/ 10000 h 20000"/>
            <a:gd name="T4" fmla="*/ 62 w 20000"/>
            <a:gd name="T5" fmla="*/ 10000 h 200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0000" h="20000">
              <a:moveTo>
                <a:pt x="62" y="10000"/>
              </a:moveTo>
              <a:lnTo>
                <a:pt x="19938" y="10000"/>
              </a:lnTo>
              <a:lnTo>
                <a:pt x="62" y="100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1304925</xdr:colOff>
      <xdr:row>331</xdr:row>
      <xdr:rowOff>66675</xdr:rowOff>
    </xdr:from>
    <xdr:to>
      <xdr:col>7</xdr:col>
      <xdr:colOff>504825</xdr:colOff>
      <xdr:row>331</xdr:row>
      <xdr:rowOff>76200</xdr:rowOff>
    </xdr:to>
    <xdr:sp macro="" textlink="">
      <xdr:nvSpPr>
        <xdr:cNvPr id="1041" name="Rectangle 17">
          <a:extLst>
            <a:ext uri="{FF2B5EF4-FFF2-40B4-BE49-F238E27FC236}">
              <a16:creationId xmlns:a16="http://schemas.microsoft.com/office/drawing/2014/main" id="{5155DF7A-581F-722B-3F0D-2BD5E696D539}"/>
            </a:ext>
          </a:extLst>
        </xdr:cNvPr>
        <xdr:cNvSpPr>
          <a:spLocks noChangeArrowheads="1"/>
        </xdr:cNvSpPr>
      </xdr:nvSpPr>
      <xdr:spPr bwMode="auto">
        <a:xfrm>
          <a:off x="4057650" y="5486400"/>
          <a:ext cx="3048000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32" displayName="Table_132" ref="A2:O329" totalsRowCount="1" headerRowDxfId="57" dataDxfId="56" totalsRowDxfId="55">
  <autoFilter ref="A2:O328" xr:uid="{00000000-000C-0000-FFFF-FFFF00000000}">
    <filterColumn colId="5">
      <customFilters>
        <customFilter operator="notEqual" val=" "/>
      </customFilters>
    </filterColumn>
  </autoFilter>
  <tableColumns count="15">
    <tableColumn id="1" xr3:uid="{00000000-0010-0000-0000-000001000000}" name="item" dataDxfId="54" totalsRowDxfId="53"/>
    <tableColumn id="2" xr3:uid="{00000000-0010-0000-0000-000002000000}" name="Rubrica" dataDxfId="52" totalsRowDxfId="51"/>
    <tableColumn id="3" xr3:uid="{00000000-0010-0000-0000-000003000000}" name="Doc Bco" dataDxfId="50" totalsRowDxfId="49"/>
    <tableColumn id="4" xr3:uid="{00000000-0010-0000-0000-000004000000}" name="Data Pgt" dataDxfId="48" totalsRowDxfId="47"/>
    <tableColumn id="5" xr3:uid="{00000000-0010-0000-0000-000005000000}" name="Mês" dataDxfId="46" totalsRowDxfId="45"/>
    <tableColumn id="6" xr3:uid="{00000000-0010-0000-0000-000006000000}" name="Ano" dataDxfId="44" totalsRowDxfId="43"/>
    <tableColumn id="7" xr3:uid="{00000000-0010-0000-0000-000007000000}" name="Comp." dataDxfId="42" totalsRowDxfId="41"/>
    <tableColumn id="8" xr3:uid="{00000000-0010-0000-0000-000008000000}" name="NF/Recibo" dataDxfId="40" totalsRowDxfId="39"/>
    <tableColumn id="9" xr3:uid="{00000000-0010-0000-0000-000009000000}" name="Favorecido/Forn." dataDxfId="38" totalsRowDxfId="37"/>
    <tableColumn id="10" xr3:uid="{00000000-0010-0000-0000-00000A000000}" name="Vínculo com o Projeto" dataDxfId="36" totalsRowDxfId="35"/>
    <tableColumn id="11" xr3:uid="{00000000-0010-0000-0000-00000B000000}" name="OBSERVAÇÃO" dataDxfId="34" totalsRowDxfId="33"/>
    <tableColumn id="12" xr3:uid="{00000000-0010-0000-0000-00000C000000}" name="CPF/CNPJ" dataDxfId="32" totalsRowDxfId="31"/>
    <tableColumn id="13" xr3:uid="{00000000-0010-0000-0000-00000D000000}" name="Crédito" dataDxfId="30" totalsRowDxfId="29"/>
    <tableColumn id="14" xr3:uid="{00000000-0010-0000-0000-00000E000000}" name="Débito" totalsRowFunction="sum" dataDxfId="28" totalsRowDxfId="27"/>
    <tableColumn id="15" xr3:uid="{00000000-0010-0000-0000-00000F000000}" name="Saldo" dataDxfId="26" totalsRowDxfId="25">
      <calculatedColumnFormula>Table_132[[#This Row],[Crédito]]-Table_132[[#This Row],[Débito]]</calculatedColumnFormula>
    </tableColumn>
  </tableColumns>
  <tableStyleInfo name="APÊNDICE II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2:J258" totalsRowCount="1" headerRowDxfId="24" dataDxfId="22" totalsRowDxfId="20" headerRowBorderDxfId="23" tableBorderDxfId="21">
  <autoFilter ref="A2:J257" xr:uid="{00000000-000C-0000-FFFF-FFFF01000000}"/>
  <tableColumns count="10">
    <tableColumn id="1" xr3:uid="{00000000-0010-0000-0100-000001000000}" name="ITEM" dataDxfId="19" totalsRowDxfId="18"/>
    <tableColumn id="2" xr3:uid="{00000000-0010-0000-0100-000002000000}" name="RUBRICA" dataDxfId="17" totalsRowDxfId="16"/>
    <tableColumn id="3" xr3:uid="{00000000-0010-0000-0100-000003000000}" name="MÊS" dataDxfId="15" totalsRowDxfId="14"/>
    <tableColumn id="4" xr3:uid="{00000000-0010-0000-0100-000004000000}" name="ANO" dataDxfId="13" totalsRowDxfId="12"/>
    <tableColumn id="5" xr3:uid="{00000000-0010-0000-0100-000005000000}" name="NOTA FISCAL / RECIBO" dataDxfId="11" totalsRowDxfId="10"/>
    <tableColumn id="6" xr3:uid="{00000000-0010-0000-0100-000006000000}" name="FAVORECIDO" dataDxfId="9" totalsRowDxfId="8"/>
    <tableColumn id="7" xr3:uid="{00000000-0010-0000-0100-000007000000}" name="CPF/CNPJ" dataDxfId="7" totalsRowDxfId="6"/>
    <tableColumn id="8" xr3:uid="{00000000-0010-0000-0100-000008000000}" name="VÍNCULO COM PROJETO" dataDxfId="5" totalsRowDxfId="4"/>
    <tableColumn id="10" xr3:uid="{00000000-0010-0000-0100-00000A000000}" name="OBSERVAÇÃO" dataDxfId="3" totalsRowDxfId="2"/>
    <tableColumn id="11" xr3:uid="{00000000-0010-0000-0100-00000B000000}" name="VALOR (R$)" totalsRowFunction="sum" dataDxfId="1" totalsRowDxfId="0"/>
  </tableColumns>
  <tableStyleInfo name="APÊNDICE III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6"/>
  <sheetViews>
    <sheetView tabSelected="1" topLeftCell="A70" zoomScale="161" zoomScaleNormal="161" workbookViewId="0">
      <selection activeCell="G9" sqref="G9"/>
    </sheetView>
  </sheetViews>
  <sheetFormatPr defaultColWidth="12.625" defaultRowHeight="16.5" x14ac:dyDescent="0.3"/>
  <cols>
    <col min="1" max="1" width="51.125" style="1" customWidth="1"/>
    <col min="2" max="2" width="17.375" style="1" customWidth="1"/>
    <col min="3" max="3" width="22.375" style="1" customWidth="1"/>
    <col min="4" max="5" width="12.625" style="1" hidden="1" customWidth="1"/>
    <col min="6" max="6" width="8.625" style="1" customWidth="1"/>
    <col min="7" max="7" width="12.375" style="1" bestFit="1" customWidth="1"/>
    <col min="8" max="9" width="8.625" style="1" customWidth="1"/>
    <col min="10" max="10" width="10.125" style="1" bestFit="1" customWidth="1"/>
    <col min="11" max="25" width="8.625" style="1" customWidth="1"/>
    <col min="26" max="16384" width="12.625" style="1"/>
  </cols>
  <sheetData>
    <row r="1" spans="1:7" x14ac:dyDescent="0.3">
      <c r="A1" s="196" t="s">
        <v>28</v>
      </c>
      <c r="B1" s="183"/>
      <c r="C1" s="183"/>
    </row>
    <row r="2" spans="1:7" x14ac:dyDescent="0.3">
      <c r="A2" s="197" t="s">
        <v>29</v>
      </c>
      <c r="B2" s="198"/>
      <c r="C2" s="199"/>
    </row>
    <row r="3" spans="1:7" x14ac:dyDescent="0.3">
      <c r="A3" s="200" t="s">
        <v>370</v>
      </c>
      <c r="B3" s="50"/>
      <c r="C3" s="201"/>
    </row>
    <row r="4" spans="1:7" x14ac:dyDescent="0.3">
      <c r="A4" s="202" t="s">
        <v>371</v>
      </c>
      <c r="B4" s="203"/>
      <c r="C4" s="204"/>
    </row>
    <row r="5" spans="1:7" x14ac:dyDescent="0.3">
      <c r="A5" s="175" t="s">
        <v>30</v>
      </c>
      <c r="B5" s="176" t="s">
        <v>31</v>
      </c>
      <c r="C5" s="176" t="s">
        <v>31</v>
      </c>
    </row>
    <row r="6" spans="1:7" x14ac:dyDescent="0.3">
      <c r="A6" s="177" t="s">
        <v>0</v>
      </c>
      <c r="B6" s="178" t="s">
        <v>32</v>
      </c>
      <c r="C6" s="178" t="s">
        <v>33</v>
      </c>
    </row>
    <row r="7" spans="1:7" x14ac:dyDescent="0.3">
      <c r="A7" s="123" t="s">
        <v>34</v>
      </c>
      <c r="B7" s="179">
        <v>1155000</v>
      </c>
      <c r="C7" s="179">
        <v>711564</v>
      </c>
    </row>
    <row r="8" spans="1:7" x14ac:dyDescent="0.3">
      <c r="A8" s="123" t="s">
        <v>35</v>
      </c>
      <c r="B8" s="179">
        <v>0</v>
      </c>
      <c r="C8" s="179">
        <v>0</v>
      </c>
    </row>
    <row r="9" spans="1:7" x14ac:dyDescent="0.3">
      <c r="A9" s="123" t="s">
        <v>36</v>
      </c>
      <c r="B9" s="179">
        <v>0</v>
      </c>
      <c r="C9" s="179">
        <v>429.31</v>
      </c>
    </row>
    <row r="10" spans="1:7" x14ac:dyDescent="0.3">
      <c r="A10" s="180" t="s">
        <v>37</v>
      </c>
      <c r="B10" s="181">
        <f>SUM(B7:B9)</f>
        <v>1155000</v>
      </c>
      <c r="C10" s="181">
        <f>SUM(C7:C9)</f>
        <v>711993.31</v>
      </c>
      <c r="G10" s="45"/>
    </row>
    <row r="11" spans="1:7" x14ac:dyDescent="0.3">
      <c r="A11" s="177" t="s">
        <v>38</v>
      </c>
      <c r="B11" s="178" t="s">
        <v>32</v>
      </c>
      <c r="C11" s="178" t="s">
        <v>33</v>
      </c>
    </row>
    <row r="12" spans="1:7" x14ac:dyDescent="0.3">
      <c r="A12" s="182" t="s">
        <v>39</v>
      </c>
      <c r="B12" s="183"/>
      <c r="C12" s="183"/>
    </row>
    <row r="13" spans="1:7" x14ac:dyDescent="0.3">
      <c r="A13" s="123" t="s">
        <v>40</v>
      </c>
      <c r="B13" s="184">
        <v>0</v>
      </c>
      <c r="C13" s="184">
        <v>0</v>
      </c>
      <c r="G13" s="45"/>
    </row>
    <row r="14" spans="1:7" x14ac:dyDescent="0.3">
      <c r="A14" s="123" t="s">
        <v>41</v>
      </c>
      <c r="B14" s="179">
        <v>0</v>
      </c>
      <c r="C14" s="179">
        <v>0</v>
      </c>
    </row>
    <row r="15" spans="1:7" x14ac:dyDescent="0.3">
      <c r="A15" s="123" t="s">
        <v>42</v>
      </c>
      <c r="B15" s="179">
        <v>0</v>
      </c>
      <c r="C15" s="179">
        <v>0</v>
      </c>
    </row>
    <row r="16" spans="1:7" x14ac:dyDescent="0.3">
      <c r="A16" s="123" t="s">
        <v>43</v>
      </c>
      <c r="B16" s="179">
        <v>0</v>
      </c>
      <c r="C16" s="179">
        <v>0</v>
      </c>
    </row>
    <row r="17" spans="1:8" x14ac:dyDescent="0.3">
      <c r="A17" s="180" t="s">
        <v>44</v>
      </c>
      <c r="B17" s="181">
        <f>SUM(B13:B16)</f>
        <v>0</v>
      </c>
      <c r="C17" s="181">
        <f>SUM(C13:C16)</f>
        <v>0</v>
      </c>
    </row>
    <row r="18" spans="1:8" x14ac:dyDescent="0.3">
      <c r="A18" s="182" t="s">
        <v>45</v>
      </c>
      <c r="B18" s="183"/>
      <c r="C18" s="183"/>
    </row>
    <row r="19" spans="1:8" x14ac:dyDescent="0.3">
      <c r="A19" s="123" t="s">
        <v>46</v>
      </c>
      <c r="B19" s="184">
        <v>0</v>
      </c>
      <c r="C19" s="179">
        <v>0</v>
      </c>
    </row>
    <row r="20" spans="1:8" x14ac:dyDescent="0.3">
      <c r="A20" s="123" t="s">
        <v>47</v>
      </c>
      <c r="B20" s="184">
        <v>0</v>
      </c>
      <c r="C20" s="179">
        <v>0</v>
      </c>
    </row>
    <row r="21" spans="1:8" x14ac:dyDescent="0.3">
      <c r="A21" s="123" t="s">
        <v>48</v>
      </c>
      <c r="B21" s="184">
        <v>0</v>
      </c>
      <c r="C21" s="179">
        <v>0</v>
      </c>
    </row>
    <row r="22" spans="1:8" x14ac:dyDescent="0.3">
      <c r="A22" s="180" t="s">
        <v>49</v>
      </c>
      <c r="B22" s="181">
        <f>SUM(B19:B21)</f>
        <v>0</v>
      </c>
      <c r="C22" s="181">
        <f>SUM(C19:C21)</f>
        <v>0</v>
      </c>
    </row>
    <row r="23" spans="1:8" x14ac:dyDescent="0.3">
      <c r="A23" s="182" t="s">
        <v>50</v>
      </c>
      <c r="B23" s="183"/>
      <c r="C23" s="183"/>
      <c r="H23" s="1" t="s">
        <v>668</v>
      </c>
    </row>
    <row r="24" spans="1:8" x14ac:dyDescent="0.3">
      <c r="A24" s="185" t="s">
        <v>51</v>
      </c>
      <c r="B24" s="186">
        <v>0</v>
      </c>
      <c r="C24" s="186">
        <v>0</v>
      </c>
    </row>
    <row r="25" spans="1:8" x14ac:dyDescent="0.3">
      <c r="A25" s="187" t="s">
        <v>52</v>
      </c>
      <c r="B25" s="179">
        <v>0</v>
      </c>
      <c r="C25" s="179">
        <v>0</v>
      </c>
    </row>
    <row r="26" spans="1:8" x14ac:dyDescent="0.3">
      <c r="A26" s="185" t="s">
        <v>53</v>
      </c>
      <c r="B26" s="186">
        <v>0</v>
      </c>
      <c r="C26" s="186">
        <v>0</v>
      </c>
    </row>
    <row r="27" spans="1:8" x14ac:dyDescent="0.3">
      <c r="A27" s="187" t="s">
        <v>54</v>
      </c>
      <c r="B27" s="179">
        <v>0</v>
      </c>
      <c r="C27" s="179">
        <v>0</v>
      </c>
    </row>
    <row r="28" spans="1:8" x14ac:dyDescent="0.3">
      <c r="A28" s="187" t="s">
        <v>55</v>
      </c>
      <c r="B28" s="179">
        <v>0</v>
      </c>
      <c r="C28" s="179">
        <v>0</v>
      </c>
    </row>
    <row r="29" spans="1:8" x14ac:dyDescent="0.3">
      <c r="A29" s="187" t="s">
        <v>56</v>
      </c>
      <c r="B29" s="179">
        <v>0</v>
      </c>
      <c r="C29" s="179">
        <v>0</v>
      </c>
    </row>
    <row r="30" spans="1:8" x14ac:dyDescent="0.3">
      <c r="A30" s="187" t="s">
        <v>57</v>
      </c>
      <c r="B30" s="179">
        <v>0</v>
      </c>
      <c r="C30" s="179">
        <v>0</v>
      </c>
    </row>
    <row r="31" spans="1:8" x14ac:dyDescent="0.3">
      <c r="A31" s="180" t="s">
        <v>58</v>
      </c>
      <c r="B31" s="181">
        <f>SUM(B25,B27:B30)</f>
        <v>0</v>
      </c>
      <c r="C31" s="181">
        <f t="shared" ref="C31" si="0">SUM(C25,C27:C30)</f>
        <v>0</v>
      </c>
    </row>
    <row r="32" spans="1:8" x14ac:dyDescent="0.3">
      <c r="A32" s="188" t="s">
        <v>59</v>
      </c>
      <c r="B32" s="183"/>
      <c r="C32" s="183"/>
    </row>
    <row r="33" spans="1:3" x14ac:dyDescent="0.3">
      <c r="A33" s="123" t="s">
        <v>60</v>
      </c>
      <c r="B33" s="184">
        <v>0</v>
      </c>
      <c r="C33" s="184">
        <v>0</v>
      </c>
    </row>
    <row r="34" spans="1:3" x14ac:dyDescent="0.3">
      <c r="A34" s="123" t="s">
        <v>61</v>
      </c>
      <c r="B34" s="184">
        <v>0</v>
      </c>
      <c r="C34" s="184">
        <v>159.01</v>
      </c>
    </row>
    <row r="35" spans="1:3" x14ac:dyDescent="0.3">
      <c r="A35" s="123" t="s">
        <v>62</v>
      </c>
      <c r="B35" s="184">
        <v>0</v>
      </c>
      <c r="C35" s="184">
        <v>0</v>
      </c>
    </row>
    <row r="36" spans="1:3" x14ac:dyDescent="0.3">
      <c r="A36" s="123" t="s">
        <v>63</v>
      </c>
      <c r="B36" s="184">
        <v>800</v>
      </c>
      <c r="C36" s="184">
        <v>1337.9</v>
      </c>
    </row>
    <row r="37" spans="1:3" x14ac:dyDescent="0.3">
      <c r="A37" s="123" t="s">
        <v>64</v>
      </c>
      <c r="B37" s="184">
        <v>0</v>
      </c>
      <c r="C37" s="184">
        <v>0</v>
      </c>
    </row>
    <row r="38" spans="1:3" x14ac:dyDescent="0.3">
      <c r="A38" s="123" t="s">
        <v>65</v>
      </c>
      <c r="B38" s="184">
        <v>0</v>
      </c>
      <c r="C38" s="184">
        <v>0</v>
      </c>
    </row>
    <row r="39" spans="1:3" x14ac:dyDescent="0.3">
      <c r="A39" s="123" t="s">
        <v>66</v>
      </c>
      <c r="B39" s="184">
        <v>0</v>
      </c>
      <c r="C39" s="184">
        <v>0</v>
      </c>
    </row>
    <row r="40" spans="1:3" x14ac:dyDescent="0.3">
      <c r="A40" s="123" t="s">
        <v>67</v>
      </c>
      <c r="B40" s="184">
        <v>0</v>
      </c>
      <c r="C40" s="184">
        <v>0</v>
      </c>
    </row>
    <row r="41" spans="1:3" x14ac:dyDescent="0.3">
      <c r="A41" s="123" t="s">
        <v>68</v>
      </c>
      <c r="B41" s="184">
        <v>1000</v>
      </c>
      <c r="C41" s="184">
        <v>0</v>
      </c>
    </row>
    <row r="42" spans="1:3" x14ac:dyDescent="0.3">
      <c r="A42" s="123" t="s">
        <v>167</v>
      </c>
      <c r="B42" s="189">
        <v>800</v>
      </c>
      <c r="C42" s="184">
        <v>2092.54</v>
      </c>
    </row>
    <row r="43" spans="1:3" x14ac:dyDescent="0.3">
      <c r="A43" s="181" t="s">
        <v>69</v>
      </c>
      <c r="B43" s="181">
        <f>SUM(B33:B42)</f>
        <v>2600</v>
      </c>
      <c r="C43" s="190">
        <f>SUM(C33:C42)</f>
        <v>3589.45</v>
      </c>
    </row>
    <row r="44" spans="1:3" x14ac:dyDescent="0.3">
      <c r="A44" s="191" t="s">
        <v>70</v>
      </c>
      <c r="B44" s="183"/>
      <c r="C44" s="183"/>
    </row>
    <row r="45" spans="1:3" x14ac:dyDescent="0.3">
      <c r="A45" s="192" t="s">
        <v>71</v>
      </c>
      <c r="B45" s="179">
        <v>4000</v>
      </c>
      <c r="C45" s="179">
        <v>8098.12</v>
      </c>
    </row>
    <row r="46" spans="1:3" x14ac:dyDescent="0.3">
      <c r="A46" s="192" t="s">
        <v>72</v>
      </c>
      <c r="B46" s="179"/>
      <c r="C46" s="179">
        <v>0</v>
      </c>
    </row>
    <row r="47" spans="1:3" x14ac:dyDescent="0.3">
      <c r="A47" s="180" t="s">
        <v>73</v>
      </c>
      <c r="B47" s="181">
        <f>SUM(B45:B46)</f>
        <v>4000</v>
      </c>
      <c r="C47" s="181">
        <f>SUM(C45:C46)</f>
        <v>8098.12</v>
      </c>
    </row>
    <row r="48" spans="1:3" x14ac:dyDescent="0.3">
      <c r="A48" s="188" t="s">
        <v>74</v>
      </c>
      <c r="B48" s="183"/>
      <c r="C48" s="183"/>
    </row>
    <row r="49" spans="1:7" x14ac:dyDescent="0.3">
      <c r="A49" s="123" t="s">
        <v>75</v>
      </c>
      <c r="B49" s="179"/>
      <c r="C49" s="179">
        <v>0</v>
      </c>
    </row>
    <row r="50" spans="1:7" x14ac:dyDescent="0.3">
      <c r="A50" s="123" t="s">
        <v>76</v>
      </c>
      <c r="B50" s="179">
        <v>0</v>
      </c>
      <c r="C50" s="179">
        <v>0</v>
      </c>
    </row>
    <row r="51" spans="1:7" x14ac:dyDescent="0.3">
      <c r="A51" s="123" t="s">
        <v>77</v>
      </c>
      <c r="B51" s="179">
        <v>0</v>
      </c>
      <c r="C51" s="179">
        <v>0</v>
      </c>
    </row>
    <row r="52" spans="1:7" x14ac:dyDescent="0.3">
      <c r="A52" s="123" t="s">
        <v>78</v>
      </c>
      <c r="B52" s="179"/>
      <c r="C52" s="179">
        <v>0</v>
      </c>
    </row>
    <row r="53" spans="1:7" x14ac:dyDescent="0.3">
      <c r="A53" s="180" t="s">
        <v>79</v>
      </c>
      <c r="B53" s="181">
        <f>SUM(B49:B52)</f>
        <v>0</v>
      </c>
      <c r="C53" s="181">
        <f>SUM(C49:C52)</f>
        <v>0</v>
      </c>
    </row>
    <row r="54" spans="1:7" x14ac:dyDescent="0.3">
      <c r="A54" s="191" t="s">
        <v>80</v>
      </c>
      <c r="B54" s="183"/>
      <c r="C54" s="183"/>
    </row>
    <row r="55" spans="1:7" x14ac:dyDescent="0.3">
      <c r="A55" s="123" t="s">
        <v>158</v>
      </c>
      <c r="B55" s="179">
        <v>168000</v>
      </c>
      <c r="C55" s="179">
        <v>62239.28</v>
      </c>
    </row>
    <row r="56" spans="1:7" x14ac:dyDescent="0.3">
      <c r="A56" s="123" t="s">
        <v>159</v>
      </c>
      <c r="B56" s="179">
        <v>170520</v>
      </c>
      <c r="C56" s="179">
        <v>97625.44</v>
      </c>
    </row>
    <row r="57" spans="1:7" x14ac:dyDescent="0.3">
      <c r="A57" s="123" t="s">
        <v>549</v>
      </c>
      <c r="B57" s="179">
        <v>179400</v>
      </c>
      <c r="C57" s="179">
        <f>55834.23</f>
        <v>55834.23</v>
      </c>
      <c r="F57" s="45"/>
      <c r="G57" s="152"/>
    </row>
    <row r="58" spans="1:7" x14ac:dyDescent="0.3">
      <c r="A58" s="123" t="s">
        <v>160</v>
      </c>
      <c r="B58" s="179">
        <f>8000+2000+36000+5000</f>
        <v>51000</v>
      </c>
      <c r="C58" s="179">
        <v>10920</v>
      </c>
      <c r="G58" s="45"/>
    </row>
    <row r="59" spans="1:7" x14ac:dyDescent="0.3">
      <c r="A59" s="123" t="s">
        <v>689</v>
      </c>
      <c r="B59" s="179">
        <v>0</v>
      </c>
      <c r="C59" s="179"/>
    </row>
    <row r="60" spans="1:7" x14ac:dyDescent="0.3">
      <c r="A60" s="123" t="s">
        <v>660</v>
      </c>
      <c r="B60" s="179">
        <f>1600+19200+5000</f>
        <v>25800</v>
      </c>
      <c r="C60" s="179">
        <v>41747.68</v>
      </c>
    </row>
    <row r="61" spans="1:7" x14ac:dyDescent="0.3">
      <c r="A61" s="123" t="s">
        <v>671</v>
      </c>
      <c r="B61" s="179">
        <v>0</v>
      </c>
      <c r="C61" s="179">
        <f>9152+27363.96+32843.05</f>
        <v>69359.010000000009</v>
      </c>
      <c r="G61" s="45"/>
    </row>
    <row r="62" spans="1:7" x14ac:dyDescent="0.3">
      <c r="A62" s="180" t="s">
        <v>81</v>
      </c>
      <c r="B62" s="181">
        <f>SUM(B55:B61)</f>
        <v>594720</v>
      </c>
      <c r="C62" s="181">
        <f>SUM(C55:C61)</f>
        <v>337725.64</v>
      </c>
    </row>
    <row r="63" spans="1:7" x14ac:dyDescent="0.3">
      <c r="A63" s="188" t="s">
        <v>82</v>
      </c>
      <c r="B63" s="188"/>
      <c r="C63" s="188"/>
      <c r="G63" s="45"/>
    </row>
    <row r="64" spans="1:7" x14ac:dyDescent="0.3">
      <c r="A64" s="192" t="s">
        <v>83</v>
      </c>
      <c r="B64" s="179">
        <v>95811.97</v>
      </c>
      <c r="C64" s="179">
        <v>67459.88</v>
      </c>
    </row>
    <row r="65" spans="1:7" x14ac:dyDescent="0.3">
      <c r="A65" s="192" t="s">
        <v>550</v>
      </c>
      <c r="B65" s="179">
        <v>4000</v>
      </c>
      <c r="C65" s="179">
        <v>7704.9</v>
      </c>
    </row>
    <row r="66" spans="1:7" x14ac:dyDescent="0.3">
      <c r="A66" s="192" t="s">
        <v>84</v>
      </c>
      <c r="B66" s="179">
        <v>0</v>
      </c>
      <c r="C66" s="179">
        <v>0</v>
      </c>
      <c r="G66" s="45"/>
    </row>
    <row r="67" spans="1:7" x14ac:dyDescent="0.3">
      <c r="A67" s="192" t="s">
        <v>85</v>
      </c>
      <c r="B67" s="179">
        <v>1000</v>
      </c>
      <c r="C67" s="179">
        <v>7033.5</v>
      </c>
      <c r="G67" s="45"/>
    </row>
    <row r="68" spans="1:7" x14ac:dyDescent="0.3">
      <c r="A68" s="192" t="s">
        <v>86</v>
      </c>
      <c r="B68" s="179">
        <v>0</v>
      </c>
      <c r="C68" s="179">
        <v>0</v>
      </c>
    </row>
    <row r="69" spans="1:7" x14ac:dyDescent="0.3">
      <c r="A69" s="192" t="s">
        <v>87</v>
      </c>
      <c r="B69" s="179">
        <v>1500</v>
      </c>
      <c r="C69" s="179">
        <v>2337.15</v>
      </c>
    </row>
    <row r="70" spans="1:7" x14ac:dyDescent="0.3">
      <c r="A70" s="192" t="s">
        <v>88</v>
      </c>
      <c r="B70" s="179">
        <v>0</v>
      </c>
      <c r="C70" s="179">
        <v>550</v>
      </c>
    </row>
    <row r="71" spans="1:7" x14ac:dyDescent="0.3">
      <c r="A71" s="192" t="s">
        <v>89</v>
      </c>
      <c r="B71" s="179">
        <v>0</v>
      </c>
      <c r="C71" s="179">
        <v>0</v>
      </c>
    </row>
    <row r="72" spans="1:7" x14ac:dyDescent="0.3">
      <c r="A72" s="192" t="s">
        <v>90</v>
      </c>
      <c r="B72" s="179">
        <v>5000</v>
      </c>
      <c r="C72" s="179">
        <v>2867.74</v>
      </c>
    </row>
    <row r="73" spans="1:7" x14ac:dyDescent="0.3">
      <c r="A73" s="192" t="s">
        <v>693</v>
      </c>
      <c r="B73" s="179">
        <v>5000</v>
      </c>
      <c r="C73" s="179">
        <f>341*2</f>
        <v>682</v>
      </c>
    </row>
    <row r="74" spans="1:7" x14ac:dyDescent="0.3">
      <c r="A74" s="192" t="s">
        <v>161</v>
      </c>
      <c r="B74" s="179">
        <v>4000</v>
      </c>
      <c r="C74" s="179">
        <v>0</v>
      </c>
    </row>
    <row r="75" spans="1:7" x14ac:dyDescent="0.3">
      <c r="A75" s="192" t="s">
        <v>162</v>
      </c>
      <c r="B75" s="179">
        <v>5000</v>
      </c>
      <c r="C75" s="179">
        <v>3000</v>
      </c>
    </row>
    <row r="76" spans="1:7" x14ac:dyDescent="0.3">
      <c r="A76" s="192" t="s">
        <v>163</v>
      </c>
      <c r="B76" s="179">
        <v>5000</v>
      </c>
      <c r="C76" s="179">
        <v>7000</v>
      </c>
    </row>
    <row r="77" spans="1:7" x14ac:dyDescent="0.3">
      <c r="A77" s="192" t="s">
        <v>164</v>
      </c>
      <c r="B77" s="179">
        <v>800</v>
      </c>
      <c r="C77" s="179">
        <v>0</v>
      </c>
    </row>
    <row r="78" spans="1:7" x14ac:dyDescent="0.3">
      <c r="A78" s="192" t="s">
        <v>165</v>
      </c>
      <c r="B78" s="179">
        <v>705</v>
      </c>
      <c r="C78" s="179">
        <v>0</v>
      </c>
    </row>
    <row r="79" spans="1:7" x14ac:dyDescent="0.3">
      <c r="A79" s="192" t="s">
        <v>166</v>
      </c>
      <c r="B79" s="179">
        <v>2000</v>
      </c>
      <c r="C79" s="179">
        <v>1311.56</v>
      </c>
    </row>
    <row r="80" spans="1:7" x14ac:dyDescent="0.3">
      <c r="A80" s="192" t="s">
        <v>551</v>
      </c>
      <c r="B80" s="179">
        <v>0</v>
      </c>
      <c r="C80" s="179">
        <v>1523.02</v>
      </c>
    </row>
    <row r="81" spans="1:3" x14ac:dyDescent="0.3">
      <c r="A81" s="123" t="s">
        <v>671</v>
      </c>
      <c r="B81" s="179">
        <v>0</v>
      </c>
      <c r="C81" s="179">
        <v>52.26</v>
      </c>
    </row>
    <row r="82" spans="1:3" x14ac:dyDescent="0.3">
      <c r="A82" s="180" t="s">
        <v>91</v>
      </c>
      <c r="B82" s="181">
        <f>SUM(B64:B81)</f>
        <v>129816.97</v>
      </c>
      <c r="C82" s="181">
        <f>SUM(C64:C81)</f>
        <v>101522.01</v>
      </c>
    </row>
    <row r="83" spans="1:3" x14ac:dyDescent="0.3">
      <c r="A83" s="193" t="s">
        <v>92</v>
      </c>
      <c r="B83" s="193"/>
      <c r="C83" s="193"/>
    </row>
    <row r="84" spans="1:3" x14ac:dyDescent="0.3">
      <c r="A84" s="192" t="s">
        <v>93</v>
      </c>
      <c r="B84" s="179">
        <v>118944</v>
      </c>
      <c r="C84" s="179">
        <v>68096</v>
      </c>
    </row>
    <row r="85" spans="1:3" x14ac:dyDescent="0.3">
      <c r="A85" s="180" t="s">
        <v>94</v>
      </c>
      <c r="B85" s="181">
        <f>SUM(B84)</f>
        <v>118944</v>
      </c>
      <c r="C85" s="181">
        <f>SUM(C84)</f>
        <v>68096</v>
      </c>
    </row>
    <row r="86" spans="1:3" x14ac:dyDescent="0.3">
      <c r="A86" s="193" t="s">
        <v>95</v>
      </c>
      <c r="B86" s="193"/>
      <c r="C86" s="193"/>
    </row>
    <row r="87" spans="1:3" x14ac:dyDescent="0.3">
      <c r="A87" s="192" t="s">
        <v>96</v>
      </c>
      <c r="B87" s="179">
        <v>0</v>
      </c>
      <c r="C87" s="179">
        <v>0</v>
      </c>
    </row>
    <row r="88" spans="1:3" x14ac:dyDescent="0.3">
      <c r="A88" s="180" t="s">
        <v>97</v>
      </c>
      <c r="B88" s="181">
        <f>SUM(B87)</f>
        <v>0</v>
      </c>
      <c r="C88" s="181">
        <f>SUM(C87)</f>
        <v>0</v>
      </c>
    </row>
    <row r="89" spans="1:3" x14ac:dyDescent="0.3">
      <c r="A89" s="193" t="s">
        <v>98</v>
      </c>
      <c r="B89" s="193"/>
      <c r="C89" s="193"/>
    </row>
    <row r="90" spans="1:3" x14ac:dyDescent="0.3">
      <c r="A90" s="192" t="s">
        <v>99</v>
      </c>
      <c r="B90" s="179">
        <v>0</v>
      </c>
      <c r="C90" s="179">
        <v>0</v>
      </c>
    </row>
    <row r="91" spans="1:3" x14ac:dyDescent="0.3">
      <c r="A91" s="192" t="s">
        <v>100</v>
      </c>
      <c r="B91" s="179">
        <v>0</v>
      </c>
      <c r="C91" s="179">
        <v>0</v>
      </c>
    </row>
    <row r="92" spans="1:3" x14ac:dyDescent="0.3">
      <c r="A92" s="180" t="s">
        <v>101</v>
      </c>
      <c r="B92" s="181">
        <f>SUM(B90:B91)</f>
        <v>0</v>
      </c>
      <c r="C92" s="181">
        <f>SUM(C90:C91)</f>
        <v>0</v>
      </c>
    </row>
    <row r="93" spans="1:3" x14ac:dyDescent="0.3">
      <c r="A93" s="193" t="s">
        <v>102</v>
      </c>
      <c r="B93" s="193"/>
      <c r="C93" s="193"/>
    </row>
    <row r="94" spans="1:3" x14ac:dyDescent="0.3">
      <c r="A94" s="192" t="s">
        <v>103</v>
      </c>
      <c r="B94" s="184">
        <v>3000</v>
      </c>
      <c r="C94" s="184">
        <v>0</v>
      </c>
    </row>
    <row r="95" spans="1:3" x14ac:dyDescent="0.3">
      <c r="A95" s="192" t="s">
        <v>104</v>
      </c>
      <c r="B95" s="184"/>
      <c r="C95" s="184">
        <v>0</v>
      </c>
    </row>
    <row r="96" spans="1:3" x14ac:dyDescent="0.3">
      <c r="A96" s="192" t="s">
        <v>105</v>
      </c>
      <c r="B96" s="184"/>
      <c r="C96" s="184">
        <v>0</v>
      </c>
    </row>
    <row r="97" spans="1:3" x14ac:dyDescent="0.3">
      <c r="A97" s="192" t="s">
        <v>106</v>
      </c>
      <c r="B97" s="184">
        <v>32000</v>
      </c>
      <c r="C97" s="184">
        <v>0</v>
      </c>
    </row>
    <row r="98" spans="1:3" x14ac:dyDescent="0.3">
      <c r="A98" s="192" t="s">
        <v>107</v>
      </c>
      <c r="B98" s="184"/>
      <c r="C98" s="184">
        <v>0</v>
      </c>
    </row>
    <row r="99" spans="1:3" x14ac:dyDescent="0.3">
      <c r="A99" s="192" t="s">
        <v>108</v>
      </c>
      <c r="B99" s="184"/>
      <c r="C99" s="184">
        <v>0</v>
      </c>
    </row>
    <row r="100" spans="1:3" x14ac:dyDescent="0.3">
      <c r="A100" s="192" t="s">
        <v>168</v>
      </c>
      <c r="B100" s="184">
        <v>1000</v>
      </c>
      <c r="C100" s="184">
        <v>0</v>
      </c>
    </row>
    <row r="101" spans="1:3" x14ac:dyDescent="0.3">
      <c r="A101" s="180" t="s">
        <v>109</v>
      </c>
      <c r="B101" s="194">
        <f>SUM(B94:B100)</f>
        <v>36000</v>
      </c>
      <c r="C101" s="194">
        <f>SUM(C94:C100)</f>
        <v>0</v>
      </c>
    </row>
    <row r="102" spans="1:3" x14ac:dyDescent="0.3">
      <c r="A102" s="193" t="s">
        <v>110</v>
      </c>
      <c r="B102" s="193"/>
      <c r="C102" s="193"/>
    </row>
    <row r="103" spans="1:3" x14ac:dyDescent="0.3">
      <c r="A103" s="192" t="s">
        <v>111</v>
      </c>
      <c r="B103" s="179">
        <v>50641.03</v>
      </c>
      <c r="C103" s="179">
        <v>27223.48</v>
      </c>
    </row>
    <row r="104" spans="1:3" x14ac:dyDescent="0.3">
      <c r="A104" s="180" t="s">
        <v>112</v>
      </c>
      <c r="B104" s="181">
        <f>SUM(B103)</f>
        <v>50641.03</v>
      </c>
      <c r="C104" s="181">
        <f>SUM(C103)</f>
        <v>27223.48</v>
      </c>
    </row>
    <row r="105" spans="1:3" x14ac:dyDescent="0.3">
      <c r="A105" s="193" t="s">
        <v>130</v>
      </c>
      <c r="B105" s="193"/>
      <c r="C105" s="193"/>
    </row>
    <row r="106" spans="1:3" x14ac:dyDescent="0.3">
      <c r="A106" s="192" t="s">
        <v>131</v>
      </c>
      <c r="B106" s="179">
        <v>218278</v>
      </c>
      <c r="C106" s="179">
        <v>0</v>
      </c>
    </row>
    <row r="107" spans="1:3" x14ac:dyDescent="0.3">
      <c r="A107" s="180" t="s">
        <v>112</v>
      </c>
      <c r="B107" s="181">
        <f>SUM(B106)</f>
        <v>218278</v>
      </c>
      <c r="C107" s="181">
        <f>SUM(C106)</f>
        <v>0</v>
      </c>
    </row>
    <row r="108" spans="1:3" x14ac:dyDescent="0.3">
      <c r="A108" s="193" t="s">
        <v>113</v>
      </c>
      <c r="B108" s="193"/>
      <c r="C108" s="193"/>
    </row>
    <row r="109" spans="1:3" x14ac:dyDescent="0.3">
      <c r="A109" s="123" t="s">
        <v>114</v>
      </c>
      <c r="B109" s="179">
        <f>B17</f>
        <v>0</v>
      </c>
      <c r="C109" s="179">
        <f>C17</f>
        <v>0</v>
      </c>
    </row>
    <row r="110" spans="1:3" x14ac:dyDescent="0.3">
      <c r="A110" s="123" t="s">
        <v>115</v>
      </c>
      <c r="B110" s="179">
        <f>B22</f>
        <v>0</v>
      </c>
      <c r="C110" s="179">
        <f>C22</f>
        <v>0</v>
      </c>
    </row>
    <row r="111" spans="1:3" x14ac:dyDescent="0.3">
      <c r="A111" s="123" t="s">
        <v>116</v>
      </c>
      <c r="B111" s="179">
        <f>B31</f>
        <v>0</v>
      </c>
      <c r="C111" s="179">
        <f>C31</f>
        <v>0</v>
      </c>
    </row>
    <row r="112" spans="1:3" x14ac:dyDescent="0.3">
      <c r="A112" s="123" t="s">
        <v>117</v>
      </c>
      <c r="B112" s="179">
        <f>B43</f>
        <v>2600</v>
      </c>
      <c r="C112" s="179">
        <f>C43</f>
        <v>3589.45</v>
      </c>
    </row>
    <row r="113" spans="1:7" x14ac:dyDescent="0.3">
      <c r="A113" s="123" t="s">
        <v>118</v>
      </c>
      <c r="B113" s="179">
        <f>B47</f>
        <v>4000</v>
      </c>
      <c r="C113" s="179">
        <f>C47</f>
        <v>8098.12</v>
      </c>
    </row>
    <row r="114" spans="1:7" x14ac:dyDescent="0.3">
      <c r="A114" s="123" t="s">
        <v>119</v>
      </c>
      <c r="B114" s="179">
        <f>B53</f>
        <v>0</v>
      </c>
      <c r="C114" s="179">
        <f>C53</f>
        <v>0</v>
      </c>
    </row>
    <row r="115" spans="1:7" x14ac:dyDescent="0.3">
      <c r="A115" s="123" t="s">
        <v>120</v>
      </c>
      <c r="B115" s="179">
        <f>B62</f>
        <v>594720</v>
      </c>
      <c r="C115" s="179">
        <f>C62</f>
        <v>337725.64</v>
      </c>
    </row>
    <row r="116" spans="1:7" x14ac:dyDescent="0.3">
      <c r="A116" s="123" t="s">
        <v>121</v>
      </c>
      <c r="B116" s="179">
        <f>B82</f>
        <v>129816.97</v>
      </c>
      <c r="C116" s="179">
        <f>C82</f>
        <v>101522.01</v>
      </c>
    </row>
    <row r="117" spans="1:7" x14ac:dyDescent="0.3">
      <c r="A117" s="123" t="s">
        <v>122</v>
      </c>
      <c r="B117" s="179">
        <f>B85</f>
        <v>118944</v>
      </c>
      <c r="C117" s="179">
        <f>C85</f>
        <v>68096</v>
      </c>
    </row>
    <row r="118" spans="1:7" x14ac:dyDescent="0.3">
      <c r="A118" s="123" t="s">
        <v>123</v>
      </c>
      <c r="B118" s="179">
        <f>B88</f>
        <v>0</v>
      </c>
      <c r="C118" s="179">
        <f>C88</f>
        <v>0</v>
      </c>
    </row>
    <row r="119" spans="1:7" x14ac:dyDescent="0.3">
      <c r="A119" s="123" t="s">
        <v>124</v>
      </c>
      <c r="B119" s="179">
        <f>B92</f>
        <v>0</v>
      </c>
      <c r="C119" s="179">
        <f>C92</f>
        <v>0</v>
      </c>
    </row>
    <row r="120" spans="1:7" x14ac:dyDescent="0.3">
      <c r="A120" s="123" t="s">
        <v>125</v>
      </c>
      <c r="B120" s="179">
        <f>B101</f>
        <v>36000</v>
      </c>
      <c r="C120" s="179">
        <f>C101</f>
        <v>0</v>
      </c>
    </row>
    <row r="121" spans="1:7" x14ac:dyDescent="0.3">
      <c r="A121" s="123" t="s">
        <v>126</v>
      </c>
      <c r="B121" s="179">
        <f>B104</f>
        <v>50641.03</v>
      </c>
      <c r="C121" s="179">
        <f>C104</f>
        <v>27223.48</v>
      </c>
    </row>
    <row r="122" spans="1:7" x14ac:dyDescent="0.3">
      <c r="A122" s="123" t="s">
        <v>130</v>
      </c>
      <c r="B122" s="179">
        <f>B106</f>
        <v>218278</v>
      </c>
      <c r="C122" s="179">
        <v>0</v>
      </c>
    </row>
    <row r="123" spans="1:7" x14ac:dyDescent="0.3">
      <c r="A123" s="177" t="s">
        <v>127</v>
      </c>
      <c r="B123" s="178">
        <f>SUM(B109:B122)</f>
        <v>1155000</v>
      </c>
      <c r="C123" s="178">
        <f>SUM(C109:C121)</f>
        <v>546254.70000000007</v>
      </c>
      <c r="G123" s="45"/>
    </row>
    <row r="124" spans="1:7" x14ac:dyDescent="0.3">
      <c r="A124" s="195" t="s">
        <v>0</v>
      </c>
      <c r="B124" s="178">
        <f>SUM(B7:B8)</f>
        <v>1155000</v>
      </c>
      <c r="C124" s="178">
        <f>SUM(C7:C8)</f>
        <v>711564</v>
      </c>
    </row>
    <row r="125" spans="1:7" x14ac:dyDescent="0.3">
      <c r="A125" s="177" t="s">
        <v>128</v>
      </c>
      <c r="B125" s="178">
        <f>B9</f>
        <v>0</v>
      </c>
      <c r="C125" s="178">
        <f>C9</f>
        <v>429.31</v>
      </c>
    </row>
    <row r="126" spans="1:7" x14ac:dyDescent="0.3">
      <c r="A126" s="177" t="s">
        <v>129</v>
      </c>
      <c r="B126" s="178">
        <f>B124+B125-B123</f>
        <v>0</v>
      </c>
      <c r="C126" s="178">
        <f>C124+C125-C123</f>
        <v>165738.60999999999</v>
      </c>
      <c r="F126" s="1" t="s">
        <v>538</v>
      </c>
    </row>
    <row r="127" spans="1:7" x14ac:dyDescent="0.3">
      <c r="B127" s="4"/>
      <c r="C127" s="4"/>
      <c r="G127" s="45"/>
    </row>
    <row r="128" spans="1:7" x14ac:dyDescent="0.3">
      <c r="B128" s="4"/>
      <c r="C128" s="4"/>
    </row>
    <row r="129" spans="2:12" x14ac:dyDescent="0.3">
      <c r="B129" s="4"/>
      <c r="C129" s="4"/>
    </row>
    <row r="130" spans="2:12" x14ac:dyDescent="0.3">
      <c r="B130" s="4"/>
      <c r="C130" s="4"/>
    </row>
    <row r="131" spans="2:12" x14ac:dyDescent="0.3">
      <c r="B131" s="4"/>
      <c r="C131" s="4"/>
      <c r="H131" s="20"/>
      <c r="L131" s="20"/>
    </row>
    <row r="132" spans="2:12" x14ac:dyDescent="0.3">
      <c r="B132" s="4"/>
      <c r="C132" s="4"/>
    </row>
    <row r="133" spans="2:12" x14ac:dyDescent="0.3">
      <c r="B133" s="4"/>
      <c r="C133" s="4"/>
    </row>
    <row r="134" spans="2:12" x14ac:dyDescent="0.3">
      <c r="B134" s="4"/>
      <c r="C134" s="4"/>
    </row>
    <row r="135" spans="2:12" x14ac:dyDescent="0.3">
      <c r="B135" s="4"/>
      <c r="C135" s="4"/>
    </row>
    <row r="136" spans="2:12" x14ac:dyDescent="0.3">
      <c r="B136" s="4"/>
      <c r="C136" s="4"/>
    </row>
    <row r="137" spans="2:12" x14ac:dyDescent="0.3">
      <c r="B137" s="4"/>
      <c r="C137" s="4"/>
    </row>
    <row r="138" spans="2:12" x14ac:dyDescent="0.3">
      <c r="B138" s="4"/>
      <c r="C138" s="4"/>
    </row>
    <row r="139" spans="2:12" x14ac:dyDescent="0.3">
      <c r="B139" s="4"/>
      <c r="C139" s="4"/>
    </row>
    <row r="140" spans="2:12" x14ac:dyDescent="0.3">
      <c r="B140" s="4"/>
      <c r="C140" s="4"/>
    </row>
    <row r="141" spans="2:12" x14ac:dyDescent="0.3">
      <c r="B141" s="4"/>
      <c r="C141" s="4"/>
    </row>
    <row r="142" spans="2:12" x14ac:dyDescent="0.3">
      <c r="B142" s="4"/>
      <c r="C142" s="4"/>
    </row>
    <row r="143" spans="2:12" x14ac:dyDescent="0.3">
      <c r="B143" s="4"/>
      <c r="C143" s="4"/>
    </row>
    <row r="144" spans="2:12" x14ac:dyDescent="0.3">
      <c r="B144" s="4"/>
      <c r="C144" s="4"/>
    </row>
    <row r="145" spans="2:3" x14ac:dyDescent="0.3">
      <c r="B145" s="4"/>
      <c r="C145" s="4"/>
    </row>
    <row r="146" spans="2:3" x14ac:dyDescent="0.3">
      <c r="B146" s="4"/>
      <c r="C146" s="4"/>
    </row>
    <row r="147" spans="2:3" x14ac:dyDescent="0.3">
      <c r="B147" s="4"/>
      <c r="C147" s="4"/>
    </row>
    <row r="148" spans="2:3" x14ac:dyDescent="0.3">
      <c r="B148" s="4"/>
      <c r="C148" s="4"/>
    </row>
    <row r="149" spans="2:3" x14ac:dyDescent="0.3">
      <c r="B149" s="4"/>
      <c r="C149" s="4"/>
    </row>
    <row r="150" spans="2:3" x14ac:dyDescent="0.3">
      <c r="B150" s="4"/>
      <c r="C150" s="4"/>
    </row>
    <row r="151" spans="2:3" x14ac:dyDescent="0.3">
      <c r="B151" s="4"/>
      <c r="C151" s="4"/>
    </row>
    <row r="152" spans="2:3" x14ac:dyDescent="0.3">
      <c r="B152" s="4"/>
      <c r="C152" s="4"/>
    </row>
    <row r="153" spans="2:3" x14ac:dyDescent="0.3">
      <c r="B153" s="4"/>
      <c r="C153" s="4"/>
    </row>
    <row r="154" spans="2:3" x14ac:dyDescent="0.3">
      <c r="B154" s="4"/>
      <c r="C154" s="4"/>
    </row>
    <row r="155" spans="2:3" x14ac:dyDescent="0.3">
      <c r="B155" s="4"/>
      <c r="C155" s="4"/>
    </row>
    <row r="156" spans="2:3" x14ac:dyDescent="0.3">
      <c r="B156" s="4"/>
      <c r="C156" s="4"/>
    </row>
    <row r="157" spans="2:3" x14ac:dyDescent="0.3">
      <c r="B157" s="4"/>
      <c r="C157" s="4"/>
    </row>
    <row r="158" spans="2:3" x14ac:dyDescent="0.3">
      <c r="B158" s="4"/>
      <c r="C158" s="4"/>
    </row>
    <row r="159" spans="2:3" x14ac:dyDescent="0.3">
      <c r="B159" s="4"/>
      <c r="C159" s="4"/>
    </row>
    <row r="160" spans="2:3" x14ac:dyDescent="0.3">
      <c r="B160" s="4"/>
      <c r="C160" s="4"/>
    </row>
    <row r="161" spans="2:3" x14ac:dyDescent="0.3">
      <c r="B161" s="4"/>
      <c r="C161" s="4"/>
    </row>
    <row r="162" spans="2:3" x14ac:dyDescent="0.3">
      <c r="B162" s="4"/>
      <c r="C162" s="4"/>
    </row>
    <row r="163" spans="2:3" x14ac:dyDescent="0.3">
      <c r="B163" s="4"/>
      <c r="C163" s="4"/>
    </row>
    <row r="164" spans="2:3" x14ac:dyDescent="0.3">
      <c r="B164" s="4"/>
      <c r="C164" s="4"/>
    </row>
    <row r="165" spans="2:3" x14ac:dyDescent="0.3">
      <c r="B165" s="4"/>
      <c r="C165" s="4"/>
    </row>
    <row r="166" spans="2:3" x14ac:dyDescent="0.3">
      <c r="B166" s="4"/>
      <c r="C166" s="4"/>
    </row>
    <row r="167" spans="2:3" x14ac:dyDescent="0.3">
      <c r="B167" s="4"/>
      <c r="C167" s="4"/>
    </row>
    <row r="168" spans="2:3" x14ac:dyDescent="0.3">
      <c r="B168" s="4"/>
      <c r="C168" s="4"/>
    </row>
    <row r="169" spans="2:3" x14ac:dyDescent="0.3">
      <c r="B169" s="4"/>
      <c r="C169" s="4"/>
    </row>
    <row r="170" spans="2:3" x14ac:dyDescent="0.3">
      <c r="B170" s="4"/>
      <c r="C170" s="4"/>
    </row>
    <row r="171" spans="2:3" x14ac:dyDescent="0.3">
      <c r="B171" s="4"/>
      <c r="C171" s="4"/>
    </row>
    <row r="172" spans="2:3" x14ac:dyDescent="0.3">
      <c r="B172" s="4"/>
      <c r="C172" s="4"/>
    </row>
    <row r="173" spans="2:3" x14ac:dyDescent="0.3">
      <c r="B173" s="4"/>
      <c r="C173" s="4"/>
    </row>
    <row r="174" spans="2:3" x14ac:dyDescent="0.3">
      <c r="B174" s="4"/>
      <c r="C174" s="4"/>
    </row>
    <row r="175" spans="2:3" x14ac:dyDescent="0.3">
      <c r="B175" s="4"/>
      <c r="C175" s="4"/>
    </row>
    <row r="176" spans="2:3" x14ac:dyDescent="0.3">
      <c r="B176" s="4"/>
      <c r="C176" s="4"/>
    </row>
    <row r="177" spans="2:3" x14ac:dyDescent="0.3">
      <c r="B177" s="4"/>
      <c r="C177" s="4"/>
    </row>
    <row r="178" spans="2:3" x14ac:dyDescent="0.3">
      <c r="B178" s="4"/>
      <c r="C178" s="4"/>
    </row>
    <row r="179" spans="2:3" x14ac:dyDescent="0.3">
      <c r="B179" s="4"/>
      <c r="C179" s="4"/>
    </row>
    <row r="180" spans="2:3" x14ac:dyDescent="0.3">
      <c r="B180" s="4"/>
      <c r="C180" s="4"/>
    </row>
    <row r="181" spans="2:3" x14ac:dyDescent="0.3">
      <c r="B181" s="4"/>
      <c r="C181" s="4"/>
    </row>
    <row r="182" spans="2:3" x14ac:dyDescent="0.3">
      <c r="B182" s="4"/>
      <c r="C182" s="4"/>
    </row>
    <row r="183" spans="2:3" x14ac:dyDescent="0.3">
      <c r="B183" s="4"/>
      <c r="C183" s="4"/>
    </row>
    <row r="184" spans="2:3" x14ac:dyDescent="0.3">
      <c r="B184" s="4"/>
      <c r="C184" s="4"/>
    </row>
    <row r="185" spans="2:3" x14ac:dyDescent="0.3">
      <c r="B185" s="4"/>
      <c r="C185" s="4"/>
    </row>
    <row r="186" spans="2:3" x14ac:dyDescent="0.3">
      <c r="B186" s="4"/>
      <c r="C186" s="4"/>
    </row>
    <row r="187" spans="2:3" x14ac:dyDescent="0.3">
      <c r="B187" s="4"/>
      <c r="C187" s="4"/>
    </row>
    <row r="188" spans="2:3" x14ac:dyDescent="0.3">
      <c r="B188" s="4"/>
      <c r="C188" s="4"/>
    </row>
    <row r="189" spans="2:3" x14ac:dyDescent="0.3">
      <c r="B189" s="4"/>
      <c r="C189" s="4"/>
    </row>
    <row r="190" spans="2:3" x14ac:dyDescent="0.3">
      <c r="B190" s="4"/>
      <c r="C190" s="4"/>
    </row>
    <row r="191" spans="2:3" x14ac:dyDescent="0.3">
      <c r="B191" s="4"/>
      <c r="C191" s="4"/>
    </row>
    <row r="192" spans="2:3" x14ac:dyDescent="0.3">
      <c r="B192" s="4"/>
      <c r="C192" s="4"/>
    </row>
    <row r="193" spans="2:3" x14ac:dyDescent="0.3">
      <c r="B193" s="4"/>
      <c r="C193" s="4"/>
    </row>
    <row r="194" spans="2:3" x14ac:dyDescent="0.3">
      <c r="B194" s="4"/>
      <c r="C194" s="4"/>
    </row>
    <row r="195" spans="2:3" x14ac:dyDescent="0.3">
      <c r="B195" s="4"/>
      <c r="C195" s="4"/>
    </row>
    <row r="196" spans="2:3" x14ac:dyDescent="0.3">
      <c r="B196" s="4"/>
      <c r="C196" s="4"/>
    </row>
    <row r="197" spans="2:3" x14ac:dyDescent="0.3">
      <c r="B197" s="4"/>
      <c r="C197" s="4"/>
    </row>
    <row r="198" spans="2:3" x14ac:dyDescent="0.3">
      <c r="B198" s="4"/>
      <c r="C198" s="4"/>
    </row>
    <row r="199" spans="2:3" x14ac:dyDescent="0.3">
      <c r="B199" s="4"/>
      <c r="C199" s="4"/>
    </row>
    <row r="200" spans="2:3" x14ac:dyDescent="0.3">
      <c r="B200" s="4"/>
      <c r="C200" s="4"/>
    </row>
    <row r="201" spans="2:3" x14ac:dyDescent="0.3">
      <c r="B201" s="4"/>
      <c r="C201" s="4"/>
    </row>
    <row r="202" spans="2:3" x14ac:dyDescent="0.3">
      <c r="B202" s="4"/>
      <c r="C202" s="4"/>
    </row>
    <row r="203" spans="2:3" x14ac:dyDescent="0.3">
      <c r="B203" s="4"/>
      <c r="C203" s="4"/>
    </row>
    <row r="204" spans="2:3" x14ac:dyDescent="0.3">
      <c r="B204" s="4"/>
      <c r="C204" s="4"/>
    </row>
    <row r="205" spans="2:3" x14ac:dyDescent="0.3">
      <c r="B205" s="4"/>
      <c r="C205" s="4"/>
    </row>
    <row r="206" spans="2:3" x14ac:dyDescent="0.3">
      <c r="B206" s="4"/>
      <c r="C206" s="4"/>
    </row>
    <row r="207" spans="2:3" x14ac:dyDescent="0.3">
      <c r="B207" s="4"/>
      <c r="C207" s="4"/>
    </row>
    <row r="208" spans="2:3" x14ac:dyDescent="0.3">
      <c r="B208" s="4"/>
      <c r="C208" s="4"/>
    </row>
    <row r="209" spans="2:3" x14ac:dyDescent="0.3">
      <c r="B209" s="4"/>
      <c r="C209" s="4"/>
    </row>
    <row r="210" spans="2:3" x14ac:dyDescent="0.3">
      <c r="B210" s="4"/>
      <c r="C210" s="4"/>
    </row>
    <row r="211" spans="2:3" x14ac:dyDescent="0.3">
      <c r="B211" s="4"/>
      <c r="C211" s="4"/>
    </row>
    <row r="212" spans="2:3" x14ac:dyDescent="0.3">
      <c r="B212" s="4"/>
      <c r="C212" s="4"/>
    </row>
    <row r="213" spans="2:3" x14ac:dyDescent="0.3">
      <c r="B213" s="4"/>
      <c r="C213" s="4"/>
    </row>
    <row r="214" spans="2:3" x14ac:dyDescent="0.3">
      <c r="B214" s="4"/>
      <c r="C214" s="4"/>
    </row>
    <row r="215" spans="2:3" x14ac:dyDescent="0.3">
      <c r="B215" s="4"/>
      <c r="C215" s="4"/>
    </row>
    <row r="216" spans="2:3" x14ac:dyDescent="0.3">
      <c r="B216" s="4"/>
      <c r="C216" s="4"/>
    </row>
    <row r="217" spans="2:3" x14ac:dyDescent="0.3">
      <c r="B217" s="4"/>
      <c r="C217" s="4"/>
    </row>
    <row r="218" spans="2:3" x14ac:dyDescent="0.3">
      <c r="B218" s="4"/>
      <c r="C218" s="4"/>
    </row>
    <row r="219" spans="2:3" x14ac:dyDescent="0.3">
      <c r="B219" s="4"/>
      <c r="C219" s="4"/>
    </row>
    <row r="220" spans="2:3" x14ac:dyDescent="0.3">
      <c r="B220" s="4"/>
      <c r="C220" s="4"/>
    </row>
    <row r="221" spans="2:3" x14ac:dyDescent="0.3">
      <c r="B221" s="4"/>
      <c r="C221" s="4"/>
    </row>
    <row r="222" spans="2:3" x14ac:dyDescent="0.3">
      <c r="B222" s="4"/>
      <c r="C222" s="4"/>
    </row>
    <row r="223" spans="2:3" x14ac:dyDescent="0.3">
      <c r="B223" s="4"/>
      <c r="C223" s="4"/>
    </row>
    <row r="224" spans="2:3" x14ac:dyDescent="0.3">
      <c r="B224" s="4"/>
      <c r="C224" s="4"/>
    </row>
    <row r="225" spans="2:3" x14ac:dyDescent="0.3">
      <c r="B225" s="4"/>
      <c r="C225" s="4"/>
    </row>
    <row r="226" spans="2:3" x14ac:dyDescent="0.3">
      <c r="B226" s="4"/>
      <c r="C226" s="4"/>
    </row>
    <row r="227" spans="2:3" x14ac:dyDescent="0.3">
      <c r="B227" s="4"/>
      <c r="C227" s="4"/>
    </row>
    <row r="228" spans="2:3" x14ac:dyDescent="0.3">
      <c r="B228" s="4"/>
      <c r="C228" s="4"/>
    </row>
    <row r="229" spans="2:3" x14ac:dyDescent="0.3">
      <c r="B229" s="4"/>
      <c r="C229" s="4"/>
    </row>
    <row r="230" spans="2:3" x14ac:dyDescent="0.3">
      <c r="B230" s="4"/>
      <c r="C230" s="4"/>
    </row>
    <row r="231" spans="2:3" x14ac:dyDescent="0.3">
      <c r="B231" s="4"/>
      <c r="C231" s="4"/>
    </row>
    <row r="232" spans="2:3" x14ac:dyDescent="0.3">
      <c r="B232" s="4"/>
      <c r="C232" s="4"/>
    </row>
    <row r="233" spans="2:3" x14ac:dyDescent="0.3">
      <c r="B233" s="4"/>
      <c r="C233" s="4"/>
    </row>
    <row r="234" spans="2:3" x14ac:dyDescent="0.3">
      <c r="B234" s="4"/>
      <c r="C234" s="4"/>
    </row>
    <row r="235" spans="2:3" x14ac:dyDescent="0.3">
      <c r="B235" s="4"/>
      <c r="C235" s="4"/>
    </row>
    <row r="236" spans="2:3" x14ac:dyDescent="0.3">
      <c r="B236" s="4"/>
      <c r="C236" s="4"/>
    </row>
    <row r="237" spans="2:3" x14ac:dyDescent="0.3">
      <c r="B237" s="4"/>
      <c r="C237" s="4"/>
    </row>
    <row r="238" spans="2:3" x14ac:dyDescent="0.3">
      <c r="B238" s="4"/>
      <c r="C238" s="4"/>
    </row>
    <row r="239" spans="2:3" x14ac:dyDescent="0.3">
      <c r="B239" s="4"/>
      <c r="C239" s="4"/>
    </row>
    <row r="240" spans="2:3" x14ac:dyDescent="0.3">
      <c r="B240" s="4"/>
      <c r="C240" s="4"/>
    </row>
    <row r="241" spans="2:3" x14ac:dyDescent="0.3">
      <c r="B241" s="4"/>
      <c r="C241" s="4"/>
    </row>
    <row r="242" spans="2:3" x14ac:dyDescent="0.3">
      <c r="B242" s="4"/>
      <c r="C242" s="4"/>
    </row>
    <row r="243" spans="2:3" x14ac:dyDescent="0.3">
      <c r="B243" s="4"/>
      <c r="C243" s="4"/>
    </row>
    <row r="244" spans="2:3" x14ac:dyDescent="0.3">
      <c r="B244" s="4"/>
      <c r="C244" s="4"/>
    </row>
    <row r="245" spans="2:3" x14ac:dyDescent="0.3">
      <c r="B245" s="4"/>
      <c r="C245" s="4"/>
    </row>
    <row r="246" spans="2:3" x14ac:dyDescent="0.3">
      <c r="B246" s="4"/>
      <c r="C246" s="4"/>
    </row>
    <row r="247" spans="2:3" x14ac:dyDescent="0.3">
      <c r="B247" s="4"/>
      <c r="C247" s="4"/>
    </row>
    <row r="248" spans="2:3" x14ac:dyDescent="0.3">
      <c r="B248" s="4"/>
      <c r="C248" s="4"/>
    </row>
    <row r="249" spans="2:3" x14ac:dyDescent="0.3">
      <c r="B249" s="4"/>
      <c r="C249" s="4"/>
    </row>
    <row r="250" spans="2:3" x14ac:dyDescent="0.3">
      <c r="B250" s="4"/>
      <c r="C250" s="4"/>
    </row>
    <row r="251" spans="2:3" x14ac:dyDescent="0.3">
      <c r="B251" s="4"/>
      <c r="C251" s="4"/>
    </row>
    <row r="252" spans="2:3" x14ac:dyDescent="0.3">
      <c r="B252" s="4"/>
      <c r="C252" s="4"/>
    </row>
    <row r="253" spans="2:3" x14ac:dyDescent="0.3">
      <c r="B253" s="4"/>
      <c r="C253" s="4"/>
    </row>
    <row r="254" spans="2:3" x14ac:dyDescent="0.3">
      <c r="B254" s="4"/>
      <c r="C254" s="4"/>
    </row>
    <row r="255" spans="2:3" x14ac:dyDescent="0.3">
      <c r="B255" s="4"/>
      <c r="C255" s="4"/>
    </row>
    <row r="256" spans="2:3" x14ac:dyDescent="0.3">
      <c r="B256" s="4"/>
      <c r="C256" s="4"/>
    </row>
    <row r="257" spans="2:3" x14ac:dyDescent="0.3">
      <c r="B257" s="4"/>
      <c r="C257" s="4"/>
    </row>
    <row r="258" spans="2:3" x14ac:dyDescent="0.3">
      <c r="B258" s="4"/>
      <c r="C258" s="4"/>
    </row>
    <row r="259" spans="2:3" x14ac:dyDescent="0.3">
      <c r="B259" s="4"/>
      <c r="C259" s="4"/>
    </row>
    <row r="260" spans="2:3" x14ac:dyDescent="0.3">
      <c r="B260" s="4"/>
      <c r="C260" s="4"/>
    </row>
    <row r="261" spans="2:3" x14ac:dyDescent="0.3">
      <c r="B261" s="4"/>
      <c r="C261" s="4"/>
    </row>
    <row r="262" spans="2:3" x14ac:dyDescent="0.3">
      <c r="B262" s="4"/>
      <c r="C262" s="4"/>
    </row>
    <row r="263" spans="2:3" x14ac:dyDescent="0.3">
      <c r="B263" s="4"/>
      <c r="C263" s="4"/>
    </row>
    <row r="264" spans="2:3" x14ac:dyDescent="0.3">
      <c r="B264" s="4"/>
      <c r="C264" s="4"/>
    </row>
    <row r="265" spans="2:3" x14ac:dyDescent="0.3">
      <c r="B265" s="4"/>
      <c r="C265" s="4"/>
    </row>
    <row r="266" spans="2:3" x14ac:dyDescent="0.3">
      <c r="B266" s="4"/>
      <c r="C266" s="4"/>
    </row>
    <row r="267" spans="2:3" x14ac:dyDescent="0.3">
      <c r="B267" s="4"/>
      <c r="C267" s="4"/>
    </row>
    <row r="268" spans="2:3" x14ac:dyDescent="0.3">
      <c r="B268" s="4"/>
      <c r="C268" s="4"/>
    </row>
    <row r="269" spans="2:3" x14ac:dyDescent="0.3">
      <c r="B269" s="4"/>
      <c r="C269" s="4"/>
    </row>
    <row r="270" spans="2:3" x14ac:dyDescent="0.3">
      <c r="B270" s="4"/>
      <c r="C270" s="4"/>
    </row>
    <row r="271" spans="2:3" x14ac:dyDescent="0.3">
      <c r="B271" s="4"/>
      <c r="C271" s="4"/>
    </row>
    <row r="272" spans="2:3" x14ac:dyDescent="0.3">
      <c r="B272" s="4"/>
      <c r="C272" s="4"/>
    </row>
    <row r="273" spans="2:3" x14ac:dyDescent="0.3">
      <c r="B273" s="4"/>
      <c r="C273" s="4"/>
    </row>
    <row r="274" spans="2:3" x14ac:dyDescent="0.3">
      <c r="B274" s="4"/>
      <c r="C274" s="4"/>
    </row>
    <row r="275" spans="2:3" x14ac:dyDescent="0.3">
      <c r="B275" s="4"/>
      <c r="C275" s="4"/>
    </row>
    <row r="276" spans="2:3" x14ac:dyDescent="0.3">
      <c r="B276" s="4"/>
      <c r="C276" s="4"/>
    </row>
    <row r="277" spans="2:3" x14ac:dyDescent="0.3">
      <c r="B277" s="4"/>
      <c r="C277" s="4"/>
    </row>
    <row r="278" spans="2:3" x14ac:dyDescent="0.3">
      <c r="B278" s="4"/>
      <c r="C278" s="4"/>
    </row>
    <row r="279" spans="2:3" x14ac:dyDescent="0.3">
      <c r="B279" s="4"/>
      <c r="C279" s="4"/>
    </row>
    <row r="280" spans="2:3" x14ac:dyDescent="0.3">
      <c r="B280" s="4"/>
      <c r="C280" s="4"/>
    </row>
    <row r="281" spans="2:3" x14ac:dyDescent="0.3">
      <c r="B281" s="4"/>
      <c r="C281" s="4"/>
    </row>
    <row r="282" spans="2:3" x14ac:dyDescent="0.3">
      <c r="B282" s="4"/>
      <c r="C282" s="4"/>
    </row>
    <row r="283" spans="2:3" x14ac:dyDescent="0.3">
      <c r="B283" s="4"/>
      <c r="C283" s="4"/>
    </row>
    <row r="284" spans="2:3" x14ac:dyDescent="0.3">
      <c r="B284" s="4"/>
      <c r="C284" s="4"/>
    </row>
    <row r="285" spans="2:3" x14ac:dyDescent="0.3">
      <c r="B285" s="4"/>
      <c r="C285" s="4"/>
    </row>
    <row r="286" spans="2:3" x14ac:dyDescent="0.3">
      <c r="B286" s="4"/>
      <c r="C286" s="4"/>
    </row>
    <row r="287" spans="2:3" x14ac:dyDescent="0.3">
      <c r="B287" s="4"/>
      <c r="C287" s="4"/>
    </row>
    <row r="288" spans="2:3" x14ac:dyDescent="0.3">
      <c r="B288" s="4"/>
      <c r="C288" s="4"/>
    </row>
    <row r="289" spans="2:3" x14ac:dyDescent="0.3">
      <c r="B289" s="4"/>
      <c r="C289" s="4"/>
    </row>
    <row r="290" spans="2:3" x14ac:dyDescent="0.3">
      <c r="B290" s="4"/>
      <c r="C290" s="4"/>
    </row>
    <row r="291" spans="2:3" x14ac:dyDescent="0.3">
      <c r="B291" s="4"/>
      <c r="C291" s="4"/>
    </row>
    <row r="292" spans="2:3" x14ac:dyDescent="0.3">
      <c r="B292" s="4"/>
      <c r="C292" s="4"/>
    </row>
    <row r="293" spans="2:3" x14ac:dyDescent="0.3">
      <c r="B293" s="4"/>
      <c r="C293" s="4"/>
    </row>
    <row r="294" spans="2:3" x14ac:dyDescent="0.3">
      <c r="B294" s="4"/>
      <c r="C294" s="4"/>
    </row>
    <row r="295" spans="2:3" x14ac:dyDescent="0.3">
      <c r="B295" s="4"/>
      <c r="C295" s="4"/>
    </row>
    <row r="296" spans="2:3" x14ac:dyDescent="0.3">
      <c r="B296" s="4"/>
      <c r="C296" s="4"/>
    </row>
    <row r="297" spans="2:3" x14ac:dyDescent="0.3">
      <c r="B297" s="4"/>
      <c r="C297" s="4"/>
    </row>
    <row r="298" spans="2:3" x14ac:dyDescent="0.3">
      <c r="B298" s="4"/>
      <c r="C298" s="4"/>
    </row>
    <row r="299" spans="2:3" x14ac:dyDescent="0.3">
      <c r="B299" s="4"/>
      <c r="C299" s="4"/>
    </row>
    <row r="300" spans="2:3" x14ac:dyDescent="0.3">
      <c r="B300" s="4"/>
      <c r="C300" s="4"/>
    </row>
    <row r="301" spans="2:3" x14ac:dyDescent="0.3">
      <c r="B301" s="4"/>
      <c r="C301" s="4"/>
    </row>
    <row r="302" spans="2:3" x14ac:dyDescent="0.3">
      <c r="B302" s="4"/>
      <c r="C302" s="4"/>
    </row>
    <row r="303" spans="2:3" x14ac:dyDescent="0.3">
      <c r="B303" s="4"/>
      <c r="C303" s="4"/>
    </row>
    <row r="304" spans="2:3" x14ac:dyDescent="0.3">
      <c r="B304" s="4"/>
      <c r="C304" s="4"/>
    </row>
    <row r="305" spans="2:3" x14ac:dyDescent="0.3">
      <c r="B305" s="4"/>
      <c r="C305" s="4"/>
    </row>
    <row r="306" spans="2:3" x14ac:dyDescent="0.3">
      <c r="B306" s="4"/>
      <c r="C306" s="4"/>
    </row>
    <row r="307" spans="2:3" x14ac:dyDescent="0.3">
      <c r="B307" s="4"/>
      <c r="C307" s="4"/>
    </row>
    <row r="308" spans="2:3" x14ac:dyDescent="0.3">
      <c r="B308" s="4"/>
      <c r="C308" s="4"/>
    </row>
    <row r="309" spans="2:3" x14ac:dyDescent="0.3">
      <c r="B309" s="4"/>
      <c r="C309" s="4"/>
    </row>
    <row r="310" spans="2:3" x14ac:dyDescent="0.3">
      <c r="B310" s="4"/>
      <c r="C310" s="4"/>
    </row>
    <row r="311" spans="2:3" x14ac:dyDescent="0.3">
      <c r="B311" s="4"/>
      <c r="C311" s="4"/>
    </row>
    <row r="312" spans="2:3" x14ac:dyDescent="0.3">
      <c r="B312" s="4"/>
      <c r="C312" s="4"/>
    </row>
    <row r="313" spans="2:3" x14ac:dyDescent="0.3">
      <c r="B313" s="4"/>
      <c r="C313" s="4"/>
    </row>
    <row r="314" spans="2:3" x14ac:dyDescent="0.3">
      <c r="B314" s="4"/>
      <c r="C314" s="4"/>
    </row>
    <row r="315" spans="2:3" x14ac:dyDescent="0.3">
      <c r="B315" s="4"/>
      <c r="C315" s="4"/>
    </row>
    <row r="316" spans="2:3" x14ac:dyDescent="0.3">
      <c r="B316" s="4"/>
      <c r="C316" s="4"/>
    </row>
    <row r="317" spans="2:3" x14ac:dyDescent="0.3">
      <c r="B317" s="4"/>
      <c r="C317" s="4"/>
    </row>
    <row r="318" spans="2:3" x14ac:dyDescent="0.3">
      <c r="B318" s="4"/>
      <c r="C318" s="4"/>
    </row>
    <row r="319" spans="2:3" x14ac:dyDescent="0.3">
      <c r="B319" s="4"/>
      <c r="C319" s="4"/>
    </row>
    <row r="320" spans="2:3" x14ac:dyDescent="0.3">
      <c r="B320" s="4"/>
      <c r="C320" s="4"/>
    </row>
    <row r="321" spans="2:3" x14ac:dyDescent="0.3">
      <c r="B321" s="4"/>
      <c r="C321" s="4"/>
    </row>
    <row r="322" spans="2:3" x14ac:dyDescent="0.3">
      <c r="B322" s="4"/>
      <c r="C322" s="4"/>
    </row>
    <row r="323" spans="2:3" x14ac:dyDescent="0.3">
      <c r="B323" s="4"/>
      <c r="C323" s="4"/>
    </row>
    <row r="324" spans="2:3" x14ac:dyDescent="0.3">
      <c r="B324" s="4"/>
      <c r="C324" s="4"/>
    </row>
    <row r="325" spans="2:3" x14ac:dyDescent="0.3">
      <c r="B325" s="4"/>
      <c r="C325" s="4"/>
    </row>
    <row r="326" spans="2:3" x14ac:dyDescent="0.3">
      <c r="B326" s="4"/>
      <c r="C326" s="4"/>
    </row>
    <row r="327" spans="2:3" x14ac:dyDescent="0.3">
      <c r="B327" s="4"/>
      <c r="C327" s="4"/>
    </row>
    <row r="328" spans="2:3" x14ac:dyDescent="0.3">
      <c r="B328" s="4"/>
      <c r="C328" s="4"/>
    </row>
    <row r="329" spans="2:3" x14ac:dyDescent="0.3">
      <c r="B329" s="4"/>
      <c r="C329" s="4"/>
    </row>
    <row r="330" spans="2:3" x14ac:dyDescent="0.3">
      <c r="B330" s="4"/>
      <c r="C330" s="4"/>
    </row>
    <row r="331" spans="2:3" x14ac:dyDescent="0.3">
      <c r="B331" s="4"/>
      <c r="C331" s="4"/>
    </row>
    <row r="332" spans="2:3" x14ac:dyDescent="0.3">
      <c r="B332" s="4"/>
      <c r="C332" s="4"/>
    </row>
    <row r="333" spans="2:3" x14ac:dyDescent="0.3">
      <c r="B333" s="4"/>
      <c r="C333" s="4"/>
    </row>
    <row r="334" spans="2:3" x14ac:dyDescent="0.3">
      <c r="B334" s="4"/>
      <c r="C334" s="4"/>
    </row>
    <row r="335" spans="2:3" x14ac:dyDescent="0.3">
      <c r="B335" s="4"/>
      <c r="C335" s="4"/>
    </row>
    <row r="336" spans="2:3" x14ac:dyDescent="0.3">
      <c r="B336" s="4"/>
      <c r="C336" s="4"/>
    </row>
    <row r="337" spans="2:3" x14ac:dyDescent="0.3">
      <c r="B337" s="4"/>
      <c r="C337" s="4"/>
    </row>
    <row r="338" spans="2:3" x14ac:dyDescent="0.3">
      <c r="B338" s="4"/>
      <c r="C338" s="4"/>
    </row>
    <row r="339" spans="2:3" x14ac:dyDescent="0.3">
      <c r="B339" s="4"/>
      <c r="C339" s="4"/>
    </row>
    <row r="340" spans="2:3" x14ac:dyDescent="0.3">
      <c r="B340" s="4"/>
      <c r="C340" s="4"/>
    </row>
    <row r="341" spans="2:3" x14ac:dyDescent="0.3">
      <c r="B341" s="4"/>
      <c r="C341" s="4"/>
    </row>
    <row r="342" spans="2:3" x14ac:dyDescent="0.3">
      <c r="B342" s="4"/>
      <c r="C342" s="4"/>
    </row>
    <row r="343" spans="2:3" x14ac:dyDescent="0.3">
      <c r="B343" s="4"/>
      <c r="C343" s="4"/>
    </row>
    <row r="344" spans="2:3" x14ac:dyDescent="0.3">
      <c r="B344" s="4"/>
      <c r="C344" s="4"/>
    </row>
    <row r="345" spans="2:3" x14ac:dyDescent="0.3">
      <c r="B345" s="4"/>
      <c r="C345" s="4"/>
    </row>
    <row r="346" spans="2:3" x14ac:dyDescent="0.3">
      <c r="B346" s="4"/>
      <c r="C346" s="4"/>
    </row>
    <row r="347" spans="2:3" x14ac:dyDescent="0.3">
      <c r="B347" s="4"/>
      <c r="C347" s="4"/>
    </row>
    <row r="348" spans="2:3" x14ac:dyDescent="0.3">
      <c r="B348" s="4"/>
      <c r="C348" s="4"/>
    </row>
    <row r="349" spans="2:3" x14ac:dyDescent="0.3">
      <c r="B349" s="4"/>
      <c r="C349" s="4"/>
    </row>
    <row r="350" spans="2:3" x14ac:dyDescent="0.3">
      <c r="B350" s="4"/>
      <c r="C350" s="4"/>
    </row>
    <row r="351" spans="2:3" x14ac:dyDescent="0.3">
      <c r="B351" s="4"/>
      <c r="C351" s="4"/>
    </row>
    <row r="352" spans="2:3" x14ac:dyDescent="0.3">
      <c r="B352" s="4"/>
      <c r="C352" s="4"/>
    </row>
    <row r="353" spans="2:3" x14ac:dyDescent="0.3">
      <c r="B353" s="4"/>
      <c r="C353" s="4"/>
    </row>
    <row r="354" spans="2:3" x14ac:dyDescent="0.3">
      <c r="B354" s="4"/>
      <c r="C354" s="4"/>
    </row>
    <row r="355" spans="2:3" x14ac:dyDescent="0.3">
      <c r="B355" s="4"/>
      <c r="C355" s="4"/>
    </row>
    <row r="356" spans="2:3" x14ac:dyDescent="0.3">
      <c r="B356" s="4"/>
      <c r="C356" s="4"/>
    </row>
    <row r="357" spans="2:3" x14ac:dyDescent="0.3">
      <c r="B357" s="4"/>
      <c r="C357" s="4"/>
    </row>
    <row r="358" spans="2:3" x14ac:dyDescent="0.3">
      <c r="B358" s="4"/>
      <c r="C358" s="4"/>
    </row>
    <row r="359" spans="2:3" x14ac:dyDescent="0.3">
      <c r="B359" s="4"/>
      <c r="C359" s="4"/>
    </row>
    <row r="360" spans="2:3" x14ac:dyDescent="0.3">
      <c r="B360" s="4"/>
      <c r="C360" s="4"/>
    </row>
    <row r="361" spans="2:3" x14ac:dyDescent="0.3">
      <c r="B361" s="4"/>
      <c r="C361" s="4"/>
    </row>
    <row r="362" spans="2:3" x14ac:dyDescent="0.3">
      <c r="B362" s="4"/>
      <c r="C362" s="4"/>
    </row>
    <row r="363" spans="2:3" x14ac:dyDescent="0.3">
      <c r="B363" s="4"/>
      <c r="C363" s="4"/>
    </row>
    <row r="364" spans="2:3" x14ac:dyDescent="0.3">
      <c r="B364" s="4"/>
      <c r="C364" s="4"/>
    </row>
    <row r="365" spans="2:3" x14ac:dyDescent="0.3">
      <c r="B365" s="4"/>
      <c r="C365" s="4"/>
    </row>
    <row r="366" spans="2:3" x14ac:dyDescent="0.3">
      <c r="B366" s="4"/>
      <c r="C366" s="4"/>
    </row>
    <row r="367" spans="2:3" x14ac:dyDescent="0.3">
      <c r="B367" s="4"/>
      <c r="C367" s="4"/>
    </row>
    <row r="368" spans="2:3" x14ac:dyDescent="0.3">
      <c r="B368" s="4"/>
      <c r="C368" s="4"/>
    </row>
    <row r="369" spans="2:3" x14ac:dyDescent="0.3">
      <c r="B369" s="4"/>
      <c r="C369" s="4"/>
    </row>
    <row r="370" spans="2:3" x14ac:dyDescent="0.3">
      <c r="B370" s="4"/>
      <c r="C370" s="4"/>
    </row>
    <row r="371" spans="2:3" x14ac:dyDescent="0.3">
      <c r="B371" s="4"/>
      <c r="C371" s="4"/>
    </row>
    <row r="372" spans="2:3" x14ac:dyDescent="0.3">
      <c r="B372" s="4"/>
      <c r="C372" s="4"/>
    </row>
    <row r="373" spans="2:3" x14ac:dyDescent="0.3">
      <c r="B373" s="4"/>
      <c r="C373" s="4"/>
    </row>
    <row r="374" spans="2:3" x14ac:dyDescent="0.3">
      <c r="B374" s="4"/>
      <c r="C374" s="4"/>
    </row>
    <row r="375" spans="2:3" x14ac:dyDescent="0.3">
      <c r="B375" s="4"/>
      <c r="C375" s="4"/>
    </row>
    <row r="376" spans="2:3" x14ac:dyDescent="0.3">
      <c r="B376" s="4"/>
      <c r="C376" s="4"/>
    </row>
    <row r="377" spans="2:3" x14ac:dyDescent="0.3">
      <c r="B377" s="4"/>
      <c r="C377" s="4"/>
    </row>
    <row r="378" spans="2:3" x14ac:dyDescent="0.3">
      <c r="B378" s="4"/>
      <c r="C378" s="4"/>
    </row>
    <row r="379" spans="2:3" x14ac:dyDescent="0.3">
      <c r="B379" s="4"/>
      <c r="C379" s="4"/>
    </row>
    <row r="380" spans="2:3" x14ac:dyDescent="0.3">
      <c r="B380" s="4"/>
      <c r="C380" s="4"/>
    </row>
    <row r="381" spans="2:3" x14ac:dyDescent="0.3">
      <c r="B381" s="4"/>
      <c r="C381" s="4"/>
    </row>
    <row r="382" spans="2:3" x14ac:dyDescent="0.3">
      <c r="B382" s="4"/>
      <c r="C382" s="4"/>
    </row>
    <row r="383" spans="2:3" x14ac:dyDescent="0.3">
      <c r="B383" s="4"/>
      <c r="C383" s="4"/>
    </row>
    <row r="384" spans="2:3" x14ac:dyDescent="0.3">
      <c r="B384" s="4"/>
      <c r="C384" s="4"/>
    </row>
    <row r="385" spans="2:3" x14ac:dyDescent="0.3">
      <c r="B385" s="4"/>
      <c r="C385" s="4"/>
    </row>
    <row r="386" spans="2:3" x14ac:dyDescent="0.3">
      <c r="B386" s="4"/>
      <c r="C386" s="4"/>
    </row>
    <row r="387" spans="2:3" x14ac:dyDescent="0.3">
      <c r="B387" s="4"/>
      <c r="C387" s="4"/>
    </row>
    <row r="388" spans="2:3" x14ac:dyDescent="0.3">
      <c r="B388" s="4"/>
      <c r="C388" s="4"/>
    </row>
    <row r="389" spans="2:3" x14ac:dyDescent="0.3">
      <c r="B389" s="4"/>
      <c r="C389" s="4"/>
    </row>
    <row r="390" spans="2:3" x14ac:dyDescent="0.3">
      <c r="B390" s="4"/>
      <c r="C390" s="4"/>
    </row>
    <row r="391" spans="2:3" x14ac:dyDescent="0.3">
      <c r="B391" s="4"/>
      <c r="C391" s="4"/>
    </row>
    <row r="392" spans="2:3" x14ac:dyDescent="0.3">
      <c r="B392" s="4"/>
      <c r="C392" s="4"/>
    </row>
    <row r="393" spans="2:3" x14ac:dyDescent="0.3">
      <c r="B393" s="4"/>
      <c r="C393" s="4"/>
    </row>
    <row r="394" spans="2:3" x14ac:dyDescent="0.3">
      <c r="B394" s="4"/>
      <c r="C394" s="4"/>
    </row>
    <row r="395" spans="2:3" x14ac:dyDescent="0.3">
      <c r="B395" s="4"/>
      <c r="C395" s="4"/>
    </row>
    <row r="396" spans="2:3" x14ac:dyDescent="0.3">
      <c r="B396" s="4"/>
      <c r="C396" s="4"/>
    </row>
    <row r="397" spans="2:3" x14ac:dyDescent="0.3">
      <c r="B397" s="4"/>
      <c r="C397" s="4"/>
    </row>
    <row r="398" spans="2:3" x14ac:dyDescent="0.3">
      <c r="B398" s="4"/>
      <c r="C398" s="4"/>
    </row>
    <row r="399" spans="2:3" x14ac:dyDescent="0.3">
      <c r="B399" s="4"/>
      <c r="C399" s="4"/>
    </row>
    <row r="400" spans="2:3" x14ac:dyDescent="0.3">
      <c r="B400" s="4"/>
      <c r="C400" s="4"/>
    </row>
    <row r="401" spans="2:3" x14ac:dyDescent="0.3">
      <c r="B401" s="4"/>
      <c r="C401" s="4"/>
    </row>
    <row r="402" spans="2:3" x14ac:dyDescent="0.3">
      <c r="B402" s="4"/>
      <c r="C402" s="4"/>
    </row>
    <row r="403" spans="2:3" x14ac:dyDescent="0.3">
      <c r="B403" s="4"/>
      <c r="C403" s="4"/>
    </row>
    <row r="404" spans="2:3" x14ac:dyDescent="0.3">
      <c r="B404" s="4"/>
      <c r="C404" s="4"/>
    </row>
    <row r="405" spans="2:3" x14ac:dyDescent="0.3">
      <c r="B405" s="4"/>
      <c r="C405" s="4"/>
    </row>
    <row r="406" spans="2:3" x14ac:dyDescent="0.3">
      <c r="B406" s="4"/>
      <c r="C406" s="4"/>
    </row>
    <row r="407" spans="2:3" x14ac:dyDescent="0.3">
      <c r="B407" s="4"/>
      <c r="C407" s="4"/>
    </row>
    <row r="408" spans="2:3" x14ac:dyDescent="0.3">
      <c r="B408" s="4"/>
      <c r="C408" s="4"/>
    </row>
    <row r="409" spans="2:3" x14ac:dyDescent="0.3">
      <c r="B409" s="4"/>
      <c r="C409" s="4"/>
    </row>
    <row r="410" spans="2:3" x14ac:dyDescent="0.3">
      <c r="B410" s="4"/>
      <c r="C410" s="4"/>
    </row>
    <row r="411" spans="2:3" x14ac:dyDescent="0.3">
      <c r="B411" s="4"/>
      <c r="C411" s="4"/>
    </row>
    <row r="412" spans="2:3" x14ac:dyDescent="0.3">
      <c r="B412" s="4"/>
      <c r="C412" s="4"/>
    </row>
    <row r="413" spans="2:3" x14ac:dyDescent="0.3">
      <c r="B413" s="4"/>
      <c r="C413" s="4"/>
    </row>
    <row r="414" spans="2:3" x14ac:dyDescent="0.3">
      <c r="B414" s="4"/>
      <c r="C414" s="4"/>
    </row>
    <row r="415" spans="2:3" x14ac:dyDescent="0.3">
      <c r="B415" s="4"/>
      <c r="C415" s="4"/>
    </row>
    <row r="416" spans="2:3" x14ac:dyDescent="0.3">
      <c r="B416" s="4"/>
      <c r="C416" s="4"/>
    </row>
    <row r="417" spans="2:3" x14ac:dyDescent="0.3">
      <c r="B417" s="4"/>
      <c r="C417" s="4"/>
    </row>
    <row r="418" spans="2:3" x14ac:dyDescent="0.3">
      <c r="B418" s="4"/>
      <c r="C418" s="4"/>
    </row>
    <row r="419" spans="2:3" x14ac:dyDescent="0.3">
      <c r="B419" s="4"/>
      <c r="C419" s="4"/>
    </row>
    <row r="420" spans="2:3" x14ac:dyDescent="0.3">
      <c r="B420" s="4"/>
      <c r="C420" s="4"/>
    </row>
    <row r="421" spans="2:3" x14ac:dyDescent="0.3">
      <c r="B421" s="4"/>
      <c r="C421" s="4"/>
    </row>
    <row r="422" spans="2:3" x14ac:dyDescent="0.3">
      <c r="B422" s="4"/>
      <c r="C422" s="4"/>
    </row>
    <row r="423" spans="2:3" x14ac:dyDescent="0.3">
      <c r="B423" s="4"/>
      <c r="C423" s="4"/>
    </row>
    <row r="424" spans="2:3" x14ac:dyDescent="0.3">
      <c r="B424" s="4"/>
      <c r="C424" s="4"/>
    </row>
    <row r="425" spans="2:3" x14ac:dyDescent="0.3">
      <c r="B425" s="4"/>
      <c r="C425" s="4"/>
    </row>
    <row r="426" spans="2:3" x14ac:dyDescent="0.3">
      <c r="B426" s="4"/>
      <c r="C426" s="4"/>
    </row>
    <row r="427" spans="2:3" x14ac:dyDescent="0.3">
      <c r="B427" s="4"/>
      <c r="C427" s="4"/>
    </row>
    <row r="428" spans="2:3" x14ac:dyDescent="0.3">
      <c r="B428" s="4"/>
      <c r="C428" s="4"/>
    </row>
    <row r="429" spans="2:3" x14ac:dyDescent="0.3">
      <c r="B429" s="4"/>
      <c r="C429" s="4"/>
    </row>
    <row r="430" spans="2:3" x14ac:dyDescent="0.3">
      <c r="B430" s="4"/>
      <c r="C430" s="4"/>
    </row>
    <row r="431" spans="2:3" x14ac:dyDescent="0.3">
      <c r="B431" s="4"/>
      <c r="C431" s="4"/>
    </row>
    <row r="432" spans="2:3" x14ac:dyDescent="0.3">
      <c r="B432" s="4"/>
      <c r="C432" s="4"/>
    </row>
    <row r="433" spans="2:3" x14ac:dyDescent="0.3">
      <c r="B433" s="4"/>
      <c r="C433" s="4"/>
    </row>
    <row r="434" spans="2:3" x14ac:dyDescent="0.3">
      <c r="B434" s="4"/>
      <c r="C434" s="4"/>
    </row>
    <row r="435" spans="2:3" x14ac:dyDescent="0.3">
      <c r="B435" s="4"/>
      <c r="C435" s="4"/>
    </row>
    <row r="436" spans="2:3" x14ac:dyDescent="0.3">
      <c r="B436" s="4"/>
      <c r="C436" s="4"/>
    </row>
    <row r="437" spans="2:3" x14ac:dyDescent="0.3">
      <c r="B437" s="4"/>
      <c r="C437" s="4"/>
    </row>
    <row r="438" spans="2:3" x14ac:dyDescent="0.3">
      <c r="B438" s="4"/>
      <c r="C438" s="4"/>
    </row>
    <row r="439" spans="2:3" x14ac:dyDescent="0.3">
      <c r="B439" s="4"/>
      <c r="C439" s="4"/>
    </row>
    <row r="440" spans="2:3" x14ac:dyDescent="0.3">
      <c r="B440" s="4"/>
      <c r="C440" s="4"/>
    </row>
    <row r="441" spans="2:3" x14ac:dyDescent="0.3">
      <c r="B441" s="4"/>
      <c r="C441" s="4"/>
    </row>
    <row r="442" spans="2:3" x14ac:dyDescent="0.3">
      <c r="B442" s="4"/>
      <c r="C442" s="4"/>
    </row>
    <row r="443" spans="2:3" x14ac:dyDescent="0.3">
      <c r="B443" s="4"/>
      <c r="C443" s="4"/>
    </row>
    <row r="444" spans="2:3" x14ac:dyDescent="0.3">
      <c r="B444" s="4"/>
      <c r="C444" s="4"/>
    </row>
    <row r="445" spans="2:3" x14ac:dyDescent="0.3">
      <c r="B445" s="4"/>
      <c r="C445" s="4"/>
    </row>
    <row r="446" spans="2:3" x14ac:dyDescent="0.3">
      <c r="B446" s="4"/>
      <c r="C446" s="4"/>
    </row>
    <row r="447" spans="2:3" x14ac:dyDescent="0.3">
      <c r="B447" s="4"/>
      <c r="C447" s="4"/>
    </row>
    <row r="448" spans="2:3" x14ac:dyDescent="0.3">
      <c r="B448" s="4"/>
      <c r="C448" s="4"/>
    </row>
    <row r="449" spans="2:3" x14ac:dyDescent="0.3">
      <c r="B449" s="4"/>
      <c r="C449" s="4"/>
    </row>
    <row r="450" spans="2:3" x14ac:dyDescent="0.3">
      <c r="B450" s="4"/>
      <c r="C450" s="4"/>
    </row>
    <row r="451" spans="2:3" x14ac:dyDescent="0.3">
      <c r="B451" s="4"/>
      <c r="C451" s="4"/>
    </row>
    <row r="452" spans="2:3" x14ac:dyDescent="0.3">
      <c r="B452" s="4"/>
      <c r="C452" s="4"/>
    </row>
    <row r="453" spans="2:3" x14ac:dyDescent="0.3">
      <c r="B453" s="4"/>
      <c r="C453" s="4"/>
    </row>
    <row r="454" spans="2:3" x14ac:dyDescent="0.3">
      <c r="B454" s="4"/>
      <c r="C454" s="4"/>
    </row>
    <row r="455" spans="2:3" x14ac:dyDescent="0.3">
      <c r="B455" s="4"/>
      <c r="C455" s="4"/>
    </row>
    <row r="456" spans="2:3" x14ac:dyDescent="0.3">
      <c r="B456" s="4"/>
      <c r="C456" s="4"/>
    </row>
    <row r="457" spans="2:3" x14ac:dyDescent="0.3">
      <c r="B457" s="4"/>
      <c r="C457" s="4"/>
    </row>
    <row r="458" spans="2:3" x14ac:dyDescent="0.3">
      <c r="B458" s="4"/>
      <c r="C458" s="4"/>
    </row>
    <row r="459" spans="2:3" x14ac:dyDescent="0.3">
      <c r="B459" s="4"/>
      <c r="C459" s="4"/>
    </row>
    <row r="460" spans="2:3" x14ac:dyDescent="0.3">
      <c r="B460" s="4"/>
      <c r="C460" s="4"/>
    </row>
    <row r="461" spans="2:3" x14ac:dyDescent="0.3">
      <c r="B461" s="4"/>
      <c r="C461" s="4"/>
    </row>
    <row r="462" spans="2:3" x14ac:dyDescent="0.3">
      <c r="B462" s="4"/>
      <c r="C462" s="4"/>
    </row>
    <row r="463" spans="2:3" x14ac:dyDescent="0.3">
      <c r="B463" s="4"/>
      <c r="C463" s="4"/>
    </row>
    <row r="464" spans="2:3" x14ac:dyDescent="0.3">
      <c r="B464" s="4"/>
      <c r="C464" s="4"/>
    </row>
    <row r="465" spans="2:3" x14ac:dyDescent="0.3">
      <c r="B465" s="4"/>
      <c r="C465" s="4"/>
    </row>
    <row r="466" spans="2:3" x14ac:dyDescent="0.3">
      <c r="B466" s="4"/>
      <c r="C466" s="4"/>
    </row>
    <row r="467" spans="2:3" x14ac:dyDescent="0.3">
      <c r="B467" s="4"/>
      <c r="C467" s="4"/>
    </row>
    <row r="468" spans="2:3" x14ac:dyDescent="0.3">
      <c r="B468" s="4"/>
      <c r="C468" s="4"/>
    </row>
    <row r="469" spans="2:3" x14ac:dyDescent="0.3">
      <c r="B469" s="4"/>
      <c r="C469" s="4"/>
    </row>
    <row r="470" spans="2:3" x14ac:dyDescent="0.3">
      <c r="B470" s="4"/>
      <c r="C470" s="4"/>
    </row>
    <row r="471" spans="2:3" x14ac:dyDescent="0.3">
      <c r="B471" s="4"/>
      <c r="C471" s="4"/>
    </row>
    <row r="472" spans="2:3" x14ac:dyDescent="0.3">
      <c r="B472" s="4"/>
      <c r="C472" s="4"/>
    </row>
    <row r="473" spans="2:3" x14ac:dyDescent="0.3">
      <c r="B473" s="4"/>
      <c r="C473" s="4"/>
    </row>
    <row r="474" spans="2:3" x14ac:dyDescent="0.3">
      <c r="B474" s="4"/>
      <c r="C474" s="4"/>
    </row>
    <row r="475" spans="2:3" x14ac:dyDescent="0.3">
      <c r="B475" s="4"/>
      <c r="C475" s="4"/>
    </row>
    <row r="476" spans="2:3" x14ac:dyDescent="0.3">
      <c r="B476" s="4"/>
      <c r="C476" s="4"/>
    </row>
    <row r="477" spans="2:3" x14ac:dyDescent="0.3">
      <c r="B477" s="4"/>
      <c r="C477" s="4"/>
    </row>
    <row r="478" spans="2:3" x14ac:dyDescent="0.3">
      <c r="B478" s="4"/>
      <c r="C478" s="4"/>
    </row>
    <row r="479" spans="2:3" x14ac:dyDescent="0.3">
      <c r="B479" s="4"/>
      <c r="C479" s="4"/>
    </row>
    <row r="480" spans="2:3" x14ac:dyDescent="0.3">
      <c r="B480" s="4"/>
      <c r="C480" s="4"/>
    </row>
    <row r="481" spans="2:3" x14ac:dyDescent="0.3">
      <c r="B481" s="4"/>
      <c r="C481" s="4"/>
    </row>
    <row r="482" spans="2:3" x14ac:dyDescent="0.3">
      <c r="B482" s="4"/>
      <c r="C482" s="4"/>
    </row>
    <row r="483" spans="2:3" x14ac:dyDescent="0.3">
      <c r="B483" s="4"/>
      <c r="C483" s="4"/>
    </row>
    <row r="484" spans="2:3" x14ac:dyDescent="0.3">
      <c r="B484" s="4"/>
      <c r="C484" s="4"/>
    </row>
    <row r="485" spans="2:3" x14ac:dyDescent="0.3">
      <c r="B485" s="4"/>
      <c r="C485" s="4"/>
    </row>
    <row r="486" spans="2:3" x14ac:dyDescent="0.3">
      <c r="B486" s="4"/>
      <c r="C486" s="4"/>
    </row>
    <row r="487" spans="2:3" x14ac:dyDescent="0.3">
      <c r="B487" s="4"/>
      <c r="C487" s="4"/>
    </row>
    <row r="488" spans="2:3" x14ac:dyDescent="0.3">
      <c r="B488" s="4"/>
      <c r="C488" s="4"/>
    </row>
    <row r="489" spans="2:3" x14ac:dyDescent="0.3">
      <c r="B489" s="4"/>
      <c r="C489" s="4"/>
    </row>
    <row r="490" spans="2:3" x14ac:dyDescent="0.3">
      <c r="B490" s="4"/>
      <c r="C490" s="4"/>
    </row>
    <row r="491" spans="2:3" x14ac:dyDescent="0.3">
      <c r="B491" s="4"/>
      <c r="C491" s="4"/>
    </row>
    <row r="492" spans="2:3" x14ac:dyDescent="0.3">
      <c r="B492" s="4"/>
      <c r="C492" s="4"/>
    </row>
    <row r="493" spans="2:3" x14ac:dyDescent="0.3">
      <c r="B493" s="4"/>
      <c r="C493" s="4"/>
    </row>
    <row r="494" spans="2:3" x14ac:dyDescent="0.3">
      <c r="B494" s="4"/>
      <c r="C494" s="4"/>
    </row>
    <row r="495" spans="2:3" x14ac:dyDescent="0.3">
      <c r="B495" s="4"/>
      <c r="C495" s="4"/>
    </row>
    <row r="496" spans="2:3" x14ac:dyDescent="0.3">
      <c r="B496" s="4"/>
      <c r="C496" s="4"/>
    </row>
    <row r="497" spans="2:3" x14ac:dyDescent="0.3">
      <c r="B497" s="4"/>
      <c r="C497" s="4"/>
    </row>
    <row r="498" spans="2:3" x14ac:dyDescent="0.3">
      <c r="B498" s="4"/>
      <c r="C498" s="4"/>
    </row>
    <row r="499" spans="2:3" x14ac:dyDescent="0.3">
      <c r="B499" s="4"/>
      <c r="C499" s="4"/>
    </row>
    <row r="500" spans="2:3" x14ac:dyDescent="0.3">
      <c r="B500" s="4"/>
      <c r="C500" s="4"/>
    </row>
    <row r="501" spans="2:3" x14ac:dyDescent="0.3">
      <c r="B501" s="4"/>
      <c r="C501" s="4"/>
    </row>
    <row r="502" spans="2:3" x14ac:dyDescent="0.3">
      <c r="B502" s="4"/>
      <c r="C502" s="4"/>
    </row>
    <row r="503" spans="2:3" x14ac:dyDescent="0.3">
      <c r="B503" s="4"/>
      <c r="C503" s="4"/>
    </row>
    <row r="504" spans="2:3" x14ac:dyDescent="0.3">
      <c r="B504" s="4"/>
      <c r="C504" s="4"/>
    </row>
    <row r="505" spans="2:3" x14ac:dyDescent="0.3">
      <c r="B505" s="4"/>
      <c r="C505" s="4"/>
    </row>
    <row r="506" spans="2:3" x14ac:dyDescent="0.3">
      <c r="B506" s="4"/>
      <c r="C506" s="4"/>
    </row>
    <row r="507" spans="2:3" x14ac:dyDescent="0.3">
      <c r="B507" s="4"/>
      <c r="C507" s="4"/>
    </row>
    <row r="508" spans="2:3" x14ac:dyDescent="0.3">
      <c r="B508" s="4"/>
      <c r="C508" s="4"/>
    </row>
    <row r="509" spans="2:3" x14ac:dyDescent="0.3">
      <c r="B509" s="4"/>
      <c r="C509" s="4"/>
    </row>
    <row r="510" spans="2:3" x14ac:dyDescent="0.3">
      <c r="B510" s="4"/>
      <c r="C510" s="4"/>
    </row>
    <row r="511" spans="2:3" x14ac:dyDescent="0.3">
      <c r="B511" s="4"/>
      <c r="C511" s="4"/>
    </row>
    <row r="512" spans="2:3" x14ac:dyDescent="0.3">
      <c r="B512" s="4"/>
      <c r="C512" s="4"/>
    </row>
    <row r="513" spans="2:3" x14ac:dyDescent="0.3">
      <c r="B513" s="4"/>
      <c r="C513" s="4"/>
    </row>
    <row r="514" spans="2:3" x14ac:dyDescent="0.3">
      <c r="B514" s="4"/>
      <c r="C514" s="4"/>
    </row>
    <row r="515" spans="2:3" x14ac:dyDescent="0.3">
      <c r="B515" s="4"/>
      <c r="C515" s="4"/>
    </row>
    <row r="516" spans="2:3" x14ac:dyDescent="0.3">
      <c r="B516" s="4"/>
      <c r="C516" s="4"/>
    </row>
    <row r="517" spans="2:3" x14ac:dyDescent="0.3">
      <c r="B517" s="4"/>
      <c r="C517" s="4"/>
    </row>
    <row r="518" spans="2:3" x14ac:dyDescent="0.3">
      <c r="B518" s="4"/>
      <c r="C518" s="4"/>
    </row>
    <row r="519" spans="2:3" x14ac:dyDescent="0.3">
      <c r="B519" s="4"/>
      <c r="C519" s="4"/>
    </row>
    <row r="520" spans="2:3" x14ac:dyDescent="0.3">
      <c r="B520" s="4"/>
      <c r="C520" s="4"/>
    </row>
    <row r="521" spans="2:3" x14ac:dyDescent="0.3">
      <c r="B521" s="4"/>
      <c r="C521" s="4"/>
    </row>
    <row r="522" spans="2:3" x14ac:dyDescent="0.3">
      <c r="B522" s="4"/>
      <c r="C522" s="4"/>
    </row>
    <row r="523" spans="2:3" x14ac:dyDescent="0.3">
      <c r="B523" s="4"/>
      <c r="C523" s="4"/>
    </row>
    <row r="524" spans="2:3" x14ac:dyDescent="0.3">
      <c r="B524" s="4"/>
      <c r="C524" s="4"/>
    </row>
    <row r="525" spans="2:3" x14ac:dyDescent="0.3">
      <c r="B525" s="4"/>
      <c r="C525" s="4"/>
    </row>
    <row r="526" spans="2:3" x14ac:dyDescent="0.3">
      <c r="B526" s="4"/>
      <c r="C526" s="4"/>
    </row>
    <row r="527" spans="2:3" x14ac:dyDescent="0.3">
      <c r="B527" s="4"/>
      <c r="C527" s="4"/>
    </row>
    <row r="528" spans="2:3" x14ac:dyDescent="0.3">
      <c r="B528" s="4"/>
      <c r="C528" s="4"/>
    </row>
    <row r="529" spans="2:3" x14ac:dyDescent="0.3">
      <c r="B529" s="4"/>
      <c r="C529" s="4"/>
    </row>
    <row r="530" spans="2:3" x14ac:dyDescent="0.3">
      <c r="B530" s="4"/>
      <c r="C530" s="4"/>
    </row>
    <row r="531" spans="2:3" x14ac:dyDescent="0.3">
      <c r="B531" s="4"/>
      <c r="C531" s="4"/>
    </row>
    <row r="532" spans="2:3" x14ac:dyDescent="0.3">
      <c r="B532" s="4"/>
      <c r="C532" s="4"/>
    </row>
    <row r="533" spans="2:3" x14ac:dyDescent="0.3">
      <c r="B533" s="4"/>
      <c r="C533" s="4"/>
    </row>
    <row r="534" spans="2:3" x14ac:dyDescent="0.3">
      <c r="B534" s="4"/>
      <c r="C534" s="4"/>
    </row>
    <row r="535" spans="2:3" x14ac:dyDescent="0.3">
      <c r="B535" s="4"/>
      <c r="C535" s="4"/>
    </row>
    <row r="536" spans="2:3" x14ac:dyDescent="0.3">
      <c r="B536" s="4"/>
      <c r="C536" s="4"/>
    </row>
    <row r="537" spans="2:3" x14ac:dyDescent="0.3">
      <c r="B537" s="4"/>
      <c r="C537" s="4"/>
    </row>
    <row r="538" spans="2:3" x14ac:dyDescent="0.3">
      <c r="B538" s="4"/>
      <c r="C538" s="4"/>
    </row>
    <row r="539" spans="2:3" x14ac:dyDescent="0.3">
      <c r="B539" s="4"/>
      <c r="C539" s="4"/>
    </row>
    <row r="540" spans="2:3" x14ac:dyDescent="0.3">
      <c r="B540" s="4"/>
      <c r="C540" s="4"/>
    </row>
    <row r="541" spans="2:3" x14ac:dyDescent="0.3">
      <c r="B541" s="4"/>
      <c r="C541" s="4"/>
    </row>
    <row r="542" spans="2:3" x14ac:dyDescent="0.3">
      <c r="B542" s="4"/>
      <c r="C542" s="4"/>
    </row>
    <row r="543" spans="2:3" x14ac:dyDescent="0.3">
      <c r="B543" s="4"/>
      <c r="C543" s="4"/>
    </row>
    <row r="544" spans="2:3" x14ac:dyDescent="0.3">
      <c r="B544" s="4"/>
      <c r="C544" s="4"/>
    </row>
    <row r="545" spans="2:3" x14ac:dyDescent="0.3">
      <c r="B545" s="4"/>
      <c r="C545" s="4"/>
    </row>
    <row r="546" spans="2:3" x14ac:dyDescent="0.3">
      <c r="B546" s="4"/>
      <c r="C546" s="4"/>
    </row>
    <row r="547" spans="2:3" x14ac:dyDescent="0.3">
      <c r="B547" s="4"/>
      <c r="C547" s="4"/>
    </row>
    <row r="548" spans="2:3" x14ac:dyDescent="0.3">
      <c r="B548" s="4"/>
      <c r="C548" s="4"/>
    </row>
    <row r="549" spans="2:3" x14ac:dyDescent="0.3">
      <c r="B549" s="4"/>
      <c r="C549" s="4"/>
    </row>
    <row r="550" spans="2:3" x14ac:dyDescent="0.3">
      <c r="B550" s="4"/>
      <c r="C550" s="4"/>
    </row>
    <row r="551" spans="2:3" x14ac:dyDescent="0.3">
      <c r="B551" s="4"/>
      <c r="C551" s="4"/>
    </row>
    <row r="552" spans="2:3" x14ac:dyDescent="0.3">
      <c r="B552" s="4"/>
      <c r="C552" s="4"/>
    </row>
    <row r="553" spans="2:3" x14ac:dyDescent="0.3">
      <c r="B553" s="4"/>
      <c r="C553" s="4"/>
    </row>
    <row r="554" spans="2:3" x14ac:dyDescent="0.3">
      <c r="B554" s="4"/>
      <c r="C554" s="4"/>
    </row>
    <row r="555" spans="2:3" x14ac:dyDescent="0.3">
      <c r="B555" s="4"/>
      <c r="C555" s="4"/>
    </row>
    <row r="556" spans="2:3" x14ac:dyDescent="0.3">
      <c r="B556" s="4"/>
      <c r="C556" s="4"/>
    </row>
    <row r="557" spans="2:3" x14ac:dyDescent="0.3">
      <c r="B557" s="4"/>
      <c r="C557" s="4"/>
    </row>
    <row r="558" spans="2:3" x14ac:dyDescent="0.3">
      <c r="B558" s="4"/>
      <c r="C558" s="4"/>
    </row>
    <row r="559" spans="2:3" x14ac:dyDescent="0.3">
      <c r="B559" s="4"/>
      <c r="C559" s="4"/>
    </row>
    <row r="560" spans="2:3" x14ac:dyDescent="0.3">
      <c r="B560" s="4"/>
      <c r="C560" s="4"/>
    </row>
    <row r="561" spans="2:3" x14ac:dyDescent="0.3">
      <c r="B561" s="4"/>
      <c r="C561" s="4"/>
    </row>
    <row r="562" spans="2:3" x14ac:dyDescent="0.3">
      <c r="B562" s="4"/>
      <c r="C562" s="4"/>
    </row>
    <row r="563" spans="2:3" x14ac:dyDescent="0.3">
      <c r="B563" s="4"/>
      <c r="C563" s="4"/>
    </row>
    <row r="564" spans="2:3" x14ac:dyDescent="0.3">
      <c r="B564" s="4"/>
      <c r="C564" s="4"/>
    </row>
    <row r="565" spans="2:3" x14ac:dyDescent="0.3">
      <c r="B565" s="4"/>
      <c r="C565" s="4"/>
    </row>
    <row r="566" spans="2:3" x14ac:dyDescent="0.3">
      <c r="B566" s="4"/>
      <c r="C566" s="4"/>
    </row>
    <row r="567" spans="2:3" x14ac:dyDescent="0.3">
      <c r="B567" s="4"/>
      <c r="C567" s="4"/>
    </row>
    <row r="568" spans="2:3" x14ac:dyDescent="0.3">
      <c r="B568" s="4"/>
      <c r="C568" s="4"/>
    </row>
    <row r="569" spans="2:3" x14ac:dyDescent="0.3">
      <c r="B569" s="4"/>
      <c r="C569" s="4"/>
    </row>
    <row r="570" spans="2:3" x14ac:dyDescent="0.3">
      <c r="B570" s="4"/>
      <c r="C570" s="4"/>
    </row>
    <row r="571" spans="2:3" x14ac:dyDescent="0.3">
      <c r="B571" s="4"/>
      <c r="C571" s="4"/>
    </row>
    <row r="572" spans="2:3" x14ac:dyDescent="0.3">
      <c r="B572" s="4"/>
      <c r="C572" s="4"/>
    </row>
    <row r="573" spans="2:3" x14ac:dyDescent="0.3">
      <c r="B573" s="4"/>
      <c r="C573" s="4"/>
    </row>
    <row r="574" spans="2:3" x14ac:dyDescent="0.3">
      <c r="B574" s="4"/>
      <c r="C574" s="4"/>
    </row>
    <row r="575" spans="2:3" x14ac:dyDescent="0.3">
      <c r="B575" s="4"/>
      <c r="C575" s="4"/>
    </row>
    <row r="576" spans="2:3" x14ac:dyDescent="0.3">
      <c r="B576" s="4"/>
      <c r="C576" s="4"/>
    </row>
    <row r="577" spans="2:3" x14ac:dyDescent="0.3">
      <c r="B577" s="4"/>
      <c r="C577" s="4"/>
    </row>
    <row r="578" spans="2:3" x14ac:dyDescent="0.3">
      <c r="B578" s="4"/>
      <c r="C578" s="4"/>
    </row>
    <row r="579" spans="2:3" x14ac:dyDescent="0.3">
      <c r="B579" s="4"/>
      <c r="C579" s="4"/>
    </row>
    <row r="580" spans="2:3" x14ac:dyDescent="0.3">
      <c r="B580" s="4"/>
      <c r="C580" s="4"/>
    </row>
    <row r="581" spans="2:3" x14ac:dyDescent="0.3">
      <c r="B581" s="4"/>
      <c r="C581" s="4"/>
    </row>
    <row r="582" spans="2:3" x14ac:dyDescent="0.3">
      <c r="B582" s="4"/>
      <c r="C582" s="4"/>
    </row>
    <row r="583" spans="2:3" x14ac:dyDescent="0.3">
      <c r="B583" s="4"/>
      <c r="C583" s="4"/>
    </row>
    <row r="584" spans="2:3" x14ac:dyDescent="0.3">
      <c r="B584" s="4"/>
      <c r="C584" s="4"/>
    </row>
    <row r="585" spans="2:3" x14ac:dyDescent="0.3">
      <c r="B585" s="4"/>
      <c r="C585" s="4"/>
    </row>
    <row r="586" spans="2:3" x14ac:dyDescent="0.3">
      <c r="B586" s="4"/>
      <c r="C586" s="4"/>
    </row>
    <row r="587" spans="2:3" x14ac:dyDescent="0.3">
      <c r="B587" s="4"/>
      <c r="C587" s="4"/>
    </row>
    <row r="588" spans="2:3" x14ac:dyDescent="0.3">
      <c r="B588" s="4"/>
      <c r="C588" s="4"/>
    </row>
    <row r="589" spans="2:3" x14ac:dyDescent="0.3">
      <c r="B589" s="4"/>
      <c r="C589" s="4"/>
    </row>
    <row r="590" spans="2:3" x14ac:dyDescent="0.3">
      <c r="B590" s="4"/>
      <c r="C590" s="4"/>
    </row>
    <row r="591" spans="2:3" x14ac:dyDescent="0.3">
      <c r="B591" s="4"/>
      <c r="C591" s="4"/>
    </row>
    <row r="592" spans="2:3" x14ac:dyDescent="0.3">
      <c r="B592" s="4"/>
      <c r="C592" s="4"/>
    </row>
    <row r="593" spans="2:3" x14ac:dyDescent="0.3">
      <c r="B593" s="4"/>
      <c r="C593" s="4"/>
    </row>
    <row r="594" spans="2:3" x14ac:dyDescent="0.3">
      <c r="B594" s="4"/>
      <c r="C594" s="4"/>
    </row>
    <row r="595" spans="2:3" x14ac:dyDescent="0.3">
      <c r="B595" s="4"/>
      <c r="C595" s="4"/>
    </row>
    <row r="596" spans="2:3" x14ac:dyDescent="0.3">
      <c r="B596" s="4"/>
      <c r="C596" s="4"/>
    </row>
    <row r="597" spans="2:3" x14ac:dyDescent="0.3">
      <c r="B597" s="4"/>
      <c r="C597" s="4"/>
    </row>
    <row r="598" spans="2:3" x14ac:dyDescent="0.3">
      <c r="B598" s="4"/>
      <c r="C598" s="4"/>
    </row>
    <row r="599" spans="2:3" x14ac:dyDescent="0.3">
      <c r="B599" s="4"/>
      <c r="C599" s="4"/>
    </row>
    <row r="600" spans="2:3" x14ac:dyDescent="0.3">
      <c r="B600" s="4"/>
      <c r="C600" s="4"/>
    </row>
    <row r="601" spans="2:3" x14ac:dyDescent="0.3">
      <c r="B601" s="4"/>
      <c r="C601" s="4"/>
    </row>
    <row r="602" spans="2:3" x14ac:dyDescent="0.3">
      <c r="B602" s="4"/>
      <c r="C602" s="4"/>
    </row>
    <row r="603" spans="2:3" x14ac:dyDescent="0.3">
      <c r="B603" s="4"/>
      <c r="C603" s="4"/>
    </row>
    <row r="604" spans="2:3" x14ac:dyDescent="0.3">
      <c r="B604" s="4"/>
      <c r="C604" s="4"/>
    </row>
    <row r="605" spans="2:3" x14ac:dyDescent="0.3">
      <c r="B605" s="4"/>
      <c r="C605" s="4"/>
    </row>
    <row r="606" spans="2:3" x14ac:dyDescent="0.3">
      <c r="B606" s="4"/>
      <c r="C606" s="4"/>
    </row>
    <row r="607" spans="2:3" x14ac:dyDescent="0.3">
      <c r="B607" s="4"/>
      <c r="C607" s="4"/>
    </row>
    <row r="608" spans="2:3" x14ac:dyDescent="0.3">
      <c r="B608" s="4"/>
      <c r="C608" s="4"/>
    </row>
    <row r="609" spans="2:3" x14ac:dyDescent="0.3">
      <c r="B609" s="4"/>
      <c r="C609" s="4"/>
    </row>
    <row r="610" spans="2:3" x14ac:dyDescent="0.3">
      <c r="B610" s="4"/>
      <c r="C610" s="4"/>
    </row>
    <row r="611" spans="2:3" x14ac:dyDescent="0.3">
      <c r="B611" s="4"/>
      <c r="C611" s="4"/>
    </row>
    <row r="612" spans="2:3" x14ac:dyDescent="0.3">
      <c r="B612" s="4"/>
      <c r="C612" s="4"/>
    </row>
    <row r="613" spans="2:3" x14ac:dyDescent="0.3">
      <c r="B613" s="4"/>
      <c r="C613" s="4"/>
    </row>
    <row r="614" spans="2:3" x14ac:dyDescent="0.3">
      <c r="B614" s="4"/>
      <c r="C614" s="4"/>
    </row>
    <row r="615" spans="2:3" x14ac:dyDescent="0.3">
      <c r="B615" s="4"/>
      <c r="C615" s="4"/>
    </row>
    <row r="616" spans="2:3" x14ac:dyDescent="0.3">
      <c r="B616" s="4"/>
      <c r="C616" s="4"/>
    </row>
    <row r="617" spans="2:3" x14ac:dyDescent="0.3">
      <c r="B617" s="4"/>
      <c r="C617" s="4"/>
    </row>
    <row r="618" spans="2:3" x14ac:dyDescent="0.3">
      <c r="B618" s="4"/>
      <c r="C618" s="4"/>
    </row>
    <row r="619" spans="2:3" x14ac:dyDescent="0.3">
      <c r="B619" s="4"/>
      <c r="C619" s="4"/>
    </row>
    <row r="620" spans="2:3" x14ac:dyDescent="0.3">
      <c r="B620" s="4"/>
      <c r="C620" s="4"/>
    </row>
    <row r="621" spans="2:3" x14ac:dyDescent="0.3">
      <c r="B621" s="4"/>
      <c r="C621" s="4"/>
    </row>
    <row r="622" spans="2:3" x14ac:dyDescent="0.3">
      <c r="B622" s="4"/>
      <c r="C622" s="4"/>
    </row>
    <row r="623" spans="2:3" x14ac:dyDescent="0.3">
      <c r="B623" s="4"/>
      <c r="C623" s="4"/>
    </row>
    <row r="624" spans="2:3" x14ac:dyDescent="0.3">
      <c r="B624" s="4"/>
      <c r="C624" s="4"/>
    </row>
    <row r="625" spans="2:3" x14ac:dyDescent="0.3">
      <c r="B625" s="4"/>
      <c r="C625" s="4"/>
    </row>
    <row r="626" spans="2:3" x14ac:dyDescent="0.3">
      <c r="B626" s="4"/>
      <c r="C626" s="4"/>
    </row>
    <row r="627" spans="2:3" x14ac:dyDescent="0.3">
      <c r="B627" s="4"/>
      <c r="C627" s="4"/>
    </row>
    <row r="628" spans="2:3" x14ac:dyDescent="0.3">
      <c r="B628" s="4"/>
      <c r="C628" s="4"/>
    </row>
    <row r="629" spans="2:3" x14ac:dyDescent="0.3">
      <c r="B629" s="4"/>
      <c r="C629" s="4"/>
    </row>
    <row r="630" spans="2:3" x14ac:dyDescent="0.3">
      <c r="B630" s="4"/>
      <c r="C630" s="4"/>
    </row>
    <row r="631" spans="2:3" x14ac:dyDescent="0.3">
      <c r="B631" s="4"/>
      <c r="C631" s="4"/>
    </row>
    <row r="632" spans="2:3" x14ac:dyDescent="0.3">
      <c r="B632" s="4"/>
      <c r="C632" s="4"/>
    </row>
    <row r="633" spans="2:3" x14ac:dyDescent="0.3">
      <c r="B633" s="4"/>
      <c r="C633" s="4"/>
    </row>
    <row r="634" spans="2:3" x14ac:dyDescent="0.3">
      <c r="B634" s="4"/>
      <c r="C634" s="4"/>
    </row>
    <row r="635" spans="2:3" x14ac:dyDescent="0.3">
      <c r="B635" s="4"/>
      <c r="C635" s="4"/>
    </row>
    <row r="636" spans="2:3" x14ac:dyDescent="0.3">
      <c r="B636" s="4"/>
      <c r="C636" s="4"/>
    </row>
    <row r="637" spans="2:3" x14ac:dyDescent="0.3">
      <c r="B637" s="4"/>
      <c r="C637" s="4"/>
    </row>
    <row r="638" spans="2:3" x14ac:dyDescent="0.3">
      <c r="B638" s="4"/>
      <c r="C638" s="4"/>
    </row>
    <row r="639" spans="2:3" x14ac:dyDescent="0.3">
      <c r="B639" s="4"/>
      <c r="C639" s="4"/>
    </row>
    <row r="640" spans="2:3" x14ac:dyDescent="0.3">
      <c r="B640" s="4"/>
      <c r="C640" s="4"/>
    </row>
    <row r="641" spans="2:3" x14ac:dyDescent="0.3">
      <c r="B641" s="4"/>
      <c r="C641" s="4"/>
    </row>
    <row r="642" spans="2:3" x14ac:dyDescent="0.3">
      <c r="B642" s="4"/>
      <c r="C642" s="4"/>
    </row>
    <row r="643" spans="2:3" x14ac:dyDescent="0.3">
      <c r="B643" s="4"/>
      <c r="C643" s="4"/>
    </row>
    <row r="644" spans="2:3" x14ac:dyDescent="0.3">
      <c r="B644" s="4"/>
      <c r="C644" s="4"/>
    </row>
    <row r="645" spans="2:3" x14ac:dyDescent="0.3">
      <c r="B645" s="4"/>
      <c r="C645" s="4"/>
    </row>
    <row r="646" spans="2:3" x14ac:dyDescent="0.3">
      <c r="B646" s="4"/>
      <c r="C646" s="4"/>
    </row>
    <row r="647" spans="2:3" x14ac:dyDescent="0.3">
      <c r="B647" s="4"/>
      <c r="C647" s="4"/>
    </row>
    <row r="648" spans="2:3" x14ac:dyDescent="0.3">
      <c r="B648" s="4"/>
      <c r="C648" s="4"/>
    </row>
    <row r="649" spans="2:3" x14ac:dyDescent="0.3">
      <c r="B649" s="4"/>
      <c r="C649" s="4"/>
    </row>
    <row r="650" spans="2:3" x14ac:dyDescent="0.3">
      <c r="B650" s="4"/>
      <c r="C650" s="4"/>
    </row>
    <row r="651" spans="2:3" x14ac:dyDescent="0.3">
      <c r="B651" s="4"/>
      <c r="C651" s="4"/>
    </row>
    <row r="652" spans="2:3" x14ac:dyDescent="0.3">
      <c r="B652" s="4"/>
      <c r="C652" s="4"/>
    </row>
    <row r="653" spans="2:3" x14ac:dyDescent="0.3">
      <c r="B653" s="4"/>
      <c r="C653" s="4"/>
    </row>
    <row r="654" spans="2:3" x14ac:dyDescent="0.3">
      <c r="B654" s="4"/>
      <c r="C654" s="4"/>
    </row>
    <row r="655" spans="2:3" x14ac:dyDescent="0.3">
      <c r="B655" s="4"/>
      <c r="C655" s="4"/>
    </row>
    <row r="656" spans="2:3" x14ac:dyDescent="0.3">
      <c r="B656" s="4"/>
      <c r="C656" s="4"/>
    </row>
    <row r="657" spans="2:3" x14ac:dyDescent="0.3">
      <c r="B657" s="4"/>
      <c r="C657" s="4"/>
    </row>
    <row r="658" spans="2:3" x14ac:dyDescent="0.3">
      <c r="B658" s="4"/>
      <c r="C658" s="4"/>
    </row>
    <row r="659" spans="2:3" x14ac:dyDescent="0.3">
      <c r="B659" s="4"/>
      <c r="C659" s="4"/>
    </row>
    <row r="660" spans="2:3" x14ac:dyDescent="0.3">
      <c r="B660" s="4"/>
      <c r="C660" s="4"/>
    </row>
    <row r="661" spans="2:3" x14ac:dyDescent="0.3">
      <c r="B661" s="4"/>
      <c r="C661" s="4"/>
    </row>
    <row r="662" spans="2:3" x14ac:dyDescent="0.3">
      <c r="B662" s="4"/>
      <c r="C662" s="4"/>
    </row>
    <row r="663" spans="2:3" x14ac:dyDescent="0.3">
      <c r="B663" s="4"/>
      <c r="C663" s="4"/>
    </row>
    <row r="664" spans="2:3" x14ac:dyDescent="0.3">
      <c r="B664" s="4"/>
      <c r="C664" s="4"/>
    </row>
    <row r="665" spans="2:3" x14ac:dyDescent="0.3">
      <c r="B665" s="4"/>
      <c r="C665" s="4"/>
    </row>
    <row r="666" spans="2:3" x14ac:dyDescent="0.3">
      <c r="B666" s="4"/>
      <c r="C666" s="4"/>
    </row>
    <row r="667" spans="2:3" x14ac:dyDescent="0.3">
      <c r="B667" s="4"/>
      <c r="C667" s="4"/>
    </row>
    <row r="668" spans="2:3" x14ac:dyDescent="0.3">
      <c r="B668" s="4"/>
      <c r="C668" s="4"/>
    </row>
    <row r="669" spans="2:3" x14ac:dyDescent="0.3">
      <c r="B669" s="4"/>
      <c r="C669" s="4"/>
    </row>
    <row r="670" spans="2:3" x14ac:dyDescent="0.3">
      <c r="B670" s="4"/>
      <c r="C670" s="4"/>
    </row>
    <row r="671" spans="2:3" x14ac:dyDescent="0.3">
      <c r="B671" s="4"/>
      <c r="C671" s="4"/>
    </row>
    <row r="672" spans="2:3" x14ac:dyDescent="0.3">
      <c r="B672" s="4"/>
      <c r="C672" s="4"/>
    </row>
    <row r="673" spans="2:3" x14ac:dyDescent="0.3">
      <c r="B673" s="4"/>
      <c r="C673" s="4"/>
    </row>
    <row r="674" spans="2:3" x14ac:dyDescent="0.3">
      <c r="B674" s="4"/>
      <c r="C674" s="4"/>
    </row>
    <row r="675" spans="2:3" x14ac:dyDescent="0.3">
      <c r="B675" s="4"/>
      <c r="C675" s="4"/>
    </row>
    <row r="676" spans="2:3" x14ac:dyDescent="0.3">
      <c r="B676" s="4"/>
      <c r="C676" s="4"/>
    </row>
    <row r="677" spans="2:3" x14ac:dyDescent="0.3">
      <c r="B677" s="4"/>
      <c r="C677" s="4"/>
    </row>
    <row r="678" spans="2:3" x14ac:dyDescent="0.3">
      <c r="B678" s="4"/>
      <c r="C678" s="4"/>
    </row>
    <row r="679" spans="2:3" x14ac:dyDescent="0.3">
      <c r="B679" s="4"/>
      <c r="C679" s="4"/>
    </row>
    <row r="680" spans="2:3" x14ac:dyDescent="0.3">
      <c r="B680" s="4"/>
      <c r="C680" s="4"/>
    </row>
    <row r="681" spans="2:3" x14ac:dyDescent="0.3">
      <c r="B681" s="4"/>
      <c r="C681" s="4"/>
    </row>
    <row r="682" spans="2:3" x14ac:dyDescent="0.3">
      <c r="B682" s="4"/>
      <c r="C682" s="4"/>
    </row>
    <row r="683" spans="2:3" x14ac:dyDescent="0.3">
      <c r="B683" s="4"/>
      <c r="C683" s="4"/>
    </row>
    <row r="684" spans="2:3" x14ac:dyDescent="0.3">
      <c r="B684" s="4"/>
      <c r="C684" s="4"/>
    </row>
    <row r="685" spans="2:3" x14ac:dyDescent="0.3">
      <c r="B685" s="4"/>
      <c r="C685" s="4"/>
    </row>
    <row r="686" spans="2:3" x14ac:dyDescent="0.3">
      <c r="B686" s="4"/>
      <c r="C686" s="4"/>
    </row>
    <row r="687" spans="2:3" x14ac:dyDescent="0.3">
      <c r="B687" s="4"/>
      <c r="C687" s="4"/>
    </row>
    <row r="688" spans="2:3" x14ac:dyDescent="0.3">
      <c r="B688" s="4"/>
      <c r="C688" s="4"/>
    </row>
    <row r="689" spans="2:3" x14ac:dyDescent="0.3">
      <c r="B689" s="4"/>
      <c r="C689" s="4"/>
    </row>
    <row r="690" spans="2:3" x14ac:dyDescent="0.3">
      <c r="B690" s="4"/>
      <c r="C690" s="4"/>
    </row>
    <row r="691" spans="2:3" x14ac:dyDescent="0.3">
      <c r="B691" s="4"/>
      <c r="C691" s="4"/>
    </row>
    <row r="692" spans="2:3" x14ac:dyDescent="0.3">
      <c r="B692" s="4"/>
      <c r="C692" s="4"/>
    </row>
    <row r="693" spans="2:3" x14ac:dyDescent="0.3">
      <c r="B693" s="4"/>
      <c r="C693" s="4"/>
    </row>
    <row r="694" spans="2:3" x14ac:dyDescent="0.3">
      <c r="B694" s="4"/>
      <c r="C694" s="4"/>
    </row>
    <row r="695" spans="2:3" x14ac:dyDescent="0.3">
      <c r="B695" s="4"/>
      <c r="C695" s="4"/>
    </row>
    <row r="696" spans="2:3" x14ac:dyDescent="0.3">
      <c r="B696" s="4"/>
      <c r="C696" s="4"/>
    </row>
    <row r="697" spans="2:3" x14ac:dyDescent="0.3">
      <c r="B697" s="4"/>
      <c r="C697" s="4"/>
    </row>
    <row r="698" spans="2:3" x14ac:dyDescent="0.3">
      <c r="B698" s="4"/>
      <c r="C698" s="4"/>
    </row>
    <row r="699" spans="2:3" x14ac:dyDescent="0.3">
      <c r="B699" s="4"/>
      <c r="C699" s="4"/>
    </row>
    <row r="700" spans="2:3" x14ac:dyDescent="0.3">
      <c r="B700" s="4"/>
      <c r="C700" s="4"/>
    </row>
    <row r="701" spans="2:3" x14ac:dyDescent="0.3">
      <c r="B701" s="4"/>
      <c r="C701" s="4"/>
    </row>
    <row r="702" spans="2:3" x14ac:dyDescent="0.3">
      <c r="B702" s="4"/>
      <c r="C702" s="4"/>
    </row>
    <row r="703" spans="2:3" x14ac:dyDescent="0.3">
      <c r="B703" s="4"/>
      <c r="C703" s="4"/>
    </row>
    <row r="704" spans="2:3" x14ac:dyDescent="0.3">
      <c r="B704" s="4"/>
      <c r="C704" s="4"/>
    </row>
    <row r="705" spans="2:3" x14ac:dyDescent="0.3">
      <c r="B705" s="4"/>
      <c r="C705" s="4"/>
    </row>
    <row r="706" spans="2:3" x14ac:dyDescent="0.3">
      <c r="B706" s="4"/>
      <c r="C706" s="4"/>
    </row>
    <row r="707" spans="2:3" x14ac:dyDescent="0.3">
      <c r="B707" s="4"/>
      <c r="C707" s="4"/>
    </row>
    <row r="708" spans="2:3" x14ac:dyDescent="0.3">
      <c r="B708" s="4"/>
      <c r="C708" s="4"/>
    </row>
    <row r="709" spans="2:3" x14ac:dyDescent="0.3">
      <c r="B709" s="4"/>
      <c r="C709" s="4"/>
    </row>
    <row r="710" spans="2:3" x14ac:dyDescent="0.3">
      <c r="B710" s="4"/>
      <c r="C710" s="4"/>
    </row>
    <row r="711" spans="2:3" x14ac:dyDescent="0.3">
      <c r="B711" s="4"/>
      <c r="C711" s="4"/>
    </row>
    <row r="712" spans="2:3" x14ac:dyDescent="0.3">
      <c r="B712" s="4"/>
      <c r="C712" s="4"/>
    </row>
    <row r="713" spans="2:3" x14ac:dyDescent="0.3">
      <c r="B713" s="4"/>
      <c r="C713" s="4"/>
    </row>
    <row r="714" spans="2:3" x14ac:dyDescent="0.3">
      <c r="B714" s="4"/>
      <c r="C714" s="4"/>
    </row>
    <row r="715" spans="2:3" x14ac:dyDescent="0.3">
      <c r="B715" s="4"/>
      <c r="C715" s="4"/>
    </row>
    <row r="716" spans="2:3" x14ac:dyDescent="0.3">
      <c r="B716" s="4"/>
      <c r="C716" s="4"/>
    </row>
    <row r="717" spans="2:3" x14ac:dyDescent="0.3">
      <c r="B717" s="4"/>
      <c r="C717" s="4"/>
    </row>
    <row r="718" spans="2:3" x14ac:dyDescent="0.3">
      <c r="B718" s="4"/>
      <c r="C718" s="4"/>
    </row>
    <row r="719" spans="2:3" x14ac:dyDescent="0.3">
      <c r="B719" s="4"/>
      <c r="C719" s="4"/>
    </row>
    <row r="720" spans="2:3" x14ac:dyDescent="0.3">
      <c r="B720" s="4"/>
      <c r="C720" s="4"/>
    </row>
    <row r="721" spans="2:3" x14ac:dyDescent="0.3">
      <c r="B721" s="4"/>
      <c r="C721" s="4"/>
    </row>
    <row r="722" spans="2:3" x14ac:dyDescent="0.3">
      <c r="B722" s="4"/>
      <c r="C722" s="4"/>
    </row>
    <row r="723" spans="2:3" x14ac:dyDescent="0.3">
      <c r="B723" s="4"/>
      <c r="C723" s="4"/>
    </row>
    <row r="724" spans="2:3" x14ac:dyDescent="0.3">
      <c r="B724" s="4"/>
      <c r="C724" s="4"/>
    </row>
    <row r="725" spans="2:3" x14ac:dyDescent="0.3">
      <c r="B725" s="4"/>
      <c r="C725" s="4"/>
    </row>
    <row r="726" spans="2:3" x14ac:dyDescent="0.3">
      <c r="B726" s="4"/>
      <c r="C726" s="4"/>
    </row>
    <row r="727" spans="2:3" x14ac:dyDescent="0.3">
      <c r="B727" s="4"/>
      <c r="C727" s="4"/>
    </row>
    <row r="728" spans="2:3" x14ac:dyDescent="0.3">
      <c r="B728" s="4"/>
      <c r="C728" s="4"/>
    </row>
    <row r="729" spans="2:3" x14ac:dyDescent="0.3">
      <c r="B729" s="4"/>
      <c r="C729" s="4"/>
    </row>
    <row r="730" spans="2:3" x14ac:dyDescent="0.3">
      <c r="B730" s="4"/>
      <c r="C730" s="4"/>
    </row>
    <row r="731" spans="2:3" x14ac:dyDescent="0.3">
      <c r="B731" s="4"/>
      <c r="C731" s="4"/>
    </row>
    <row r="732" spans="2:3" x14ac:dyDescent="0.3">
      <c r="B732" s="4"/>
      <c r="C732" s="4"/>
    </row>
    <row r="733" spans="2:3" x14ac:dyDescent="0.3">
      <c r="B733" s="4"/>
      <c r="C733" s="4"/>
    </row>
    <row r="734" spans="2:3" x14ac:dyDescent="0.3">
      <c r="B734" s="4"/>
      <c r="C734" s="4"/>
    </row>
    <row r="735" spans="2:3" x14ac:dyDescent="0.3">
      <c r="B735" s="4"/>
      <c r="C735" s="4"/>
    </row>
    <row r="736" spans="2:3" x14ac:dyDescent="0.3">
      <c r="B736" s="4"/>
      <c r="C736" s="4"/>
    </row>
    <row r="737" spans="2:3" x14ac:dyDescent="0.3">
      <c r="B737" s="4"/>
      <c r="C737" s="4"/>
    </row>
    <row r="738" spans="2:3" x14ac:dyDescent="0.3">
      <c r="B738" s="4"/>
      <c r="C738" s="4"/>
    </row>
    <row r="739" spans="2:3" x14ac:dyDescent="0.3">
      <c r="B739" s="4"/>
      <c r="C739" s="4"/>
    </row>
    <row r="740" spans="2:3" x14ac:dyDescent="0.3">
      <c r="B740" s="4"/>
      <c r="C740" s="4"/>
    </row>
    <row r="741" spans="2:3" x14ac:dyDescent="0.3">
      <c r="B741" s="4"/>
      <c r="C741" s="4"/>
    </row>
    <row r="742" spans="2:3" x14ac:dyDescent="0.3">
      <c r="B742" s="4"/>
      <c r="C742" s="4"/>
    </row>
    <row r="743" spans="2:3" x14ac:dyDescent="0.3">
      <c r="B743" s="4"/>
      <c r="C743" s="4"/>
    </row>
    <row r="744" spans="2:3" x14ac:dyDescent="0.3">
      <c r="B744" s="4"/>
      <c r="C744" s="4"/>
    </row>
    <row r="745" spans="2:3" x14ac:dyDescent="0.3">
      <c r="B745" s="4"/>
      <c r="C745" s="4"/>
    </row>
    <row r="746" spans="2:3" x14ac:dyDescent="0.3">
      <c r="B746" s="4"/>
      <c r="C746" s="4"/>
    </row>
    <row r="747" spans="2:3" x14ac:dyDescent="0.3">
      <c r="B747" s="4"/>
      <c r="C747" s="4"/>
    </row>
    <row r="748" spans="2:3" x14ac:dyDescent="0.3">
      <c r="B748" s="4"/>
      <c r="C748" s="4"/>
    </row>
    <row r="749" spans="2:3" x14ac:dyDescent="0.3">
      <c r="B749" s="4"/>
      <c r="C749" s="4"/>
    </row>
    <row r="750" spans="2:3" x14ac:dyDescent="0.3">
      <c r="B750" s="4"/>
      <c r="C750" s="4"/>
    </row>
    <row r="751" spans="2:3" x14ac:dyDescent="0.3">
      <c r="B751" s="4"/>
      <c r="C751" s="4"/>
    </row>
    <row r="752" spans="2:3" x14ac:dyDescent="0.3">
      <c r="B752" s="4"/>
      <c r="C752" s="4"/>
    </row>
    <row r="753" spans="2:3" x14ac:dyDescent="0.3">
      <c r="B753" s="4"/>
      <c r="C753" s="4"/>
    </row>
    <row r="754" spans="2:3" x14ac:dyDescent="0.3">
      <c r="B754" s="4"/>
      <c r="C754" s="4"/>
    </row>
    <row r="755" spans="2:3" x14ac:dyDescent="0.3">
      <c r="B755" s="4"/>
      <c r="C755" s="4"/>
    </row>
    <row r="756" spans="2:3" x14ac:dyDescent="0.3">
      <c r="B756" s="4"/>
      <c r="C756" s="4"/>
    </row>
    <row r="757" spans="2:3" x14ac:dyDescent="0.3">
      <c r="B757" s="4"/>
      <c r="C757" s="4"/>
    </row>
    <row r="758" spans="2:3" x14ac:dyDescent="0.3">
      <c r="B758" s="4"/>
      <c r="C758" s="4"/>
    </row>
    <row r="759" spans="2:3" x14ac:dyDescent="0.3">
      <c r="B759" s="4"/>
      <c r="C759" s="4"/>
    </row>
    <row r="760" spans="2:3" x14ac:dyDescent="0.3">
      <c r="B760" s="4"/>
      <c r="C760" s="4"/>
    </row>
    <row r="761" spans="2:3" x14ac:dyDescent="0.3">
      <c r="B761" s="4"/>
      <c r="C761" s="4"/>
    </row>
    <row r="762" spans="2:3" x14ac:dyDescent="0.3">
      <c r="B762" s="4"/>
      <c r="C762" s="4"/>
    </row>
    <row r="763" spans="2:3" x14ac:dyDescent="0.3">
      <c r="B763" s="4"/>
      <c r="C763" s="4"/>
    </row>
    <row r="764" spans="2:3" x14ac:dyDescent="0.3">
      <c r="B764" s="4"/>
      <c r="C764" s="4"/>
    </row>
    <row r="765" spans="2:3" x14ac:dyDescent="0.3">
      <c r="B765" s="4"/>
      <c r="C765" s="4"/>
    </row>
    <row r="766" spans="2:3" x14ac:dyDescent="0.3">
      <c r="B766" s="4"/>
      <c r="C766" s="4"/>
    </row>
    <row r="767" spans="2:3" x14ac:dyDescent="0.3">
      <c r="B767" s="4"/>
      <c r="C767" s="4"/>
    </row>
    <row r="768" spans="2:3" x14ac:dyDescent="0.3">
      <c r="B768" s="4"/>
      <c r="C768" s="4"/>
    </row>
    <row r="769" spans="2:3" x14ac:dyDescent="0.3">
      <c r="B769" s="4"/>
      <c r="C769" s="4"/>
    </row>
    <row r="770" spans="2:3" x14ac:dyDescent="0.3">
      <c r="B770" s="4"/>
      <c r="C770" s="4"/>
    </row>
    <row r="771" spans="2:3" x14ac:dyDescent="0.3">
      <c r="B771" s="4"/>
      <c r="C771" s="4"/>
    </row>
    <row r="772" spans="2:3" x14ac:dyDescent="0.3">
      <c r="B772" s="4"/>
      <c r="C772" s="4"/>
    </row>
    <row r="773" spans="2:3" x14ac:dyDescent="0.3">
      <c r="B773" s="4"/>
      <c r="C773" s="4"/>
    </row>
    <row r="774" spans="2:3" x14ac:dyDescent="0.3">
      <c r="B774" s="4"/>
      <c r="C774" s="4"/>
    </row>
    <row r="775" spans="2:3" x14ac:dyDescent="0.3">
      <c r="B775" s="4"/>
      <c r="C775" s="4"/>
    </row>
    <row r="776" spans="2:3" x14ac:dyDescent="0.3">
      <c r="B776" s="4"/>
      <c r="C776" s="4"/>
    </row>
    <row r="777" spans="2:3" x14ac:dyDescent="0.3">
      <c r="B777" s="4"/>
      <c r="C777" s="4"/>
    </row>
    <row r="778" spans="2:3" x14ac:dyDescent="0.3">
      <c r="B778" s="4"/>
      <c r="C778" s="4"/>
    </row>
    <row r="779" spans="2:3" x14ac:dyDescent="0.3">
      <c r="B779" s="4"/>
      <c r="C779" s="4"/>
    </row>
    <row r="780" spans="2:3" x14ac:dyDescent="0.3">
      <c r="B780" s="4"/>
      <c r="C780" s="4"/>
    </row>
    <row r="781" spans="2:3" x14ac:dyDescent="0.3">
      <c r="B781" s="4"/>
      <c r="C781" s="4"/>
    </row>
    <row r="782" spans="2:3" x14ac:dyDescent="0.3">
      <c r="B782" s="4"/>
      <c r="C782" s="4"/>
    </row>
    <row r="783" spans="2:3" x14ac:dyDescent="0.3">
      <c r="B783" s="4"/>
      <c r="C783" s="4"/>
    </row>
    <row r="784" spans="2:3" x14ac:dyDescent="0.3">
      <c r="B784" s="4"/>
      <c r="C784" s="4"/>
    </row>
    <row r="785" spans="2:3" x14ac:dyDescent="0.3">
      <c r="B785" s="4"/>
      <c r="C785" s="4"/>
    </row>
    <row r="786" spans="2:3" x14ac:dyDescent="0.3">
      <c r="B786" s="4"/>
      <c r="C786" s="4"/>
    </row>
    <row r="787" spans="2:3" x14ac:dyDescent="0.3">
      <c r="B787" s="4"/>
      <c r="C787" s="4"/>
    </row>
    <row r="788" spans="2:3" x14ac:dyDescent="0.3">
      <c r="B788" s="4"/>
      <c r="C788" s="4"/>
    </row>
    <row r="789" spans="2:3" x14ac:dyDescent="0.3">
      <c r="B789" s="4"/>
      <c r="C789" s="4"/>
    </row>
    <row r="790" spans="2:3" x14ac:dyDescent="0.3">
      <c r="B790" s="4"/>
      <c r="C790" s="4"/>
    </row>
    <row r="791" spans="2:3" x14ac:dyDescent="0.3">
      <c r="B791" s="4"/>
      <c r="C791" s="4"/>
    </row>
    <row r="792" spans="2:3" x14ac:dyDescent="0.3">
      <c r="B792" s="4"/>
      <c r="C792" s="4"/>
    </row>
    <row r="793" spans="2:3" x14ac:dyDescent="0.3">
      <c r="B793" s="4"/>
      <c r="C793" s="4"/>
    </row>
    <row r="794" spans="2:3" x14ac:dyDescent="0.3">
      <c r="B794" s="4"/>
      <c r="C794" s="4"/>
    </row>
    <row r="795" spans="2:3" x14ac:dyDescent="0.3">
      <c r="B795" s="4"/>
      <c r="C795" s="4"/>
    </row>
    <row r="796" spans="2:3" x14ac:dyDescent="0.3">
      <c r="B796" s="4"/>
      <c r="C796" s="4"/>
    </row>
    <row r="797" spans="2:3" x14ac:dyDescent="0.3">
      <c r="B797" s="4"/>
      <c r="C797" s="4"/>
    </row>
    <row r="798" spans="2:3" x14ac:dyDescent="0.3">
      <c r="B798" s="4"/>
      <c r="C798" s="4"/>
    </row>
    <row r="799" spans="2:3" x14ac:dyDescent="0.3">
      <c r="B799" s="4"/>
      <c r="C799" s="4"/>
    </row>
    <row r="800" spans="2:3" x14ac:dyDescent="0.3">
      <c r="B800" s="4"/>
      <c r="C800" s="4"/>
    </row>
    <row r="801" spans="2:3" x14ac:dyDescent="0.3">
      <c r="B801" s="4"/>
      <c r="C801" s="4"/>
    </row>
    <row r="802" spans="2:3" x14ac:dyDescent="0.3">
      <c r="B802" s="4"/>
      <c r="C802" s="4"/>
    </row>
    <row r="803" spans="2:3" x14ac:dyDescent="0.3">
      <c r="B803" s="4"/>
      <c r="C803" s="4"/>
    </row>
    <row r="804" spans="2:3" x14ac:dyDescent="0.3">
      <c r="B804" s="4"/>
      <c r="C804" s="4"/>
    </row>
    <row r="805" spans="2:3" x14ac:dyDescent="0.3">
      <c r="B805" s="4"/>
      <c r="C805" s="4"/>
    </row>
    <row r="806" spans="2:3" x14ac:dyDescent="0.3">
      <c r="B806" s="4"/>
      <c r="C806" s="4"/>
    </row>
    <row r="807" spans="2:3" x14ac:dyDescent="0.3">
      <c r="B807" s="4"/>
      <c r="C807" s="4"/>
    </row>
    <row r="808" spans="2:3" x14ac:dyDescent="0.3">
      <c r="B808" s="4"/>
      <c r="C808" s="4"/>
    </row>
    <row r="809" spans="2:3" x14ac:dyDescent="0.3">
      <c r="B809" s="4"/>
      <c r="C809" s="4"/>
    </row>
    <row r="810" spans="2:3" x14ac:dyDescent="0.3">
      <c r="B810" s="4"/>
      <c r="C810" s="4"/>
    </row>
    <row r="811" spans="2:3" x14ac:dyDescent="0.3">
      <c r="B811" s="4"/>
      <c r="C811" s="4"/>
    </row>
    <row r="812" spans="2:3" x14ac:dyDescent="0.3">
      <c r="B812" s="4"/>
      <c r="C812" s="4"/>
    </row>
    <row r="813" spans="2:3" x14ac:dyDescent="0.3">
      <c r="B813" s="4"/>
      <c r="C813" s="4"/>
    </row>
    <row r="814" spans="2:3" x14ac:dyDescent="0.3">
      <c r="B814" s="4"/>
      <c r="C814" s="4"/>
    </row>
    <row r="815" spans="2:3" x14ac:dyDescent="0.3">
      <c r="B815" s="4"/>
      <c r="C815" s="4"/>
    </row>
    <row r="816" spans="2:3" x14ac:dyDescent="0.3">
      <c r="B816" s="4"/>
      <c r="C816" s="4"/>
    </row>
    <row r="817" spans="2:3" x14ac:dyDescent="0.3">
      <c r="B817" s="4"/>
      <c r="C817" s="4"/>
    </row>
    <row r="818" spans="2:3" x14ac:dyDescent="0.3">
      <c r="B818" s="4"/>
      <c r="C818" s="4"/>
    </row>
    <row r="819" spans="2:3" x14ac:dyDescent="0.3">
      <c r="B819" s="4"/>
      <c r="C819" s="4"/>
    </row>
    <row r="820" spans="2:3" x14ac:dyDescent="0.3">
      <c r="B820" s="4"/>
      <c r="C820" s="4"/>
    </row>
    <row r="821" spans="2:3" x14ac:dyDescent="0.3">
      <c r="B821" s="4"/>
      <c r="C821" s="4"/>
    </row>
    <row r="822" spans="2:3" x14ac:dyDescent="0.3">
      <c r="B822" s="4"/>
      <c r="C822" s="4"/>
    </row>
    <row r="823" spans="2:3" x14ac:dyDescent="0.3">
      <c r="B823" s="4"/>
      <c r="C823" s="4"/>
    </row>
    <row r="824" spans="2:3" x14ac:dyDescent="0.3">
      <c r="B824" s="4"/>
      <c r="C824" s="4"/>
    </row>
    <row r="825" spans="2:3" x14ac:dyDescent="0.3">
      <c r="B825" s="4"/>
      <c r="C825" s="4"/>
    </row>
    <row r="826" spans="2:3" x14ac:dyDescent="0.3">
      <c r="B826" s="4"/>
      <c r="C826" s="4"/>
    </row>
    <row r="827" spans="2:3" x14ac:dyDescent="0.3">
      <c r="B827" s="4"/>
      <c r="C827" s="4"/>
    </row>
    <row r="828" spans="2:3" x14ac:dyDescent="0.3">
      <c r="B828" s="4"/>
      <c r="C828" s="4"/>
    </row>
    <row r="829" spans="2:3" x14ac:dyDescent="0.3">
      <c r="B829" s="4"/>
      <c r="C829" s="4"/>
    </row>
    <row r="830" spans="2:3" x14ac:dyDescent="0.3">
      <c r="B830" s="4"/>
      <c r="C830" s="4"/>
    </row>
    <row r="831" spans="2:3" x14ac:dyDescent="0.3">
      <c r="B831" s="4"/>
      <c r="C831" s="4"/>
    </row>
    <row r="832" spans="2:3" x14ac:dyDescent="0.3">
      <c r="B832" s="4"/>
      <c r="C832" s="4"/>
    </row>
    <row r="833" spans="2:3" x14ac:dyDescent="0.3">
      <c r="B833" s="4"/>
      <c r="C833" s="4"/>
    </row>
    <row r="834" spans="2:3" x14ac:dyDescent="0.3">
      <c r="B834" s="4"/>
      <c r="C834" s="4"/>
    </row>
    <row r="835" spans="2:3" x14ac:dyDescent="0.3">
      <c r="B835" s="4"/>
      <c r="C835" s="4"/>
    </row>
    <row r="836" spans="2:3" x14ac:dyDescent="0.3">
      <c r="B836" s="4"/>
      <c r="C836" s="4"/>
    </row>
    <row r="837" spans="2:3" x14ac:dyDescent="0.3">
      <c r="B837" s="4"/>
      <c r="C837" s="4"/>
    </row>
    <row r="838" spans="2:3" x14ac:dyDescent="0.3">
      <c r="B838" s="4"/>
      <c r="C838" s="4"/>
    </row>
    <row r="839" spans="2:3" x14ac:dyDescent="0.3">
      <c r="B839" s="4"/>
      <c r="C839" s="4"/>
    </row>
    <row r="840" spans="2:3" x14ac:dyDescent="0.3">
      <c r="B840" s="4"/>
      <c r="C840" s="4"/>
    </row>
    <row r="841" spans="2:3" x14ac:dyDescent="0.3">
      <c r="B841" s="4"/>
      <c r="C841" s="4"/>
    </row>
    <row r="842" spans="2:3" x14ac:dyDescent="0.3">
      <c r="B842" s="4"/>
      <c r="C842" s="4"/>
    </row>
    <row r="843" spans="2:3" x14ac:dyDescent="0.3">
      <c r="B843" s="4"/>
      <c r="C843" s="4"/>
    </row>
    <row r="844" spans="2:3" x14ac:dyDescent="0.3">
      <c r="B844" s="4"/>
      <c r="C844" s="4"/>
    </row>
    <row r="845" spans="2:3" x14ac:dyDescent="0.3">
      <c r="B845" s="4"/>
      <c r="C845" s="4"/>
    </row>
    <row r="846" spans="2:3" x14ac:dyDescent="0.3">
      <c r="B846" s="4"/>
      <c r="C846" s="4"/>
    </row>
    <row r="847" spans="2:3" x14ac:dyDescent="0.3">
      <c r="B847" s="4"/>
      <c r="C847" s="4"/>
    </row>
    <row r="848" spans="2:3" x14ac:dyDescent="0.3">
      <c r="B848" s="4"/>
      <c r="C848" s="4"/>
    </row>
    <row r="849" spans="2:3" x14ac:dyDescent="0.3">
      <c r="B849" s="4"/>
      <c r="C849" s="4"/>
    </row>
    <row r="850" spans="2:3" x14ac:dyDescent="0.3">
      <c r="B850" s="4"/>
      <c r="C850" s="4"/>
    </row>
    <row r="851" spans="2:3" x14ac:dyDescent="0.3">
      <c r="B851" s="4"/>
      <c r="C851" s="4"/>
    </row>
    <row r="852" spans="2:3" x14ac:dyDescent="0.3">
      <c r="B852" s="4"/>
      <c r="C852" s="4"/>
    </row>
    <row r="853" spans="2:3" x14ac:dyDescent="0.3">
      <c r="B853" s="4"/>
      <c r="C853" s="4"/>
    </row>
    <row r="854" spans="2:3" x14ac:dyDescent="0.3">
      <c r="B854" s="4"/>
      <c r="C854" s="4"/>
    </row>
    <row r="855" spans="2:3" x14ac:dyDescent="0.3">
      <c r="B855" s="4"/>
      <c r="C855" s="4"/>
    </row>
    <row r="856" spans="2:3" x14ac:dyDescent="0.3">
      <c r="B856" s="4"/>
      <c r="C856" s="4"/>
    </row>
    <row r="857" spans="2:3" x14ac:dyDescent="0.3">
      <c r="B857" s="4"/>
      <c r="C857" s="4"/>
    </row>
    <row r="858" spans="2:3" x14ac:dyDescent="0.3">
      <c r="B858" s="4"/>
      <c r="C858" s="4"/>
    </row>
    <row r="859" spans="2:3" x14ac:dyDescent="0.3">
      <c r="B859" s="4"/>
      <c r="C859" s="4"/>
    </row>
    <row r="860" spans="2:3" x14ac:dyDescent="0.3">
      <c r="B860" s="4"/>
      <c r="C860" s="4"/>
    </row>
    <row r="861" spans="2:3" x14ac:dyDescent="0.3">
      <c r="B861" s="4"/>
      <c r="C861" s="4"/>
    </row>
    <row r="862" spans="2:3" x14ac:dyDescent="0.3">
      <c r="B862" s="4"/>
      <c r="C862" s="4"/>
    </row>
    <row r="863" spans="2:3" x14ac:dyDescent="0.3">
      <c r="B863" s="4"/>
      <c r="C863" s="4"/>
    </row>
    <row r="864" spans="2:3" x14ac:dyDescent="0.3">
      <c r="B864" s="4"/>
      <c r="C864" s="4"/>
    </row>
    <row r="865" spans="2:3" x14ac:dyDescent="0.3">
      <c r="B865" s="4"/>
      <c r="C865" s="4"/>
    </row>
    <row r="866" spans="2:3" x14ac:dyDescent="0.3">
      <c r="B866" s="4"/>
      <c r="C866" s="4"/>
    </row>
    <row r="867" spans="2:3" x14ac:dyDescent="0.3">
      <c r="B867" s="4"/>
      <c r="C867" s="4"/>
    </row>
    <row r="868" spans="2:3" x14ac:dyDescent="0.3">
      <c r="B868" s="4"/>
      <c r="C868" s="4"/>
    </row>
    <row r="869" spans="2:3" x14ac:dyDescent="0.3">
      <c r="B869" s="4"/>
      <c r="C869" s="4"/>
    </row>
    <row r="870" spans="2:3" x14ac:dyDescent="0.3">
      <c r="B870" s="4"/>
      <c r="C870" s="4"/>
    </row>
    <row r="871" spans="2:3" x14ac:dyDescent="0.3">
      <c r="B871" s="4"/>
      <c r="C871" s="4"/>
    </row>
    <row r="872" spans="2:3" x14ac:dyDescent="0.3">
      <c r="B872" s="4"/>
      <c r="C872" s="4"/>
    </row>
    <row r="873" spans="2:3" x14ac:dyDescent="0.3">
      <c r="B873" s="4"/>
      <c r="C873" s="4"/>
    </row>
    <row r="874" spans="2:3" x14ac:dyDescent="0.3">
      <c r="B874" s="4"/>
      <c r="C874" s="4"/>
    </row>
    <row r="875" spans="2:3" x14ac:dyDescent="0.3">
      <c r="B875" s="4"/>
      <c r="C875" s="4"/>
    </row>
    <row r="876" spans="2:3" x14ac:dyDescent="0.3">
      <c r="B876" s="4"/>
      <c r="C876" s="4"/>
    </row>
    <row r="877" spans="2:3" x14ac:dyDescent="0.3">
      <c r="B877" s="4"/>
      <c r="C877" s="4"/>
    </row>
    <row r="878" spans="2:3" x14ac:dyDescent="0.3">
      <c r="B878" s="4"/>
      <c r="C878" s="4"/>
    </row>
    <row r="879" spans="2:3" x14ac:dyDescent="0.3">
      <c r="B879" s="4"/>
      <c r="C879" s="4"/>
    </row>
    <row r="880" spans="2:3" x14ac:dyDescent="0.3">
      <c r="B880" s="4"/>
      <c r="C880" s="4"/>
    </row>
    <row r="881" spans="2:3" x14ac:dyDescent="0.3">
      <c r="B881" s="4"/>
      <c r="C881" s="4"/>
    </row>
    <row r="882" spans="2:3" x14ac:dyDescent="0.3">
      <c r="B882" s="4"/>
      <c r="C882" s="4"/>
    </row>
    <row r="883" spans="2:3" x14ac:dyDescent="0.3">
      <c r="B883" s="4"/>
      <c r="C883" s="4"/>
    </row>
    <row r="884" spans="2:3" x14ac:dyDescent="0.3">
      <c r="B884" s="4"/>
      <c r="C884" s="4"/>
    </row>
    <row r="885" spans="2:3" x14ac:dyDescent="0.3">
      <c r="B885" s="4"/>
      <c r="C885" s="4"/>
    </row>
    <row r="886" spans="2:3" x14ac:dyDescent="0.3">
      <c r="B886" s="4"/>
      <c r="C886" s="4"/>
    </row>
    <row r="887" spans="2:3" x14ac:dyDescent="0.3">
      <c r="B887" s="4"/>
      <c r="C887" s="4"/>
    </row>
    <row r="888" spans="2:3" x14ac:dyDescent="0.3">
      <c r="B888" s="4"/>
      <c r="C888" s="4"/>
    </row>
    <row r="889" spans="2:3" x14ac:dyDescent="0.3">
      <c r="B889" s="4"/>
      <c r="C889" s="4"/>
    </row>
    <row r="890" spans="2:3" x14ac:dyDescent="0.3">
      <c r="B890" s="4"/>
      <c r="C890" s="4"/>
    </row>
    <row r="891" spans="2:3" x14ac:dyDescent="0.3">
      <c r="B891" s="4"/>
      <c r="C891" s="4"/>
    </row>
    <row r="892" spans="2:3" x14ac:dyDescent="0.3">
      <c r="B892" s="4"/>
      <c r="C892" s="4"/>
    </row>
    <row r="893" spans="2:3" x14ac:dyDescent="0.3">
      <c r="B893" s="4"/>
      <c r="C893" s="4"/>
    </row>
    <row r="894" spans="2:3" x14ac:dyDescent="0.3">
      <c r="B894" s="4"/>
      <c r="C894" s="4"/>
    </row>
    <row r="895" spans="2:3" x14ac:dyDescent="0.3">
      <c r="B895" s="4"/>
      <c r="C895" s="4"/>
    </row>
    <row r="896" spans="2:3" x14ac:dyDescent="0.3">
      <c r="B896" s="4"/>
      <c r="C896" s="4"/>
    </row>
    <row r="897" spans="2:3" x14ac:dyDescent="0.3">
      <c r="B897" s="4"/>
      <c r="C897" s="4"/>
    </row>
    <row r="898" spans="2:3" x14ac:dyDescent="0.3">
      <c r="B898" s="4"/>
      <c r="C898" s="4"/>
    </row>
    <row r="899" spans="2:3" x14ac:dyDescent="0.3">
      <c r="B899" s="4"/>
      <c r="C899" s="4"/>
    </row>
    <row r="900" spans="2:3" x14ac:dyDescent="0.3">
      <c r="B900" s="4"/>
      <c r="C900" s="4"/>
    </row>
    <row r="901" spans="2:3" x14ac:dyDescent="0.3">
      <c r="B901" s="4"/>
      <c r="C901" s="4"/>
    </row>
    <row r="902" spans="2:3" x14ac:dyDescent="0.3">
      <c r="B902" s="4"/>
      <c r="C902" s="4"/>
    </row>
    <row r="903" spans="2:3" x14ac:dyDescent="0.3">
      <c r="B903" s="4"/>
      <c r="C903" s="4"/>
    </row>
    <row r="904" spans="2:3" x14ac:dyDescent="0.3">
      <c r="B904" s="4"/>
      <c r="C904" s="4"/>
    </row>
    <row r="905" spans="2:3" x14ac:dyDescent="0.3">
      <c r="B905" s="4"/>
      <c r="C905" s="4"/>
    </row>
    <row r="906" spans="2:3" x14ac:dyDescent="0.3">
      <c r="B906" s="4"/>
      <c r="C906" s="4"/>
    </row>
    <row r="907" spans="2:3" x14ac:dyDescent="0.3">
      <c r="B907" s="4"/>
      <c r="C907" s="4"/>
    </row>
    <row r="908" spans="2:3" x14ac:dyDescent="0.3">
      <c r="B908" s="4"/>
      <c r="C908" s="4"/>
    </row>
    <row r="909" spans="2:3" x14ac:dyDescent="0.3">
      <c r="B909" s="4"/>
      <c r="C909" s="4"/>
    </row>
    <row r="910" spans="2:3" x14ac:dyDescent="0.3">
      <c r="B910" s="4"/>
      <c r="C910" s="4"/>
    </row>
    <row r="911" spans="2:3" x14ac:dyDescent="0.3">
      <c r="B911" s="4"/>
      <c r="C911" s="4"/>
    </row>
    <row r="912" spans="2:3" x14ac:dyDescent="0.3">
      <c r="B912" s="4"/>
      <c r="C912" s="4"/>
    </row>
    <row r="913" spans="2:3" x14ac:dyDescent="0.3">
      <c r="B913" s="4"/>
      <c r="C913" s="4"/>
    </row>
    <row r="914" spans="2:3" x14ac:dyDescent="0.3">
      <c r="B914" s="4"/>
      <c r="C914" s="4"/>
    </row>
    <row r="915" spans="2:3" x14ac:dyDescent="0.3">
      <c r="B915" s="4"/>
      <c r="C915" s="4"/>
    </row>
    <row r="916" spans="2:3" x14ac:dyDescent="0.3">
      <c r="B916" s="4"/>
      <c r="C916" s="4"/>
    </row>
    <row r="917" spans="2:3" x14ac:dyDescent="0.3">
      <c r="B917" s="4"/>
      <c r="C917" s="4"/>
    </row>
    <row r="918" spans="2:3" x14ac:dyDescent="0.3">
      <c r="B918" s="4"/>
      <c r="C918" s="4"/>
    </row>
    <row r="919" spans="2:3" x14ac:dyDescent="0.3">
      <c r="B919" s="4"/>
      <c r="C919" s="4"/>
    </row>
    <row r="920" spans="2:3" x14ac:dyDescent="0.3">
      <c r="B920" s="4"/>
      <c r="C920" s="4"/>
    </row>
    <row r="921" spans="2:3" x14ac:dyDescent="0.3">
      <c r="B921" s="4"/>
      <c r="C921" s="4"/>
    </row>
    <row r="922" spans="2:3" x14ac:dyDescent="0.3">
      <c r="B922" s="4"/>
      <c r="C922" s="4"/>
    </row>
    <row r="923" spans="2:3" x14ac:dyDescent="0.3">
      <c r="B923" s="4"/>
      <c r="C923" s="4"/>
    </row>
    <row r="924" spans="2:3" x14ac:dyDescent="0.3">
      <c r="B924" s="4"/>
      <c r="C924" s="4"/>
    </row>
    <row r="925" spans="2:3" x14ac:dyDescent="0.3">
      <c r="B925" s="4"/>
      <c r="C925" s="4"/>
    </row>
    <row r="926" spans="2:3" x14ac:dyDescent="0.3">
      <c r="B926" s="4"/>
      <c r="C926" s="4"/>
    </row>
    <row r="927" spans="2:3" x14ac:dyDescent="0.3">
      <c r="B927" s="4"/>
      <c r="C927" s="4"/>
    </row>
    <row r="928" spans="2:3" x14ac:dyDescent="0.3">
      <c r="B928" s="4"/>
      <c r="C928" s="4"/>
    </row>
    <row r="929" spans="2:3" x14ac:dyDescent="0.3">
      <c r="B929" s="4"/>
      <c r="C929" s="4"/>
    </row>
    <row r="930" spans="2:3" x14ac:dyDescent="0.3">
      <c r="B930" s="4"/>
      <c r="C930" s="4"/>
    </row>
    <row r="931" spans="2:3" x14ac:dyDescent="0.3">
      <c r="B931" s="4"/>
      <c r="C931" s="4"/>
    </row>
    <row r="932" spans="2:3" x14ac:dyDescent="0.3">
      <c r="B932" s="4"/>
      <c r="C932" s="4"/>
    </row>
    <row r="933" spans="2:3" x14ac:dyDescent="0.3">
      <c r="B933" s="4"/>
      <c r="C933" s="4"/>
    </row>
    <row r="934" spans="2:3" x14ac:dyDescent="0.3">
      <c r="B934" s="4"/>
      <c r="C934" s="4"/>
    </row>
    <row r="935" spans="2:3" x14ac:dyDescent="0.3">
      <c r="B935" s="4"/>
      <c r="C935" s="4"/>
    </row>
    <row r="936" spans="2:3" x14ac:dyDescent="0.3">
      <c r="B936" s="4"/>
      <c r="C936" s="4"/>
    </row>
    <row r="937" spans="2:3" x14ac:dyDescent="0.3">
      <c r="B937" s="4"/>
      <c r="C937" s="4"/>
    </row>
    <row r="938" spans="2:3" x14ac:dyDescent="0.3">
      <c r="B938" s="4"/>
      <c r="C938" s="4"/>
    </row>
    <row r="939" spans="2:3" x14ac:dyDescent="0.3">
      <c r="B939" s="4"/>
      <c r="C939" s="4"/>
    </row>
    <row r="940" spans="2:3" x14ac:dyDescent="0.3">
      <c r="B940" s="4"/>
      <c r="C940" s="4"/>
    </row>
    <row r="941" spans="2:3" x14ac:dyDescent="0.3">
      <c r="B941" s="4"/>
      <c r="C941" s="4"/>
    </row>
    <row r="942" spans="2:3" x14ac:dyDescent="0.3">
      <c r="B942" s="4"/>
      <c r="C942" s="4"/>
    </row>
    <row r="943" spans="2:3" x14ac:dyDescent="0.3">
      <c r="B943" s="4"/>
      <c r="C943" s="4"/>
    </row>
    <row r="944" spans="2:3" x14ac:dyDescent="0.3">
      <c r="B944" s="4"/>
      <c r="C944" s="4"/>
    </row>
    <row r="945" spans="2:3" x14ac:dyDescent="0.3">
      <c r="B945" s="4"/>
      <c r="C945" s="4"/>
    </row>
    <row r="946" spans="2:3" x14ac:dyDescent="0.3">
      <c r="B946" s="4"/>
      <c r="C946" s="4"/>
    </row>
    <row r="947" spans="2:3" x14ac:dyDescent="0.3">
      <c r="B947" s="4"/>
      <c r="C947" s="4"/>
    </row>
    <row r="948" spans="2:3" x14ac:dyDescent="0.3">
      <c r="B948" s="4"/>
      <c r="C948" s="4"/>
    </row>
    <row r="949" spans="2:3" x14ac:dyDescent="0.3">
      <c r="B949" s="4"/>
      <c r="C949" s="4"/>
    </row>
    <row r="950" spans="2:3" x14ac:dyDescent="0.3">
      <c r="B950" s="4"/>
      <c r="C950" s="4"/>
    </row>
    <row r="951" spans="2:3" x14ac:dyDescent="0.3">
      <c r="B951" s="4"/>
      <c r="C951" s="4"/>
    </row>
    <row r="952" spans="2:3" x14ac:dyDescent="0.3">
      <c r="B952" s="4"/>
      <c r="C952" s="4"/>
    </row>
    <row r="953" spans="2:3" x14ac:dyDescent="0.3">
      <c r="B953" s="4"/>
      <c r="C953" s="4"/>
    </row>
    <row r="954" spans="2:3" x14ac:dyDescent="0.3">
      <c r="B954" s="4"/>
      <c r="C954" s="4"/>
    </row>
    <row r="955" spans="2:3" x14ac:dyDescent="0.3">
      <c r="B955" s="4"/>
      <c r="C955" s="4"/>
    </row>
    <row r="956" spans="2:3" x14ac:dyDescent="0.3">
      <c r="B956" s="4"/>
      <c r="C956" s="4"/>
    </row>
    <row r="957" spans="2:3" x14ac:dyDescent="0.3">
      <c r="B957" s="4"/>
      <c r="C957" s="4"/>
    </row>
    <row r="958" spans="2:3" x14ac:dyDescent="0.3">
      <c r="B958" s="4"/>
      <c r="C958" s="4"/>
    </row>
    <row r="959" spans="2:3" x14ac:dyDescent="0.3">
      <c r="B959" s="4"/>
      <c r="C959" s="4"/>
    </row>
    <row r="960" spans="2:3" x14ac:dyDescent="0.3">
      <c r="B960" s="4"/>
      <c r="C960" s="4"/>
    </row>
    <row r="961" spans="2:3" x14ac:dyDescent="0.3">
      <c r="B961" s="4"/>
      <c r="C961" s="4"/>
    </row>
    <row r="962" spans="2:3" x14ac:dyDescent="0.3">
      <c r="B962" s="4"/>
      <c r="C962" s="4"/>
    </row>
    <row r="963" spans="2:3" x14ac:dyDescent="0.3">
      <c r="B963" s="4"/>
      <c r="C963" s="4"/>
    </row>
    <row r="964" spans="2:3" x14ac:dyDescent="0.3">
      <c r="B964" s="4"/>
      <c r="C964" s="4"/>
    </row>
    <row r="965" spans="2:3" x14ac:dyDescent="0.3">
      <c r="B965" s="4"/>
      <c r="C965" s="4"/>
    </row>
    <row r="966" spans="2:3" x14ac:dyDescent="0.3">
      <c r="B966" s="4"/>
      <c r="C966" s="4"/>
    </row>
    <row r="967" spans="2:3" x14ac:dyDescent="0.3">
      <c r="B967" s="4"/>
      <c r="C967" s="4"/>
    </row>
    <row r="968" spans="2:3" x14ac:dyDescent="0.3">
      <c r="B968" s="4"/>
      <c r="C968" s="4"/>
    </row>
    <row r="969" spans="2:3" x14ac:dyDescent="0.3">
      <c r="B969" s="4"/>
      <c r="C969" s="4"/>
    </row>
    <row r="970" spans="2:3" x14ac:dyDescent="0.3">
      <c r="B970" s="4"/>
      <c r="C970" s="4"/>
    </row>
    <row r="971" spans="2:3" x14ac:dyDescent="0.3">
      <c r="B971" s="4"/>
      <c r="C971" s="4"/>
    </row>
    <row r="972" spans="2:3" x14ac:dyDescent="0.3">
      <c r="B972" s="4"/>
      <c r="C972" s="4"/>
    </row>
    <row r="973" spans="2:3" x14ac:dyDescent="0.3">
      <c r="B973" s="4"/>
      <c r="C973" s="4"/>
    </row>
    <row r="974" spans="2:3" x14ac:dyDescent="0.3">
      <c r="B974" s="4"/>
      <c r="C974" s="4"/>
    </row>
    <row r="975" spans="2:3" x14ac:dyDescent="0.3">
      <c r="B975" s="4"/>
      <c r="C975" s="4"/>
    </row>
    <row r="976" spans="2:3" x14ac:dyDescent="0.3">
      <c r="B976" s="4"/>
      <c r="C976" s="4"/>
    </row>
    <row r="977" spans="2:3" x14ac:dyDescent="0.3">
      <c r="B977" s="4"/>
      <c r="C977" s="4"/>
    </row>
    <row r="978" spans="2:3" x14ac:dyDescent="0.3">
      <c r="B978" s="4"/>
      <c r="C978" s="4"/>
    </row>
    <row r="979" spans="2:3" x14ac:dyDescent="0.3">
      <c r="B979" s="4"/>
      <c r="C979" s="4"/>
    </row>
    <row r="980" spans="2:3" x14ac:dyDescent="0.3">
      <c r="B980" s="4"/>
      <c r="C980" s="4"/>
    </row>
    <row r="981" spans="2:3" x14ac:dyDescent="0.3">
      <c r="B981" s="4"/>
      <c r="C981" s="4"/>
    </row>
    <row r="982" spans="2:3" x14ac:dyDescent="0.3">
      <c r="B982" s="4"/>
      <c r="C982" s="4"/>
    </row>
    <row r="983" spans="2:3" x14ac:dyDescent="0.3">
      <c r="B983" s="4"/>
      <c r="C983" s="4"/>
    </row>
    <row r="984" spans="2:3" x14ac:dyDescent="0.3">
      <c r="B984" s="4"/>
      <c r="C984" s="4"/>
    </row>
    <row r="985" spans="2:3" x14ac:dyDescent="0.3">
      <c r="B985" s="4"/>
      <c r="C985" s="4"/>
    </row>
    <row r="986" spans="2:3" x14ac:dyDescent="0.3">
      <c r="B986" s="4"/>
      <c r="C986" s="4"/>
    </row>
    <row r="987" spans="2:3" x14ac:dyDescent="0.3">
      <c r="B987" s="4"/>
      <c r="C987" s="4"/>
    </row>
    <row r="988" spans="2:3" x14ac:dyDescent="0.3">
      <c r="B988" s="4"/>
      <c r="C988" s="4"/>
    </row>
    <row r="989" spans="2:3" x14ac:dyDescent="0.3">
      <c r="B989" s="4"/>
      <c r="C989" s="4"/>
    </row>
    <row r="990" spans="2:3" x14ac:dyDescent="0.3">
      <c r="B990" s="4"/>
      <c r="C990" s="4"/>
    </row>
    <row r="991" spans="2:3" x14ac:dyDescent="0.3">
      <c r="B991" s="4"/>
      <c r="C991" s="4"/>
    </row>
    <row r="992" spans="2:3" x14ac:dyDescent="0.3">
      <c r="B992" s="4"/>
      <c r="C992" s="4"/>
    </row>
    <row r="993" spans="2:3" x14ac:dyDescent="0.3">
      <c r="B993" s="4"/>
      <c r="C993" s="4"/>
    </row>
    <row r="994" spans="2:3" x14ac:dyDescent="0.3">
      <c r="B994" s="4"/>
      <c r="C994" s="4"/>
    </row>
    <row r="995" spans="2:3" x14ac:dyDescent="0.3">
      <c r="B995" s="4"/>
      <c r="C995" s="4"/>
    </row>
    <row r="996" spans="2:3" x14ac:dyDescent="0.3">
      <c r="B996" s="4"/>
      <c r="C996" s="4"/>
    </row>
    <row r="997" spans="2:3" x14ac:dyDescent="0.3">
      <c r="B997" s="4"/>
      <c r="C997" s="4"/>
    </row>
    <row r="998" spans="2:3" x14ac:dyDescent="0.3">
      <c r="B998" s="4"/>
      <c r="C998" s="4"/>
    </row>
    <row r="999" spans="2:3" x14ac:dyDescent="0.3">
      <c r="B999" s="4"/>
      <c r="C999" s="4"/>
    </row>
    <row r="1000" spans="2:3" x14ac:dyDescent="0.3">
      <c r="B1000" s="4"/>
      <c r="C1000" s="4"/>
    </row>
    <row r="1001" spans="2:3" x14ac:dyDescent="0.3">
      <c r="B1001" s="4"/>
      <c r="C1001" s="4"/>
    </row>
    <row r="1002" spans="2:3" x14ac:dyDescent="0.3">
      <c r="B1002" s="4"/>
      <c r="C1002" s="4"/>
    </row>
    <row r="1003" spans="2:3" x14ac:dyDescent="0.3">
      <c r="B1003" s="4"/>
      <c r="C1003" s="4"/>
    </row>
    <row r="1004" spans="2:3" x14ac:dyDescent="0.3">
      <c r="B1004" s="4"/>
      <c r="C1004" s="4"/>
    </row>
    <row r="1005" spans="2:3" x14ac:dyDescent="0.3">
      <c r="B1005" s="4"/>
      <c r="C1005" s="4"/>
    </row>
    <row r="1006" spans="2:3" x14ac:dyDescent="0.3">
      <c r="B1006" s="4"/>
      <c r="C1006" s="4"/>
    </row>
  </sheetData>
  <mergeCells count="9">
    <mergeCell ref="A48:C48"/>
    <mergeCell ref="A54:C54"/>
    <mergeCell ref="A63:C63"/>
    <mergeCell ref="A1:C1"/>
    <mergeCell ref="A12:C12"/>
    <mergeCell ref="A18:C18"/>
    <mergeCell ref="A23:C23"/>
    <mergeCell ref="A32:C32"/>
    <mergeCell ref="A44:C44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81606-5C53-4574-8C78-BE032A4DA01E}">
  <dimension ref="A1"/>
  <sheetViews>
    <sheetView workbookViewId="0"/>
  </sheetViews>
  <sheetFormatPr defaultColWidth="8.875" defaultRowHeight="14.25" x14ac:dyDescent="0.2"/>
  <sheetData/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329FF-BE8D-4261-9558-65351792EC9F}">
  <dimension ref="A1"/>
  <sheetViews>
    <sheetView workbookViewId="0"/>
  </sheetViews>
  <sheetFormatPr defaultColWidth="8.875" defaultRowHeight="14.25" x14ac:dyDescent="0.2"/>
  <sheetData/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31539-A689-40F6-9F2B-B3A3177516C2}">
  <dimension ref="A1"/>
  <sheetViews>
    <sheetView workbookViewId="0"/>
  </sheetViews>
  <sheetFormatPr defaultColWidth="8.875" defaultRowHeight="14.25" x14ac:dyDescent="0.2"/>
  <sheetData/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BDFB2-FCB3-4760-931A-9DA65456AA66}">
  <dimension ref="A1"/>
  <sheetViews>
    <sheetView workbookViewId="0"/>
  </sheetViews>
  <sheetFormatPr defaultColWidth="8.875" defaultRowHeight="14.25" x14ac:dyDescent="0.2"/>
  <sheetData/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D1F71-F0CF-4D0F-B664-E89B155AEAA9}">
  <dimension ref="A1"/>
  <sheetViews>
    <sheetView workbookViewId="0"/>
  </sheetViews>
  <sheetFormatPr defaultColWidth="8.875" defaultRowHeight="14.25" x14ac:dyDescent="0.2"/>
  <sheetData/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518FE-7506-484C-ABC0-4558509DD03B}">
  <dimension ref="A1"/>
  <sheetViews>
    <sheetView topLeftCell="B10" workbookViewId="0"/>
  </sheetViews>
  <sheetFormatPr defaultColWidth="8.875" defaultRowHeight="14.25" x14ac:dyDescent="0.2"/>
  <sheetData/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258"/>
  <sheetViews>
    <sheetView topLeftCell="A308" zoomScale="220" zoomScaleNormal="220" workbookViewId="0">
      <selection sqref="A1:O1"/>
    </sheetView>
  </sheetViews>
  <sheetFormatPr defaultColWidth="12.625" defaultRowHeight="14.25" x14ac:dyDescent="0.2"/>
  <cols>
    <col min="1" max="1" width="5.125" customWidth="1"/>
    <col min="2" max="2" width="36.875" bestFit="1" customWidth="1"/>
    <col min="3" max="3" width="18.875" style="105" bestFit="1" customWidth="1"/>
    <col min="4" max="5" width="8" customWidth="1"/>
    <col min="6" max="6" width="7.625" customWidth="1"/>
    <col min="7" max="7" width="9.875" bestFit="1" customWidth="1"/>
    <col min="8" max="8" width="17.625" bestFit="1" customWidth="1"/>
    <col min="9" max="9" width="59.625" bestFit="1" customWidth="1"/>
    <col min="10" max="10" width="25.5" bestFit="1" customWidth="1"/>
    <col min="11" max="11" width="42.875" bestFit="1" customWidth="1"/>
    <col min="12" max="12" width="13.625" customWidth="1"/>
    <col min="13" max="13" width="10.125" customWidth="1"/>
    <col min="14" max="14" width="9.625" bestFit="1" customWidth="1"/>
    <col min="15" max="15" width="10.125" customWidth="1"/>
    <col min="16" max="25" width="8.625" customWidth="1"/>
  </cols>
  <sheetData>
    <row r="1" spans="1:25" ht="24" customHeight="1" x14ac:dyDescent="0.3">
      <c r="A1" s="153" t="s">
        <v>730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6.5" x14ac:dyDescent="0.3">
      <c r="A2" s="106" t="s">
        <v>1</v>
      </c>
      <c r="B2" s="106" t="s">
        <v>2</v>
      </c>
      <c r="C2" s="106" t="s">
        <v>3</v>
      </c>
      <c r="D2" s="106" t="s">
        <v>4</v>
      </c>
      <c r="E2" s="106" t="s">
        <v>5</v>
      </c>
      <c r="F2" s="106" t="s">
        <v>6</v>
      </c>
      <c r="G2" s="106" t="s">
        <v>7</v>
      </c>
      <c r="H2" s="106" t="s">
        <v>8</v>
      </c>
      <c r="I2" s="107" t="s">
        <v>9</v>
      </c>
      <c r="J2" s="108" t="s">
        <v>10</v>
      </c>
      <c r="K2" s="108" t="s">
        <v>11</v>
      </c>
      <c r="L2" s="109" t="s">
        <v>12</v>
      </c>
      <c r="M2" s="109" t="s">
        <v>13</v>
      </c>
      <c r="N2" s="109" t="s">
        <v>14</v>
      </c>
      <c r="O2" s="109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6.5" x14ac:dyDescent="0.3">
      <c r="A3" s="24">
        <v>1</v>
      </c>
      <c r="B3" s="28" t="s">
        <v>169</v>
      </c>
      <c r="C3" s="57">
        <v>551369000031295</v>
      </c>
      <c r="D3" s="18">
        <v>1</v>
      </c>
      <c r="E3" s="18" t="s">
        <v>17</v>
      </c>
      <c r="F3" s="18">
        <v>2022</v>
      </c>
      <c r="G3" s="18"/>
      <c r="H3" s="110" t="s">
        <v>540</v>
      </c>
      <c r="I3" s="19" t="s">
        <v>212</v>
      </c>
      <c r="J3" s="18" t="s">
        <v>552</v>
      </c>
      <c r="K3" s="18"/>
      <c r="L3" s="18" t="s">
        <v>208</v>
      </c>
      <c r="M3" s="111">
        <v>27500</v>
      </c>
      <c r="N3" s="30"/>
      <c r="O3" s="112">
        <f>Table_132[[#This Row],[Crédito]]-Table_132[[#This Row],[Débito]]</f>
        <v>27500</v>
      </c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6.5" x14ac:dyDescent="0.3">
      <c r="A4" s="24">
        <v>2</v>
      </c>
      <c r="B4" s="28" t="s">
        <v>556</v>
      </c>
      <c r="C4" s="57">
        <v>830951300385915</v>
      </c>
      <c r="D4" s="18">
        <v>5</v>
      </c>
      <c r="E4" s="18" t="s">
        <v>17</v>
      </c>
      <c r="F4" s="18">
        <v>2022</v>
      </c>
      <c r="G4" s="18"/>
      <c r="H4" s="110" t="s">
        <v>539</v>
      </c>
      <c r="I4" s="19" t="s">
        <v>16</v>
      </c>
      <c r="J4" s="19" t="s">
        <v>459</v>
      </c>
      <c r="K4" s="113"/>
      <c r="L4" s="18" t="s">
        <v>171</v>
      </c>
      <c r="M4" s="111"/>
      <c r="N4" s="30">
        <v>66</v>
      </c>
      <c r="O4" s="112">
        <f>Table_132[[#This Row],[Crédito]]-Table_132[[#This Row],[Débito]]+O3</f>
        <v>27434</v>
      </c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6.5" x14ac:dyDescent="0.3">
      <c r="A5" s="24">
        <v>3</v>
      </c>
      <c r="B5" s="28" t="s">
        <v>169</v>
      </c>
      <c r="C5" s="57">
        <v>551369000031295</v>
      </c>
      <c r="D5" s="18">
        <v>19</v>
      </c>
      <c r="E5" s="18" t="s">
        <v>17</v>
      </c>
      <c r="F5" s="18">
        <v>2022</v>
      </c>
      <c r="G5" s="18"/>
      <c r="H5" s="110" t="s">
        <v>540</v>
      </c>
      <c r="I5" s="19" t="s">
        <v>212</v>
      </c>
      <c r="J5" s="18" t="s">
        <v>552</v>
      </c>
      <c r="K5" s="113"/>
      <c r="L5" s="18" t="s">
        <v>208</v>
      </c>
      <c r="M5" s="111">
        <v>43890</v>
      </c>
      <c r="N5" s="30"/>
      <c r="O5" s="112">
        <f>Table_132[[#This Row],[Crédito]]-Table_132[[#This Row],[Débito]]+O4</f>
        <v>71324</v>
      </c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6.5" x14ac:dyDescent="0.3">
      <c r="A6" s="24">
        <v>4</v>
      </c>
      <c r="B6" s="28" t="s">
        <v>556</v>
      </c>
      <c r="C6" s="57">
        <v>891251300497378</v>
      </c>
      <c r="D6" s="18">
        <v>5</v>
      </c>
      <c r="E6" s="18" t="s">
        <v>18</v>
      </c>
      <c r="F6" s="18">
        <v>2022</v>
      </c>
      <c r="G6" s="18"/>
      <c r="H6" s="110" t="s">
        <v>539</v>
      </c>
      <c r="I6" s="19" t="s">
        <v>16</v>
      </c>
      <c r="J6" s="19" t="s">
        <v>459</v>
      </c>
      <c r="K6" s="113"/>
      <c r="L6" s="18" t="s">
        <v>171</v>
      </c>
      <c r="M6" s="114"/>
      <c r="N6" s="115">
        <v>66</v>
      </c>
      <c r="O6" s="112">
        <f>Table_132[[#This Row],[Crédito]]-Table_132[[#This Row],[Débito]]+O5</f>
        <v>71258</v>
      </c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6.5" x14ac:dyDescent="0.3">
      <c r="A7" s="24">
        <v>5</v>
      </c>
      <c r="B7" s="28" t="s">
        <v>169</v>
      </c>
      <c r="C7" s="57">
        <v>551369000031295</v>
      </c>
      <c r="D7" s="18">
        <v>12</v>
      </c>
      <c r="E7" s="18" t="s">
        <v>18</v>
      </c>
      <c r="F7" s="18">
        <v>2022</v>
      </c>
      <c r="G7" s="18"/>
      <c r="H7" s="110" t="s">
        <v>540</v>
      </c>
      <c r="I7" s="19" t="s">
        <v>212</v>
      </c>
      <c r="J7" s="18" t="s">
        <v>552</v>
      </c>
      <c r="K7" s="113"/>
      <c r="L7" s="18" t="s">
        <v>208</v>
      </c>
      <c r="M7" s="111">
        <v>29400</v>
      </c>
      <c r="N7" s="115"/>
      <c r="O7" s="112">
        <f>Table_132[[#This Row],[Crédito]]-Table_132[[#This Row],[Débito]]+O6</f>
        <v>100658</v>
      </c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6.5" x14ac:dyDescent="0.3">
      <c r="A8" s="24">
        <v>6</v>
      </c>
      <c r="B8" s="28" t="s">
        <v>169</v>
      </c>
      <c r="C8" s="57">
        <v>551369000031295</v>
      </c>
      <c r="D8" s="18">
        <v>18</v>
      </c>
      <c r="E8" s="18" t="s">
        <v>18</v>
      </c>
      <c r="F8" s="18">
        <v>2022</v>
      </c>
      <c r="G8" s="18"/>
      <c r="H8" s="110" t="s">
        <v>540</v>
      </c>
      <c r="I8" s="19" t="s">
        <v>212</v>
      </c>
      <c r="J8" s="18" t="s">
        <v>552</v>
      </c>
      <c r="K8" s="113"/>
      <c r="L8" s="18" t="s">
        <v>208</v>
      </c>
      <c r="M8" s="111">
        <v>5600</v>
      </c>
      <c r="N8" s="115"/>
      <c r="O8" s="112">
        <f>Table_132[[#This Row],[Crédito]]-Table_132[[#This Row],[Débito]]+O7</f>
        <v>106258</v>
      </c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6.5" x14ac:dyDescent="0.3">
      <c r="A9" s="24">
        <v>7</v>
      </c>
      <c r="B9" s="28" t="s">
        <v>556</v>
      </c>
      <c r="C9" s="57">
        <v>861571202235961</v>
      </c>
      <c r="D9" s="18">
        <v>6</v>
      </c>
      <c r="E9" s="18" t="s">
        <v>20</v>
      </c>
      <c r="F9" s="18">
        <v>2022</v>
      </c>
      <c r="G9" s="18"/>
      <c r="H9" s="110" t="s">
        <v>539</v>
      </c>
      <c r="I9" s="19" t="s">
        <v>16</v>
      </c>
      <c r="J9" s="19" t="s">
        <v>459</v>
      </c>
      <c r="K9" s="113"/>
      <c r="L9" s="18" t="s">
        <v>171</v>
      </c>
      <c r="M9" s="114"/>
      <c r="N9" s="115">
        <v>66</v>
      </c>
      <c r="O9" s="112">
        <f>Table_132[[#This Row],[Crédito]]-Table_132[[#This Row],[Débito]]+O8</f>
        <v>106192</v>
      </c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6.5" x14ac:dyDescent="0.3">
      <c r="A10" s="24">
        <v>8</v>
      </c>
      <c r="B10" s="28" t="s">
        <v>169</v>
      </c>
      <c r="C10" s="57">
        <v>551369000031295</v>
      </c>
      <c r="D10" s="18">
        <v>21</v>
      </c>
      <c r="E10" s="18" t="s">
        <v>20</v>
      </c>
      <c r="F10" s="18">
        <v>2022</v>
      </c>
      <c r="G10" s="18"/>
      <c r="H10" s="110" t="s">
        <v>540</v>
      </c>
      <c r="I10" s="19" t="s">
        <v>212</v>
      </c>
      <c r="J10" s="18" t="s">
        <v>552</v>
      </c>
      <c r="K10" s="113"/>
      <c r="L10" s="18" t="s">
        <v>208</v>
      </c>
      <c r="M10" s="114">
        <v>36400</v>
      </c>
      <c r="N10" s="115"/>
      <c r="O10" s="112">
        <f>Table_132[[#This Row],[Crédito]]-Table_132[[#This Row],[Débito]]+O9</f>
        <v>142592</v>
      </c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6.5" x14ac:dyDescent="0.3">
      <c r="A11" s="24">
        <v>9</v>
      </c>
      <c r="B11" s="28" t="s">
        <v>556</v>
      </c>
      <c r="C11" s="57">
        <v>801871300069839</v>
      </c>
      <c r="D11" s="18">
        <v>6</v>
      </c>
      <c r="E11" s="18" t="s">
        <v>21</v>
      </c>
      <c r="F11" s="18">
        <v>2022</v>
      </c>
      <c r="G11" s="18"/>
      <c r="H11" s="110" t="s">
        <v>539</v>
      </c>
      <c r="I11" s="19" t="s">
        <v>16</v>
      </c>
      <c r="J11" s="19" t="s">
        <v>459</v>
      </c>
      <c r="K11" s="116"/>
      <c r="L11" s="18" t="s">
        <v>171</v>
      </c>
      <c r="M11" s="114"/>
      <c r="N11" s="115">
        <v>66</v>
      </c>
      <c r="O11" s="112">
        <f>Table_132[[#This Row],[Crédito]]-Table_132[[#This Row],[Débito]]+O10</f>
        <v>142526</v>
      </c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6.5" x14ac:dyDescent="0.3">
      <c r="A12" s="24">
        <v>10</v>
      </c>
      <c r="B12" s="28" t="s">
        <v>169</v>
      </c>
      <c r="C12" s="57">
        <v>551369000031295</v>
      </c>
      <c r="D12" s="18">
        <v>13</v>
      </c>
      <c r="E12" s="18" t="s">
        <v>21</v>
      </c>
      <c r="F12" s="18">
        <v>2022</v>
      </c>
      <c r="G12" s="18"/>
      <c r="H12" s="110" t="s">
        <v>540</v>
      </c>
      <c r="I12" s="19" t="s">
        <v>212</v>
      </c>
      <c r="J12" s="18" t="s">
        <v>552</v>
      </c>
      <c r="K12" s="113"/>
      <c r="L12" s="18" t="s">
        <v>208</v>
      </c>
      <c r="M12" s="111">
        <v>28000</v>
      </c>
      <c r="N12" s="30"/>
      <c r="O12" s="112">
        <f>Table_132[[#This Row],[Crédito]]-Table_132[[#This Row],[Débito]]+O11</f>
        <v>170526</v>
      </c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6.5" x14ac:dyDescent="0.3">
      <c r="A13" s="24">
        <v>11</v>
      </c>
      <c r="B13" s="28" t="s">
        <v>169</v>
      </c>
      <c r="C13" s="57">
        <v>551369000031295</v>
      </c>
      <c r="D13" s="18">
        <v>15</v>
      </c>
      <c r="E13" s="18" t="s">
        <v>21</v>
      </c>
      <c r="F13" s="18">
        <v>2022</v>
      </c>
      <c r="G13" s="18"/>
      <c r="H13" s="110" t="s">
        <v>540</v>
      </c>
      <c r="I13" s="19" t="s">
        <v>212</v>
      </c>
      <c r="J13" s="18" t="s">
        <v>552</v>
      </c>
      <c r="K13" s="113"/>
      <c r="L13" s="18" t="s">
        <v>208</v>
      </c>
      <c r="M13" s="111">
        <v>1400</v>
      </c>
      <c r="N13" s="30"/>
      <c r="O13" s="112">
        <f>Table_132[[#This Row],[Crédito]]-Table_132[[#This Row],[Débito]]+O12</f>
        <v>171926</v>
      </c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6.5" x14ac:dyDescent="0.3">
      <c r="A14" s="24">
        <v>12</v>
      </c>
      <c r="B14" s="28" t="s">
        <v>556</v>
      </c>
      <c r="C14" s="57">
        <v>882171300026828</v>
      </c>
      <c r="D14" s="18">
        <v>5</v>
      </c>
      <c r="E14" s="18" t="s">
        <v>22</v>
      </c>
      <c r="F14" s="18">
        <v>2022</v>
      </c>
      <c r="G14" s="18"/>
      <c r="H14" s="110" t="s">
        <v>539</v>
      </c>
      <c r="I14" s="19" t="s">
        <v>16</v>
      </c>
      <c r="J14" s="19" t="s">
        <v>459</v>
      </c>
      <c r="K14" s="113"/>
      <c r="L14" s="18" t="s">
        <v>171</v>
      </c>
      <c r="M14" s="111"/>
      <c r="N14" s="115">
        <v>66</v>
      </c>
      <c r="O14" s="112">
        <f>Table_132[[#This Row],[Crédito]]-Table_132[[#This Row],[Débito]]+O13</f>
        <v>171860</v>
      </c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" customHeight="1" x14ac:dyDescent="0.3">
      <c r="A15" s="24">
        <v>13</v>
      </c>
      <c r="B15" s="28" t="s">
        <v>169</v>
      </c>
      <c r="C15" s="57">
        <v>551369000031295</v>
      </c>
      <c r="D15" s="18">
        <v>17</v>
      </c>
      <c r="E15" s="18" t="s">
        <v>22</v>
      </c>
      <c r="F15" s="18">
        <v>2022</v>
      </c>
      <c r="G15" s="18"/>
      <c r="H15" s="110" t="s">
        <v>540</v>
      </c>
      <c r="I15" s="19" t="s">
        <v>212</v>
      </c>
      <c r="J15" s="18" t="s">
        <v>552</v>
      </c>
      <c r="K15" s="113"/>
      <c r="L15" s="18" t="s">
        <v>208</v>
      </c>
      <c r="M15" s="111">
        <v>43890</v>
      </c>
      <c r="N15" s="30"/>
      <c r="O15" s="112">
        <f>Table_132[[#This Row],[Crédito]]-Table_132[[#This Row],[Débito]]+O14</f>
        <v>215750</v>
      </c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" customHeight="1" x14ac:dyDescent="0.3">
      <c r="A16" s="24">
        <v>14</v>
      </c>
      <c r="B16" s="28" t="s">
        <v>556</v>
      </c>
      <c r="C16" s="57">
        <v>852481201591725</v>
      </c>
      <c r="D16" s="18">
        <v>5</v>
      </c>
      <c r="E16" s="18" t="s">
        <v>23</v>
      </c>
      <c r="F16" s="18">
        <v>2022</v>
      </c>
      <c r="G16" s="18"/>
      <c r="H16" s="110" t="s">
        <v>539</v>
      </c>
      <c r="I16" s="19" t="s">
        <v>16</v>
      </c>
      <c r="J16" s="19" t="s">
        <v>459</v>
      </c>
      <c r="K16" s="113"/>
      <c r="L16" s="18" t="s">
        <v>171</v>
      </c>
      <c r="M16" s="111"/>
      <c r="N16" s="30">
        <v>66</v>
      </c>
      <c r="O16" s="112">
        <f>Table_132[[#This Row],[Crédito]]-Table_132[[#This Row],[Débito]]+O15</f>
        <v>215684</v>
      </c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" customHeight="1" x14ac:dyDescent="0.3">
      <c r="A17" s="24">
        <v>15</v>
      </c>
      <c r="B17" s="28" t="s">
        <v>169</v>
      </c>
      <c r="C17" s="57">
        <v>551369000031295</v>
      </c>
      <c r="D17" s="18">
        <v>13</v>
      </c>
      <c r="E17" s="18" t="s">
        <v>23</v>
      </c>
      <c r="F17" s="18">
        <v>2022</v>
      </c>
      <c r="G17" s="18"/>
      <c r="H17" s="110" t="s">
        <v>540</v>
      </c>
      <c r="I17" s="19" t="s">
        <v>212</v>
      </c>
      <c r="J17" s="18" t="s">
        <v>552</v>
      </c>
      <c r="K17" s="113"/>
      <c r="L17" s="18" t="s">
        <v>208</v>
      </c>
      <c r="M17" s="111">
        <v>31920</v>
      </c>
      <c r="N17" s="30"/>
      <c r="O17" s="112">
        <f>Table_132[[#This Row],[Crédito]]-Table_132[[#This Row],[Débito]]+O16</f>
        <v>247604</v>
      </c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" customHeight="1" x14ac:dyDescent="0.3">
      <c r="A18" s="24">
        <v>16</v>
      </c>
      <c r="B18" s="28" t="s">
        <v>560</v>
      </c>
      <c r="C18" s="57">
        <v>554439000039504</v>
      </c>
      <c r="D18" s="18">
        <v>3</v>
      </c>
      <c r="E18" s="18" t="s">
        <v>24</v>
      </c>
      <c r="F18" s="18">
        <v>2022</v>
      </c>
      <c r="G18" s="18"/>
      <c r="H18" s="110" t="s">
        <v>540</v>
      </c>
      <c r="I18" s="19" t="s">
        <v>209</v>
      </c>
      <c r="J18" s="19" t="s">
        <v>553</v>
      </c>
      <c r="K18" s="113"/>
      <c r="L18" s="18" t="s">
        <v>210</v>
      </c>
      <c r="M18" s="111"/>
      <c r="N18" s="30">
        <v>25017.3</v>
      </c>
      <c r="O18" s="112">
        <f>Table_132[[#This Row],[Crédito]]-Table_132[[#This Row],[Débito]]+O17</f>
        <v>222586.7</v>
      </c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" customHeight="1" x14ac:dyDescent="0.3">
      <c r="A19" s="24">
        <v>17</v>
      </c>
      <c r="B19" s="28" t="s">
        <v>556</v>
      </c>
      <c r="C19" s="57">
        <v>872781200411704</v>
      </c>
      <c r="D19" s="18">
        <v>5</v>
      </c>
      <c r="E19" s="18" t="s">
        <v>24</v>
      </c>
      <c r="F19" s="18">
        <v>2022</v>
      </c>
      <c r="G19" s="18"/>
      <c r="H19" s="110" t="s">
        <v>539</v>
      </c>
      <c r="I19" s="19" t="s">
        <v>16</v>
      </c>
      <c r="J19" s="19" t="s">
        <v>459</v>
      </c>
      <c r="K19" s="113"/>
      <c r="L19" s="18" t="s">
        <v>171</v>
      </c>
      <c r="M19" s="111"/>
      <c r="N19" s="30">
        <v>66</v>
      </c>
      <c r="O19" s="112">
        <f>Table_132[[#This Row],[Crédito]]-Table_132[[#This Row],[Débito]]+O18</f>
        <v>222520.7</v>
      </c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" customHeight="1" x14ac:dyDescent="0.3">
      <c r="A20" s="24">
        <v>18</v>
      </c>
      <c r="B20" s="28" t="s">
        <v>169</v>
      </c>
      <c r="C20" s="57">
        <v>551369000031295</v>
      </c>
      <c r="D20" s="18">
        <v>14</v>
      </c>
      <c r="E20" s="18" t="s">
        <v>24</v>
      </c>
      <c r="F20" s="18">
        <v>2022</v>
      </c>
      <c r="G20" s="18"/>
      <c r="H20" s="110" t="s">
        <v>540</v>
      </c>
      <c r="I20" s="19" t="s">
        <v>212</v>
      </c>
      <c r="J20" s="18" t="s">
        <v>552</v>
      </c>
      <c r="K20" s="113"/>
      <c r="L20" s="18" t="s">
        <v>208</v>
      </c>
      <c r="M20" s="111">
        <v>31464</v>
      </c>
      <c r="N20" s="30"/>
      <c r="O20" s="112">
        <f>Table_132[[#This Row],[Crédito]]-Table_132[[#This Row],[Débito]]+O19</f>
        <v>253984.7</v>
      </c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" customHeight="1" x14ac:dyDescent="0.3">
      <c r="A21" s="24">
        <v>19</v>
      </c>
      <c r="B21" s="28" t="s">
        <v>169</v>
      </c>
      <c r="C21" s="57">
        <v>551369000031295</v>
      </c>
      <c r="D21" s="18">
        <v>18</v>
      </c>
      <c r="E21" s="18" t="s">
        <v>24</v>
      </c>
      <c r="F21" s="18">
        <v>2022</v>
      </c>
      <c r="G21" s="18"/>
      <c r="H21" s="110" t="s">
        <v>540</v>
      </c>
      <c r="I21" s="19" t="s">
        <v>212</v>
      </c>
      <c r="J21" s="18" t="s">
        <v>552</v>
      </c>
      <c r="K21" s="113"/>
      <c r="L21" s="18" t="s">
        <v>208</v>
      </c>
      <c r="M21" s="111">
        <v>29260</v>
      </c>
      <c r="N21" s="30"/>
      <c r="O21" s="112">
        <f>Table_132[[#This Row],[Crédito]]-Table_132[[#This Row],[Débito]]+O20</f>
        <v>283244.7</v>
      </c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" customHeight="1" x14ac:dyDescent="0.3">
      <c r="A22" s="24">
        <v>20</v>
      </c>
      <c r="B22" s="28" t="s">
        <v>556</v>
      </c>
      <c r="C22" s="57">
        <v>833111201063340</v>
      </c>
      <c r="D22" s="18">
        <v>7</v>
      </c>
      <c r="E22" s="18" t="s">
        <v>25</v>
      </c>
      <c r="F22" s="18">
        <v>2022</v>
      </c>
      <c r="G22" s="18"/>
      <c r="H22" s="110" t="s">
        <v>539</v>
      </c>
      <c r="I22" s="19" t="s">
        <v>16</v>
      </c>
      <c r="J22" s="19" t="s">
        <v>459</v>
      </c>
      <c r="K22" s="113"/>
      <c r="L22" s="18" t="s">
        <v>171</v>
      </c>
      <c r="M22" s="114"/>
      <c r="N22" s="115">
        <v>66</v>
      </c>
      <c r="O22" s="112">
        <f>Table_132[[#This Row],[Crédito]]-Table_132[[#This Row],[Débito]]+O21</f>
        <v>283178.7</v>
      </c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" customHeight="1" x14ac:dyDescent="0.3">
      <c r="A23" s="24">
        <v>21</v>
      </c>
      <c r="B23" s="28" t="s">
        <v>169</v>
      </c>
      <c r="C23" s="57">
        <v>551369000031295</v>
      </c>
      <c r="D23" s="18">
        <v>17</v>
      </c>
      <c r="E23" s="18" t="s">
        <v>25</v>
      </c>
      <c r="F23" s="18">
        <v>2022</v>
      </c>
      <c r="G23" s="18"/>
      <c r="H23" s="110" t="s">
        <v>540</v>
      </c>
      <c r="I23" s="19" t="s">
        <v>212</v>
      </c>
      <c r="J23" s="18" t="s">
        <v>552</v>
      </c>
      <c r="K23" s="113"/>
      <c r="L23" s="18" t="s">
        <v>208</v>
      </c>
      <c r="M23" s="111">
        <v>33250</v>
      </c>
      <c r="N23" s="30"/>
      <c r="O23" s="112">
        <f>Table_132[[#This Row],[Crédito]]-Table_132[[#This Row],[Débito]]+O22</f>
        <v>316428.7</v>
      </c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" customHeight="1" x14ac:dyDescent="0.3">
      <c r="A24" s="24">
        <v>22</v>
      </c>
      <c r="B24" s="28" t="s">
        <v>601</v>
      </c>
      <c r="C24" s="57">
        <v>554732000129468</v>
      </c>
      <c r="D24" s="18">
        <v>17</v>
      </c>
      <c r="E24" s="18" t="s">
        <v>25</v>
      </c>
      <c r="F24" s="18">
        <v>2022</v>
      </c>
      <c r="G24" s="18"/>
      <c r="H24" s="18" t="s">
        <v>540</v>
      </c>
      <c r="I24" s="19" t="s">
        <v>173</v>
      </c>
      <c r="J24" s="19" t="s">
        <v>554</v>
      </c>
      <c r="K24" s="116"/>
      <c r="L24" s="18" t="s">
        <v>175</v>
      </c>
      <c r="M24" s="112"/>
      <c r="N24" s="30">
        <v>2592</v>
      </c>
      <c r="O24" s="112">
        <f>Table_132[[#This Row],[Crédito]]-Table_132[[#This Row],[Débito]]+O23</f>
        <v>313836.7</v>
      </c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" customHeight="1" x14ac:dyDescent="0.3">
      <c r="A25" s="24">
        <v>23</v>
      </c>
      <c r="B25" s="28" t="s">
        <v>595</v>
      </c>
      <c r="C25" s="57">
        <v>554732000129468</v>
      </c>
      <c r="D25" s="18">
        <v>17</v>
      </c>
      <c r="E25" s="18" t="s">
        <v>25</v>
      </c>
      <c r="F25" s="18">
        <v>2022</v>
      </c>
      <c r="G25" s="18"/>
      <c r="H25" s="18" t="s">
        <v>540</v>
      </c>
      <c r="I25" s="19" t="s">
        <v>173</v>
      </c>
      <c r="J25" s="19" t="s">
        <v>555</v>
      </c>
      <c r="K25" s="113"/>
      <c r="L25" s="18" t="s">
        <v>175</v>
      </c>
      <c r="M25" s="112"/>
      <c r="N25" s="30">
        <v>10024.16</v>
      </c>
      <c r="O25" s="112">
        <f>Table_132[[#This Row],[Crédito]]-Table_132[[#This Row],[Débito]]+O24</f>
        <v>303812.54000000004</v>
      </c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" customHeight="1" x14ac:dyDescent="0.3">
      <c r="A26" s="24">
        <v>24</v>
      </c>
      <c r="B26" s="28" t="s">
        <v>556</v>
      </c>
      <c r="C26" s="57">
        <v>833391200326198</v>
      </c>
      <c r="D26" s="18">
        <v>5</v>
      </c>
      <c r="E26" s="18" t="s">
        <v>26</v>
      </c>
      <c r="F26" s="18">
        <v>2022</v>
      </c>
      <c r="G26" s="18"/>
      <c r="H26" s="18" t="s">
        <v>539</v>
      </c>
      <c r="I26" s="19" t="s">
        <v>16</v>
      </c>
      <c r="J26" s="19" t="s">
        <v>459</v>
      </c>
      <c r="K26" s="113"/>
      <c r="L26" s="18" t="s">
        <v>171</v>
      </c>
      <c r="M26" s="112"/>
      <c r="N26" s="30">
        <v>66</v>
      </c>
      <c r="O26" s="112">
        <f>Table_132[[#This Row],[Crédito]]-Table_132[[#This Row],[Débito]]+O25</f>
        <v>303746.54000000004</v>
      </c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" customHeight="1" x14ac:dyDescent="0.3">
      <c r="A27" s="24">
        <v>25</v>
      </c>
      <c r="B27" s="28" t="s">
        <v>601</v>
      </c>
      <c r="C27" s="57">
        <v>120701</v>
      </c>
      <c r="D27" s="18">
        <v>7</v>
      </c>
      <c r="E27" s="18" t="s">
        <v>26</v>
      </c>
      <c r="F27" s="18">
        <v>2022</v>
      </c>
      <c r="G27" s="18"/>
      <c r="H27" s="18" t="s">
        <v>540</v>
      </c>
      <c r="I27" s="19" t="s">
        <v>176</v>
      </c>
      <c r="J27" s="19" t="s">
        <v>554</v>
      </c>
      <c r="K27" s="113"/>
      <c r="L27" s="18" t="s">
        <v>179</v>
      </c>
      <c r="M27" s="112"/>
      <c r="N27" s="30">
        <v>1392</v>
      </c>
      <c r="O27" s="112">
        <f>Table_132[[#This Row],[Crédito]]-Table_132[[#This Row],[Débito]]+O26</f>
        <v>302354.54000000004</v>
      </c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" customHeight="1" x14ac:dyDescent="0.3">
      <c r="A28" s="24">
        <v>26</v>
      </c>
      <c r="B28" s="28" t="s">
        <v>595</v>
      </c>
      <c r="C28" s="57">
        <v>120702</v>
      </c>
      <c r="D28" s="18">
        <v>7</v>
      </c>
      <c r="E28" s="18" t="s">
        <v>26</v>
      </c>
      <c r="F28" s="18">
        <v>2022</v>
      </c>
      <c r="G28" s="18"/>
      <c r="H28" s="18" t="s">
        <v>540</v>
      </c>
      <c r="I28" s="19" t="s">
        <v>176</v>
      </c>
      <c r="J28" s="19" t="s">
        <v>555</v>
      </c>
      <c r="K28" s="113"/>
      <c r="L28" s="18" t="s">
        <v>179</v>
      </c>
      <c r="M28" s="112"/>
      <c r="N28" s="30">
        <v>5524.16</v>
      </c>
      <c r="O28" s="112">
        <f>Table_132[[#This Row],[Crédito]]-Table_132[[#This Row],[Débito]]+O27</f>
        <v>296830.38000000006</v>
      </c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" customHeight="1" x14ac:dyDescent="0.3">
      <c r="A29" s="24">
        <v>27</v>
      </c>
      <c r="B29" s="28" t="s">
        <v>169</v>
      </c>
      <c r="C29" s="57">
        <v>551369000031295</v>
      </c>
      <c r="D29" s="18">
        <v>12</v>
      </c>
      <c r="E29" s="18" t="s">
        <v>26</v>
      </c>
      <c r="F29" s="18">
        <v>2022</v>
      </c>
      <c r="G29" s="18"/>
      <c r="H29" s="110" t="s">
        <v>539</v>
      </c>
      <c r="I29" s="19" t="s">
        <v>212</v>
      </c>
      <c r="J29" s="18" t="s">
        <v>552</v>
      </c>
      <c r="K29" s="113"/>
      <c r="L29" s="18" t="s">
        <v>208</v>
      </c>
      <c r="M29" s="111">
        <v>3990</v>
      </c>
      <c r="N29" s="30"/>
      <c r="O29" s="112">
        <f>Table_132[[#This Row],[Crédito]]-Table_132[[#This Row],[Débito]]+O28</f>
        <v>300820.38000000006</v>
      </c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" customHeight="1" x14ac:dyDescent="0.3">
      <c r="A30" s="24">
        <v>28</v>
      </c>
      <c r="B30" s="28" t="s">
        <v>726</v>
      </c>
      <c r="C30" s="57">
        <v>121201</v>
      </c>
      <c r="D30" s="18">
        <v>12</v>
      </c>
      <c r="E30" s="18" t="s">
        <v>26</v>
      </c>
      <c r="F30" s="18">
        <v>2022</v>
      </c>
      <c r="G30" s="18"/>
      <c r="H30" s="18" t="s">
        <v>541</v>
      </c>
      <c r="I30" s="19" t="s">
        <v>19</v>
      </c>
      <c r="J30" s="19" t="s">
        <v>635</v>
      </c>
      <c r="K30" s="113"/>
      <c r="L30" s="18" t="s">
        <v>193</v>
      </c>
      <c r="M30" s="111"/>
      <c r="N30" s="30">
        <v>912</v>
      </c>
      <c r="O30" s="112">
        <f>Table_132[[#This Row],[Crédito]]-Table_132[[#This Row],[Débito]]+O29</f>
        <v>299908.38000000006</v>
      </c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" customHeight="1" x14ac:dyDescent="0.3">
      <c r="A31" s="24">
        <v>29</v>
      </c>
      <c r="B31" s="28" t="s">
        <v>601</v>
      </c>
      <c r="C31" s="57">
        <v>557068000040929</v>
      </c>
      <c r="D31" s="18">
        <v>14</v>
      </c>
      <c r="E31" s="18" t="s">
        <v>26</v>
      </c>
      <c r="F31" s="18">
        <v>2022</v>
      </c>
      <c r="G31" s="18"/>
      <c r="H31" s="18" t="s">
        <v>540</v>
      </c>
      <c r="I31" s="19" t="s">
        <v>180</v>
      </c>
      <c r="J31" s="19" t="s">
        <v>554</v>
      </c>
      <c r="K31" s="113"/>
      <c r="L31" s="18" t="s">
        <v>182</v>
      </c>
      <c r="M31" s="111"/>
      <c r="N31" s="30">
        <v>1296</v>
      </c>
      <c r="O31" s="112">
        <f>Table_132[[#This Row],[Crédito]]-Table_132[[#This Row],[Débito]]+O30</f>
        <v>298612.38000000006</v>
      </c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" customHeight="1" x14ac:dyDescent="0.3">
      <c r="A32" s="24">
        <v>30</v>
      </c>
      <c r="B32" s="28" t="s">
        <v>601</v>
      </c>
      <c r="C32" s="57">
        <v>121401</v>
      </c>
      <c r="D32" s="18">
        <v>14</v>
      </c>
      <c r="E32" s="18" t="s">
        <v>26</v>
      </c>
      <c r="F32" s="18">
        <v>2022</v>
      </c>
      <c r="G32" s="18"/>
      <c r="H32" s="18" t="s">
        <v>540</v>
      </c>
      <c r="I32" s="19" t="s">
        <v>187</v>
      </c>
      <c r="J32" s="19" t="s">
        <v>554</v>
      </c>
      <c r="K32" s="113"/>
      <c r="L32" s="18" t="s">
        <v>188</v>
      </c>
      <c r="M32" s="111"/>
      <c r="N32" s="30">
        <v>1612.8</v>
      </c>
      <c r="O32" s="112">
        <f>Table_132[[#This Row],[Crédito]]-Table_132[[#This Row],[Débito]]+O31</f>
        <v>296999.58000000007</v>
      </c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" customHeight="1" x14ac:dyDescent="0.3">
      <c r="A33" s="24">
        <v>31</v>
      </c>
      <c r="B33" s="28" t="s">
        <v>595</v>
      </c>
      <c r="C33" s="57">
        <v>121402</v>
      </c>
      <c r="D33" s="18">
        <v>14</v>
      </c>
      <c r="E33" s="18" t="s">
        <v>26</v>
      </c>
      <c r="F33" s="18">
        <v>2022</v>
      </c>
      <c r="G33" s="18"/>
      <c r="H33" s="18" t="s">
        <v>540</v>
      </c>
      <c r="I33" s="19" t="s">
        <v>187</v>
      </c>
      <c r="J33" s="19" t="s">
        <v>555</v>
      </c>
      <c r="K33" s="113"/>
      <c r="L33" s="18" t="s">
        <v>188</v>
      </c>
      <c r="M33" s="111"/>
      <c r="N33" s="30">
        <v>4847.3599999999997</v>
      </c>
      <c r="O33" s="112">
        <f>Table_132[[#This Row],[Crédito]]-Table_132[[#This Row],[Débito]]+O32</f>
        <v>292152.22000000009</v>
      </c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" customHeight="1" x14ac:dyDescent="0.3">
      <c r="A34" s="24">
        <v>32</v>
      </c>
      <c r="B34" s="28" t="s">
        <v>556</v>
      </c>
      <c r="C34" s="57">
        <v>843481100065821</v>
      </c>
      <c r="D34" s="18">
        <v>14</v>
      </c>
      <c r="E34" s="18" t="s">
        <v>26</v>
      </c>
      <c r="F34" s="18">
        <v>2022</v>
      </c>
      <c r="G34" s="18"/>
      <c r="H34" s="18" t="s">
        <v>539</v>
      </c>
      <c r="I34" s="19" t="s">
        <v>16</v>
      </c>
      <c r="J34" s="19" t="s">
        <v>459</v>
      </c>
      <c r="K34" s="113"/>
      <c r="L34" s="18" t="s">
        <v>171</v>
      </c>
      <c r="M34" s="111"/>
      <c r="N34" s="30">
        <v>11</v>
      </c>
      <c r="O34" s="112">
        <f>Table_132[[#This Row],[Crédito]]-Table_132[[#This Row],[Débito]]+O33</f>
        <v>292141.22000000009</v>
      </c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" customHeight="1" x14ac:dyDescent="0.3">
      <c r="A35" s="24">
        <v>33</v>
      </c>
      <c r="B35" s="28" t="s">
        <v>169</v>
      </c>
      <c r="C35" s="57">
        <v>551369000031295</v>
      </c>
      <c r="D35" s="18">
        <v>15</v>
      </c>
      <c r="E35" s="18" t="s">
        <v>26</v>
      </c>
      <c r="F35" s="18">
        <v>2022</v>
      </c>
      <c r="G35" s="18"/>
      <c r="H35" s="110" t="s">
        <v>540</v>
      </c>
      <c r="I35" s="19" t="s">
        <v>212</v>
      </c>
      <c r="J35" s="18" t="s">
        <v>552</v>
      </c>
      <c r="K35" s="113"/>
      <c r="L35" s="18" t="s">
        <v>208</v>
      </c>
      <c r="M35" s="111">
        <v>24000</v>
      </c>
      <c r="N35" s="30"/>
      <c r="O35" s="112">
        <f>Table_132[[#This Row],[Crédito]]-Table_132[[#This Row],[Débito]]+O34</f>
        <v>316141.22000000009</v>
      </c>
      <c r="P35" s="1"/>
      <c r="Q35" s="117"/>
      <c r="R35" s="1"/>
      <c r="S35" s="1"/>
      <c r="T35" s="1"/>
      <c r="U35" s="1"/>
      <c r="V35" s="1"/>
      <c r="W35" s="1"/>
      <c r="X35" s="1"/>
      <c r="Y35" s="1"/>
    </row>
    <row r="36" spans="1:25" ht="15" customHeight="1" x14ac:dyDescent="0.3">
      <c r="A36" s="24">
        <v>34</v>
      </c>
      <c r="B36" s="28" t="s">
        <v>557</v>
      </c>
      <c r="C36" s="57">
        <v>554439000039504</v>
      </c>
      <c r="D36" s="18">
        <v>19</v>
      </c>
      <c r="E36" s="18" t="s">
        <v>26</v>
      </c>
      <c r="F36" s="18">
        <v>2022</v>
      </c>
      <c r="G36" s="18"/>
      <c r="H36" s="18" t="s">
        <v>460</v>
      </c>
      <c r="I36" s="19" t="s">
        <v>559</v>
      </c>
      <c r="J36" s="19" t="s">
        <v>636</v>
      </c>
      <c r="K36" s="113"/>
      <c r="L36" s="18" t="s">
        <v>542</v>
      </c>
      <c r="M36" s="118"/>
      <c r="N36" s="115">
        <v>779.59</v>
      </c>
      <c r="O36" s="112">
        <f>Table_132[[#This Row],[Crédito]]-Table_132[[#This Row],[Débito]]+O35</f>
        <v>315361.63000000006</v>
      </c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" customHeight="1" x14ac:dyDescent="0.3">
      <c r="A37" s="24">
        <v>35</v>
      </c>
      <c r="B37" s="28" t="s">
        <v>557</v>
      </c>
      <c r="C37" s="57">
        <v>554439000039504</v>
      </c>
      <c r="D37" s="18">
        <v>19</v>
      </c>
      <c r="E37" s="18" t="s">
        <v>26</v>
      </c>
      <c r="F37" s="18">
        <v>2022</v>
      </c>
      <c r="G37" s="18"/>
      <c r="H37" s="18" t="s">
        <v>460</v>
      </c>
      <c r="I37" s="19" t="s">
        <v>559</v>
      </c>
      <c r="J37" s="19" t="s">
        <v>653</v>
      </c>
      <c r="K37" s="113"/>
      <c r="L37" s="18" t="s">
        <v>542</v>
      </c>
      <c r="M37" s="118"/>
      <c r="N37" s="115">
        <v>3648</v>
      </c>
      <c r="O37" s="112">
        <f>Table_132[[#This Row],[Crédito]]-Table_132[[#This Row],[Débito]]+O36</f>
        <v>311713.63000000006</v>
      </c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" customHeight="1" x14ac:dyDescent="0.3">
      <c r="A38" s="24">
        <v>36</v>
      </c>
      <c r="B38" s="28" t="s">
        <v>596</v>
      </c>
      <c r="C38" s="57">
        <v>554732000132552</v>
      </c>
      <c r="D38" s="18">
        <v>19</v>
      </c>
      <c r="E38" s="18" t="s">
        <v>26</v>
      </c>
      <c r="F38" s="18">
        <v>2022</v>
      </c>
      <c r="G38" s="18"/>
      <c r="H38" s="18" t="s">
        <v>540</v>
      </c>
      <c r="I38" s="19" t="s">
        <v>190</v>
      </c>
      <c r="J38" s="19" t="s">
        <v>562</v>
      </c>
      <c r="K38" s="113"/>
      <c r="L38" s="18" t="s">
        <v>191</v>
      </c>
      <c r="M38" s="112"/>
      <c r="N38" s="30">
        <v>3740</v>
      </c>
      <c r="O38" s="112">
        <f>Table_132[[#This Row],[Crédito]]-Table_132[[#This Row],[Débito]]+O37</f>
        <v>307973.63000000006</v>
      </c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" customHeight="1" x14ac:dyDescent="0.3">
      <c r="A39" s="24">
        <v>37</v>
      </c>
      <c r="B39" s="28" t="s">
        <v>596</v>
      </c>
      <c r="C39" s="57">
        <v>554732000141920</v>
      </c>
      <c r="D39" s="18">
        <v>19</v>
      </c>
      <c r="E39" s="18" t="s">
        <v>26</v>
      </c>
      <c r="F39" s="18">
        <v>2022</v>
      </c>
      <c r="G39" s="18"/>
      <c r="H39" s="18" t="s">
        <v>540</v>
      </c>
      <c r="I39" s="19" t="s">
        <v>194</v>
      </c>
      <c r="J39" s="19" t="s">
        <v>562</v>
      </c>
      <c r="K39" s="113"/>
      <c r="L39" s="18" t="s">
        <v>195</v>
      </c>
      <c r="M39" s="112"/>
      <c r="N39" s="30">
        <v>3740</v>
      </c>
      <c r="O39" s="112">
        <f>Table_132[[#This Row],[Crédito]]-Table_132[[#This Row],[Débito]]+O38</f>
        <v>304233.63000000006</v>
      </c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" customHeight="1" x14ac:dyDescent="0.3">
      <c r="A40" s="24">
        <v>38</v>
      </c>
      <c r="B40" s="28" t="s">
        <v>595</v>
      </c>
      <c r="C40" s="57">
        <v>557068000040929</v>
      </c>
      <c r="D40" s="18">
        <v>19</v>
      </c>
      <c r="E40" s="18" t="s">
        <v>26</v>
      </c>
      <c r="F40" s="18">
        <v>2022</v>
      </c>
      <c r="G40" s="18"/>
      <c r="H40" s="18" t="s">
        <v>540</v>
      </c>
      <c r="I40" s="19" t="s">
        <v>180</v>
      </c>
      <c r="J40" s="19" t="s">
        <v>555</v>
      </c>
      <c r="K40" s="113"/>
      <c r="L40" s="18" t="s">
        <v>182</v>
      </c>
      <c r="M40" s="112"/>
      <c r="N40" s="30">
        <v>5164.16</v>
      </c>
      <c r="O40" s="112">
        <f>Table_132[[#This Row],[Crédito]]-Table_132[[#This Row],[Débito]]+O39</f>
        <v>299069.47000000009</v>
      </c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" customHeight="1" x14ac:dyDescent="0.3">
      <c r="A41" s="24">
        <v>39</v>
      </c>
      <c r="B41" s="28" t="s">
        <v>557</v>
      </c>
      <c r="C41" s="57">
        <v>121901</v>
      </c>
      <c r="D41" s="18">
        <v>19</v>
      </c>
      <c r="E41" s="18" t="s">
        <v>26</v>
      </c>
      <c r="F41" s="18">
        <v>2022</v>
      </c>
      <c r="G41" s="18"/>
      <c r="H41" s="18" t="s">
        <v>460</v>
      </c>
      <c r="I41" s="19" t="s">
        <v>559</v>
      </c>
      <c r="J41" s="19" t="s">
        <v>638</v>
      </c>
      <c r="K41" s="113"/>
      <c r="L41" s="18" t="s">
        <v>542</v>
      </c>
      <c r="M41" s="112"/>
      <c r="N41" s="30">
        <v>3932.25</v>
      </c>
      <c r="O41" s="112">
        <f>Table_132[[#This Row],[Crédito]]-Table_132[[#This Row],[Débito]]+O40</f>
        <v>295137.22000000009</v>
      </c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" customHeight="1" x14ac:dyDescent="0.3">
      <c r="A42" s="24">
        <v>40</v>
      </c>
      <c r="B42" s="28" t="s">
        <v>556</v>
      </c>
      <c r="C42" s="57">
        <v>850051200761618</v>
      </c>
      <c r="D42" s="18">
        <v>5</v>
      </c>
      <c r="E42" s="18" t="s">
        <v>27</v>
      </c>
      <c r="F42" s="18">
        <v>2023</v>
      </c>
      <c r="G42" s="18"/>
      <c r="H42" s="18" t="s">
        <v>539</v>
      </c>
      <c r="I42" s="19" t="s">
        <v>16</v>
      </c>
      <c r="J42" s="19" t="s">
        <v>459</v>
      </c>
      <c r="K42" s="113"/>
      <c r="L42" s="18" t="s">
        <v>171</v>
      </c>
      <c r="M42" s="112"/>
      <c r="N42" s="30">
        <v>69</v>
      </c>
      <c r="O42" s="112">
        <f>Table_132[[#This Row],[Crédito]]-Table_132[[#This Row],[Débito]]+O41</f>
        <v>295068.22000000009</v>
      </c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" customHeight="1" x14ac:dyDescent="0.3">
      <c r="A43" s="24">
        <v>41</v>
      </c>
      <c r="B43" s="28" t="s">
        <v>726</v>
      </c>
      <c r="C43" s="57">
        <v>11001</v>
      </c>
      <c r="D43" s="18">
        <v>10</v>
      </c>
      <c r="E43" s="18" t="s">
        <v>27</v>
      </c>
      <c r="F43" s="18">
        <v>2023</v>
      </c>
      <c r="G43" s="18"/>
      <c r="H43" s="18" t="s">
        <v>541</v>
      </c>
      <c r="I43" s="19" t="s">
        <v>19</v>
      </c>
      <c r="J43" s="19" t="s">
        <v>637</v>
      </c>
      <c r="K43" s="113"/>
      <c r="L43" s="18" t="s">
        <v>193</v>
      </c>
      <c r="M43" s="112"/>
      <c r="N43" s="30">
        <v>912</v>
      </c>
      <c r="O43" s="112">
        <f>Table_132[[#This Row],[Crédito]]-Table_132[[#This Row],[Débito]]+O42</f>
        <v>294156.22000000009</v>
      </c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" customHeight="1" x14ac:dyDescent="0.3">
      <c r="A44" s="24">
        <v>42</v>
      </c>
      <c r="B44" s="28" t="s">
        <v>169</v>
      </c>
      <c r="C44" s="57">
        <v>551369000031703</v>
      </c>
      <c r="D44" s="18">
        <v>13</v>
      </c>
      <c r="E44" s="18" t="s">
        <v>27</v>
      </c>
      <c r="F44" s="18">
        <v>2023</v>
      </c>
      <c r="G44" s="18"/>
      <c r="H44" s="110" t="s">
        <v>540</v>
      </c>
      <c r="I44" s="19" t="s">
        <v>212</v>
      </c>
      <c r="J44" s="18" t="s">
        <v>552</v>
      </c>
      <c r="K44" s="113"/>
      <c r="L44" s="18" t="s">
        <v>208</v>
      </c>
      <c r="M44" s="111">
        <v>22400</v>
      </c>
      <c r="N44" s="30"/>
      <c r="O44" s="112">
        <f>Table_132[[#This Row],[Crédito]]-Table_132[[#This Row],[Débito]]+O43</f>
        <v>316556.22000000009</v>
      </c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" customHeight="1" x14ac:dyDescent="0.3">
      <c r="A45" s="24">
        <v>43</v>
      </c>
      <c r="B45" s="28" t="s">
        <v>557</v>
      </c>
      <c r="C45" s="57">
        <v>554439000039504</v>
      </c>
      <c r="D45" s="18">
        <v>19</v>
      </c>
      <c r="E45" s="18" t="s">
        <v>27</v>
      </c>
      <c r="F45" s="18">
        <v>2023</v>
      </c>
      <c r="G45" s="18"/>
      <c r="H45" s="18" t="s">
        <v>460</v>
      </c>
      <c r="I45" s="19" t="s">
        <v>559</v>
      </c>
      <c r="J45" s="19" t="s">
        <v>639</v>
      </c>
      <c r="K45" s="113"/>
      <c r="L45" s="18" t="s">
        <v>542</v>
      </c>
      <c r="M45" s="111"/>
      <c r="N45" s="30">
        <v>3328.77</v>
      </c>
      <c r="O45" s="112">
        <f>Table_132[[#This Row],[Crédito]]-Table_132[[#This Row],[Débito]]+O44</f>
        <v>313227.45000000007</v>
      </c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" customHeight="1" x14ac:dyDescent="0.3">
      <c r="A46" s="24">
        <v>44</v>
      </c>
      <c r="B46" s="28" t="s">
        <v>557</v>
      </c>
      <c r="C46" s="57">
        <v>554439000039504</v>
      </c>
      <c r="D46" s="18">
        <v>19</v>
      </c>
      <c r="E46" s="18" t="s">
        <v>27</v>
      </c>
      <c r="F46" s="18">
        <v>2023</v>
      </c>
      <c r="G46" s="18"/>
      <c r="H46" s="18" t="s">
        <v>460</v>
      </c>
      <c r="I46" s="19" t="s">
        <v>559</v>
      </c>
      <c r="J46" s="19" t="s">
        <v>654</v>
      </c>
      <c r="K46" s="113"/>
      <c r="L46" s="18" t="s">
        <v>542</v>
      </c>
      <c r="M46" s="111"/>
      <c r="N46" s="30">
        <v>7272</v>
      </c>
      <c r="O46" s="112">
        <f>Table_132[[#This Row],[Crédito]]-Table_132[[#This Row],[Débito]]+O45</f>
        <v>305955.45000000007</v>
      </c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" customHeight="1" x14ac:dyDescent="0.3">
      <c r="A47" s="24">
        <v>45</v>
      </c>
      <c r="B47" s="28" t="s">
        <v>557</v>
      </c>
      <c r="C47" s="57">
        <v>11901</v>
      </c>
      <c r="D47" s="18">
        <v>19</v>
      </c>
      <c r="E47" s="18" t="s">
        <v>27</v>
      </c>
      <c r="F47" s="18">
        <v>2023</v>
      </c>
      <c r="G47" s="18"/>
      <c r="H47" s="18" t="s">
        <v>460</v>
      </c>
      <c r="I47" s="19" t="s">
        <v>559</v>
      </c>
      <c r="J47" s="19" t="s">
        <v>682</v>
      </c>
      <c r="K47" s="113"/>
      <c r="L47" s="18" t="s">
        <v>542</v>
      </c>
      <c r="M47" s="111"/>
      <c r="N47" s="30">
        <v>4802.75</v>
      </c>
      <c r="O47" s="112">
        <f>Table_132[[#This Row],[Crédito]]-Table_132[[#This Row],[Débito]]+O46</f>
        <v>301152.70000000007</v>
      </c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" customHeight="1" x14ac:dyDescent="0.3">
      <c r="A48" s="24">
        <v>46</v>
      </c>
      <c r="B48" s="28" t="s">
        <v>560</v>
      </c>
      <c r="C48" s="57">
        <v>554439000039504</v>
      </c>
      <c r="D48" s="18">
        <v>23</v>
      </c>
      <c r="E48" s="18" t="s">
        <v>27</v>
      </c>
      <c r="F48" s="18">
        <v>2023</v>
      </c>
      <c r="G48" s="18"/>
      <c r="H48" s="18" t="s">
        <v>211</v>
      </c>
      <c r="I48" s="19" t="s">
        <v>209</v>
      </c>
      <c r="J48" s="19" t="s">
        <v>553</v>
      </c>
      <c r="K48" s="113"/>
      <c r="L48" s="18" t="s">
        <v>210</v>
      </c>
      <c r="M48" s="111"/>
      <c r="N48" s="30">
        <v>11586.58</v>
      </c>
      <c r="O48" s="112">
        <f>Table_132[[#This Row],[Crédito]]-Table_132[[#This Row],[Débito]]+O47</f>
        <v>289566.12000000005</v>
      </c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" customHeight="1" x14ac:dyDescent="0.3">
      <c r="A49" s="24">
        <v>47</v>
      </c>
      <c r="B49" s="28" t="s">
        <v>597</v>
      </c>
      <c r="C49" s="57">
        <v>20101</v>
      </c>
      <c r="D49" s="18">
        <v>1</v>
      </c>
      <c r="E49" s="18" t="s">
        <v>132</v>
      </c>
      <c r="F49" s="18">
        <v>2023</v>
      </c>
      <c r="G49" s="18"/>
      <c r="H49" s="18" t="s">
        <v>561</v>
      </c>
      <c r="I49" s="19" t="s">
        <v>252</v>
      </c>
      <c r="J49" s="19" t="s">
        <v>372</v>
      </c>
      <c r="K49" s="113"/>
      <c r="L49" s="18" t="s">
        <v>250</v>
      </c>
      <c r="M49" s="111"/>
      <c r="N49" s="30">
        <v>6500</v>
      </c>
      <c r="O49" s="112">
        <f>Table_132[[#This Row],[Crédito]]-Table_132[[#This Row],[Débito]]+O48</f>
        <v>283066.12000000005</v>
      </c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" customHeight="1" x14ac:dyDescent="0.3">
      <c r="A50" s="24">
        <v>48</v>
      </c>
      <c r="B50" s="28" t="s">
        <v>556</v>
      </c>
      <c r="C50" s="57">
        <v>830371104502000</v>
      </c>
      <c r="D50" s="18">
        <v>6</v>
      </c>
      <c r="E50" s="18" t="s">
        <v>132</v>
      </c>
      <c r="F50" s="18">
        <v>2023</v>
      </c>
      <c r="G50" s="18"/>
      <c r="H50" s="18" t="s">
        <v>539</v>
      </c>
      <c r="I50" s="19" t="s">
        <v>16</v>
      </c>
      <c r="J50" s="19" t="s">
        <v>459</v>
      </c>
      <c r="K50" s="113"/>
      <c r="L50" s="18" t="s">
        <v>171</v>
      </c>
      <c r="M50" s="111"/>
      <c r="N50" s="30">
        <v>69</v>
      </c>
      <c r="O50" s="112">
        <f>Table_132[[#This Row],[Crédito]]-Table_132[[#This Row],[Débito]]+O49</f>
        <v>282997.12000000005</v>
      </c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" customHeight="1" x14ac:dyDescent="0.3">
      <c r="A51" s="24">
        <v>49</v>
      </c>
      <c r="B51" s="28" t="s">
        <v>169</v>
      </c>
      <c r="C51" s="57">
        <v>551369000031295</v>
      </c>
      <c r="D51" s="18">
        <v>10</v>
      </c>
      <c r="E51" s="18" t="s">
        <v>132</v>
      </c>
      <c r="F51" s="18">
        <v>2023</v>
      </c>
      <c r="G51" s="18"/>
      <c r="H51" s="110" t="s">
        <v>540</v>
      </c>
      <c r="I51" s="19" t="s">
        <v>212</v>
      </c>
      <c r="J51" s="19" t="s">
        <v>552</v>
      </c>
      <c r="K51" s="113"/>
      <c r="L51" s="18" t="s">
        <v>208</v>
      </c>
      <c r="M51" s="111">
        <v>14000</v>
      </c>
      <c r="N51" s="30"/>
      <c r="O51" s="112">
        <f>Table_132[[#This Row],[Crédito]]-Table_132[[#This Row],[Débito]]+O50</f>
        <v>296997.12000000005</v>
      </c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" customHeight="1" x14ac:dyDescent="0.3">
      <c r="A52" s="24">
        <v>50</v>
      </c>
      <c r="B52" s="28" t="s">
        <v>598</v>
      </c>
      <c r="C52" s="119">
        <v>21001</v>
      </c>
      <c r="D52" s="18">
        <v>10</v>
      </c>
      <c r="E52" s="18" t="s">
        <v>132</v>
      </c>
      <c r="F52" s="18">
        <v>2023</v>
      </c>
      <c r="G52" s="18"/>
      <c r="H52" s="18" t="s">
        <v>492</v>
      </c>
      <c r="I52" s="19" t="s">
        <v>690</v>
      </c>
      <c r="J52" s="19" t="s">
        <v>663</v>
      </c>
      <c r="K52" s="113"/>
      <c r="L52" s="18" t="s">
        <v>251</v>
      </c>
      <c r="M52" s="111"/>
      <c r="N52" s="30">
        <v>3000</v>
      </c>
      <c r="O52" s="112">
        <f>Table_132[[#This Row],[Crédito]]-Table_132[[#This Row],[Débito]]+O51</f>
        <v>293997.12000000005</v>
      </c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" customHeight="1" x14ac:dyDescent="0.3">
      <c r="A53" s="24">
        <v>51</v>
      </c>
      <c r="B53" s="28" t="s">
        <v>599</v>
      </c>
      <c r="C53" s="119">
        <v>21002</v>
      </c>
      <c r="D53" s="18">
        <v>10</v>
      </c>
      <c r="E53" s="18" t="s">
        <v>132</v>
      </c>
      <c r="F53" s="18">
        <v>2023</v>
      </c>
      <c r="G53" s="18"/>
      <c r="H53" s="18" t="s">
        <v>493</v>
      </c>
      <c r="I53" s="51" t="s">
        <v>691</v>
      </c>
      <c r="J53" s="19" t="s">
        <v>664</v>
      </c>
      <c r="K53" s="113"/>
      <c r="L53" s="120" t="s">
        <v>600</v>
      </c>
      <c r="M53" s="111"/>
      <c r="N53" s="30">
        <v>3000</v>
      </c>
      <c r="O53" s="112">
        <f>Table_132[[#This Row],[Crédito]]-Table_132[[#This Row],[Débito]]+O52</f>
        <v>290997.12000000005</v>
      </c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" customHeight="1" x14ac:dyDescent="0.3">
      <c r="A54" s="24">
        <v>52</v>
      </c>
      <c r="B54" s="28" t="s">
        <v>169</v>
      </c>
      <c r="C54" s="57">
        <v>551369000031295</v>
      </c>
      <c r="D54" s="18">
        <v>14</v>
      </c>
      <c r="E54" s="18" t="s">
        <v>132</v>
      </c>
      <c r="F54" s="18">
        <v>2023</v>
      </c>
      <c r="G54" s="18"/>
      <c r="H54" s="110" t="s">
        <v>540</v>
      </c>
      <c r="I54" s="19" t="s">
        <v>212</v>
      </c>
      <c r="J54" s="19" t="s">
        <v>552</v>
      </c>
      <c r="K54" s="113"/>
      <c r="L54" s="18" t="s">
        <v>208</v>
      </c>
      <c r="M54" s="114">
        <v>18900</v>
      </c>
      <c r="N54" s="115"/>
      <c r="O54" s="112">
        <f>Table_132[[#This Row],[Crédito]]-Table_132[[#This Row],[Débito]]+O53</f>
        <v>309897.12000000005</v>
      </c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" customHeight="1" x14ac:dyDescent="0.3">
      <c r="A55" s="24">
        <v>53</v>
      </c>
      <c r="B55" s="28" t="s">
        <v>595</v>
      </c>
      <c r="C55" s="57">
        <v>553653000049839</v>
      </c>
      <c r="D55" s="18">
        <v>27</v>
      </c>
      <c r="E55" s="18" t="s">
        <v>132</v>
      </c>
      <c r="F55" s="18">
        <v>2023</v>
      </c>
      <c r="G55" s="18"/>
      <c r="H55" s="18" t="s">
        <v>231</v>
      </c>
      <c r="I55" s="19" t="s">
        <v>153</v>
      </c>
      <c r="J55" s="19" t="s">
        <v>555</v>
      </c>
      <c r="K55" s="113"/>
      <c r="L55" s="18" t="s">
        <v>192</v>
      </c>
      <c r="M55" s="112"/>
      <c r="N55" s="30">
        <v>9990.64</v>
      </c>
      <c r="O55" s="112">
        <f>Table_132[[#This Row],[Crédito]]-Table_132[[#This Row],[Débito]]+O54</f>
        <v>299906.48000000004</v>
      </c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" customHeight="1" x14ac:dyDescent="0.3">
      <c r="A56" s="24">
        <v>54</v>
      </c>
      <c r="B56" s="28" t="s">
        <v>601</v>
      </c>
      <c r="C56" s="57">
        <v>553653000049839</v>
      </c>
      <c r="D56" s="18">
        <v>27</v>
      </c>
      <c r="E56" s="18" t="s">
        <v>132</v>
      </c>
      <c r="F56" s="18">
        <v>2023</v>
      </c>
      <c r="G56" s="18"/>
      <c r="H56" s="18" t="s">
        <v>232</v>
      </c>
      <c r="I56" s="19" t="s">
        <v>153</v>
      </c>
      <c r="J56" s="19" t="s">
        <v>554</v>
      </c>
      <c r="K56" s="113"/>
      <c r="L56" s="18" t="s">
        <v>192</v>
      </c>
      <c r="M56" s="112"/>
      <c r="N56" s="30">
        <v>3067.76</v>
      </c>
      <c r="O56" s="112">
        <f>Table_132[[#This Row],[Crédito]]-Table_132[[#This Row],[Débito]]+O55</f>
        <v>296838.72000000003</v>
      </c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" customHeight="1" x14ac:dyDescent="0.3">
      <c r="A57" s="24">
        <v>55</v>
      </c>
      <c r="B57" s="28" t="s">
        <v>595</v>
      </c>
      <c r="C57" s="57">
        <v>554732000008888</v>
      </c>
      <c r="D57" s="18">
        <v>28</v>
      </c>
      <c r="E57" s="18" t="s">
        <v>132</v>
      </c>
      <c r="F57" s="18">
        <v>2023</v>
      </c>
      <c r="G57" s="18"/>
      <c r="H57" s="18" t="s">
        <v>233</v>
      </c>
      <c r="I57" s="19" t="s">
        <v>196</v>
      </c>
      <c r="J57" s="19" t="s">
        <v>555</v>
      </c>
      <c r="K57" s="113"/>
      <c r="L57" s="18" t="s">
        <v>197</v>
      </c>
      <c r="M57" s="112"/>
      <c r="N57" s="30">
        <v>10744.16</v>
      </c>
      <c r="O57" s="112">
        <f>Table_132[[#This Row],[Crédito]]-Table_132[[#This Row],[Débito]]+O56</f>
        <v>286094.56000000006</v>
      </c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" customHeight="1" x14ac:dyDescent="0.3">
      <c r="A58" s="24">
        <v>56</v>
      </c>
      <c r="B58" s="28" t="s">
        <v>601</v>
      </c>
      <c r="C58" s="57">
        <v>554732000008888</v>
      </c>
      <c r="D58" s="18">
        <v>28</v>
      </c>
      <c r="E58" s="18" t="s">
        <v>132</v>
      </c>
      <c r="F58" s="18">
        <v>2023</v>
      </c>
      <c r="G58" s="18"/>
      <c r="H58" s="18" t="s">
        <v>234</v>
      </c>
      <c r="I58" s="19" t="s">
        <v>196</v>
      </c>
      <c r="J58" s="19" t="s">
        <v>554</v>
      </c>
      <c r="K58" s="113"/>
      <c r="L58" s="18" t="s">
        <v>197</v>
      </c>
      <c r="M58" s="112"/>
      <c r="N58" s="30">
        <v>2784</v>
      </c>
      <c r="O58" s="112">
        <f>Table_132[[#This Row],[Crédito]]-Table_132[[#This Row],[Débito]]+O57</f>
        <v>283310.56000000006</v>
      </c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" customHeight="1" x14ac:dyDescent="0.3">
      <c r="A59" s="24">
        <v>57</v>
      </c>
      <c r="B59" s="28" t="s">
        <v>595</v>
      </c>
      <c r="C59" s="57">
        <v>30201</v>
      </c>
      <c r="D59" s="18">
        <v>2</v>
      </c>
      <c r="E59" s="18" t="s">
        <v>133</v>
      </c>
      <c r="F59" s="18">
        <v>2023</v>
      </c>
      <c r="G59" s="18"/>
      <c r="H59" s="18" t="s">
        <v>235</v>
      </c>
      <c r="I59" s="19" t="s">
        <v>198</v>
      </c>
      <c r="J59" s="19" t="s">
        <v>555</v>
      </c>
      <c r="K59" s="113"/>
      <c r="L59" s="18" t="s">
        <v>199</v>
      </c>
      <c r="M59" s="112"/>
      <c r="N59" s="30">
        <v>9990.64</v>
      </c>
      <c r="O59" s="112">
        <f>Table_132[[#This Row],[Crédito]]-Table_132[[#This Row],[Débito]]+O58</f>
        <v>273319.92000000004</v>
      </c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" customHeight="1" x14ac:dyDescent="0.3">
      <c r="A60" s="24">
        <v>58</v>
      </c>
      <c r="B60" s="28" t="s">
        <v>601</v>
      </c>
      <c r="C60" s="57">
        <v>30202</v>
      </c>
      <c r="D60" s="18">
        <v>2</v>
      </c>
      <c r="E60" s="18" t="s">
        <v>133</v>
      </c>
      <c r="F60" s="18">
        <v>2023</v>
      </c>
      <c r="G60" s="18"/>
      <c r="H60" s="18" t="s">
        <v>236</v>
      </c>
      <c r="I60" s="19" t="s">
        <v>198</v>
      </c>
      <c r="J60" s="19" t="s">
        <v>554</v>
      </c>
      <c r="K60" s="113"/>
      <c r="L60" s="18" t="s">
        <v>199</v>
      </c>
      <c r="M60" s="112"/>
      <c r="N60" s="30">
        <v>2592</v>
      </c>
      <c r="O60" s="112">
        <f>Table_132[[#This Row],[Crédito]]-Table_132[[#This Row],[Débito]]+O59</f>
        <v>270727.92000000004</v>
      </c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7" x14ac:dyDescent="0.3">
      <c r="A61" s="24">
        <v>59</v>
      </c>
      <c r="B61" s="28" t="s">
        <v>536</v>
      </c>
      <c r="C61" s="57">
        <v>603653000049839</v>
      </c>
      <c r="D61" s="18">
        <v>3</v>
      </c>
      <c r="E61" s="18" t="s">
        <v>133</v>
      </c>
      <c r="F61" s="18">
        <v>2023</v>
      </c>
      <c r="G61" s="18"/>
      <c r="H61" s="18" t="s">
        <v>540</v>
      </c>
      <c r="I61" s="19" t="s">
        <v>209</v>
      </c>
      <c r="J61" s="19" t="s">
        <v>553</v>
      </c>
      <c r="K61" s="19" t="s">
        <v>710</v>
      </c>
      <c r="L61" s="18" t="s">
        <v>210</v>
      </c>
      <c r="M61" s="111">
        <v>475.56</v>
      </c>
      <c r="N61" s="30"/>
      <c r="O61" s="112">
        <f>Table_132[[#This Row],[Crédito]]-Table_132[[#This Row],[Débito]]+O60</f>
        <v>271203.48000000004</v>
      </c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" customHeight="1" x14ac:dyDescent="0.3">
      <c r="A62" s="24">
        <v>60</v>
      </c>
      <c r="B62" s="28" t="s">
        <v>556</v>
      </c>
      <c r="C62" s="57">
        <v>800651100774557</v>
      </c>
      <c r="D62" s="18">
        <v>6</v>
      </c>
      <c r="E62" s="18" t="s">
        <v>133</v>
      </c>
      <c r="F62" s="18">
        <v>2023</v>
      </c>
      <c r="G62" s="18"/>
      <c r="H62" s="18" t="s">
        <v>539</v>
      </c>
      <c r="I62" s="19" t="s">
        <v>16</v>
      </c>
      <c r="J62" s="19" t="s">
        <v>459</v>
      </c>
      <c r="K62" s="113"/>
      <c r="L62" s="18" t="s">
        <v>171</v>
      </c>
      <c r="M62" s="118"/>
      <c r="N62" s="115">
        <v>69</v>
      </c>
      <c r="O62" s="112">
        <f>Table_132[[#This Row],[Crédito]]-Table_132[[#This Row],[Débito]]+O61</f>
        <v>271134.48000000004</v>
      </c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3">
      <c r="A63" s="24">
        <v>61</v>
      </c>
      <c r="B63" s="28" t="s">
        <v>595</v>
      </c>
      <c r="C63" s="57">
        <v>553653000024135</v>
      </c>
      <c r="D63" s="18">
        <v>8</v>
      </c>
      <c r="E63" s="18" t="s">
        <v>133</v>
      </c>
      <c r="F63" s="18">
        <v>2023</v>
      </c>
      <c r="G63" s="18"/>
      <c r="H63" s="18" t="s">
        <v>237</v>
      </c>
      <c r="I63" s="19" t="s">
        <v>154</v>
      </c>
      <c r="J63" s="19" t="s">
        <v>555</v>
      </c>
      <c r="K63" s="113"/>
      <c r="L63" s="18" t="s">
        <v>200</v>
      </c>
      <c r="M63" s="112"/>
      <c r="N63" s="30">
        <v>10710.64</v>
      </c>
      <c r="O63" s="112">
        <f>Table_132[[#This Row],[Crédito]]-Table_132[[#This Row],[Débito]]+O62</f>
        <v>260423.84000000003</v>
      </c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" customHeight="1" x14ac:dyDescent="0.3">
      <c r="A64" s="24">
        <v>62</v>
      </c>
      <c r="B64" s="28" t="s">
        <v>726</v>
      </c>
      <c r="C64" s="57">
        <v>30801</v>
      </c>
      <c r="D64" s="18">
        <v>8</v>
      </c>
      <c r="E64" s="18" t="s">
        <v>133</v>
      </c>
      <c r="F64" s="18">
        <v>2023</v>
      </c>
      <c r="G64" s="18"/>
      <c r="H64" s="18" t="s">
        <v>541</v>
      </c>
      <c r="I64" s="19" t="s">
        <v>19</v>
      </c>
      <c r="J64" s="19" t="s">
        <v>640</v>
      </c>
      <c r="K64" s="113"/>
      <c r="L64" s="18" t="s">
        <v>193</v>
      </c>
      <c r="M64" s="112"/>
      <c r="N64" s="30">
        <v>912</v>
      </c>
      <c r="O64" s="112">
        <f>Table_132[[#This Row],[Crédito]]-Table_132[[#This Row],[Débito]]+O63</f>
        <v>259511.84000000003</v>
      </c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" customHeight="1" x14ac:dyDescent="0.3">
      <c r="A65" s="24">
        <v>63</v>
      </c>
      <c r="B65" s="28" t="s">
        <v>601</v>
      </c>
      <c r="C65" s="57">
        <v>553653000031581</v>
      </c>
      <c r="D65" s="18">
        <v>10</v>
      </c>
      <c r="E65" s="18" t="s">
        <v>133</v>
      </c>
      <c r="F65" s="18">
        <v>2023</v>
      </c>
      <c r="G65" s="18"/>
      <c r="H65" s="18" t="s">
        <v>238</v>
      </c>
      <c r="I65" s="19" t="s">
        <v>201</v>
      </c>
      <c r="J65" s="19" t="s">
        <v>554</v>
      </c>
      <c r="K65" s="113"/>
      <c r="L65" s="18" t="s">
        <v>202</v>
      </c>
      <c r="M65" s="112"/>
      <c r="N65" s="30">
        <v>1271.48</v>
      </c>
      <c r="O65" s="112">
        <f>Table_132[[#This Row],[Crédito]]-Table_132[[#This Row],[Débito]]+O64</f>
        <v>258240.36000000002</v>
      </c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" customHeight="1" x14ac:dyDescent="0.3">
      <c r="A66" s="24">
        <v>64</v>
      </c>
      <c r="B66" s="28" t="s">
        <v>595</v>
      </c>
      <c r="C66" s="57">
        <v>553653000031581</v>
      </c>
      <c r="D66" s="18">
        <v>10</v>
      </c>
      <c r="E66" s="18" t="s">
        <v>133</v>
      </c>
      <c r="F66" s="18">
        <v>2023</v>
      </c>
      <c r="G66" s="18"/>
      <c r="H66" s="18" t="s">
        <v>524</v>
      </c>
      <c r="I66" s="19" t="s">
        <v>201</v>
      </c>
      <c r="J66" s="19" t="s">
        <v>555</v>
      </c>
      <c r="K66" s="113"/>
      <c r="L66" s="18" t="s">
        <v>202</v>
      </c>
      <c r="M66" s="112"/>
      <c r="N66" s="30">
        <v>5155.16</v>
      </c>
      <c r="O66" s="112">
        <f>Table_132[[#This Row],[Crédito]]-Table_132[[#This Row],[Débito]]+O65</f>
        <v>253085.2</v>
      </c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" customHeight="1" x14ac:dyDescent="0.3">
      <c r="A67" s="24">
        <v>65</v>
      </c>
      <c r="B67" s="28" t="s">
        <v>601</v>
      </c>
      <c r="C67" s="57">
        <v>555101000012897</v>
      </c>
      <c r="D67" s="18">
        <v>10</v>
      </c>
      <c r="E67" s="18" t="s">
        <v>133</v>
      </c>
      <c r="F67" s="18">
        <v>2023</v>
      </c>
      <c r="G67" s="18"/>
      <c r="H67" s="18" t="s">
        <v>240</v>
      </c>
      <c r="I67" s="19" t="s">
        <v>203</v>
      </c>
      <c r="J67" s="19" t="s">
        <v>554</v>
      </c>
      <c r="K67" s="113"/>
      <c r="L67" s="18" t="s">
        <v>204</v>
      </c>
      <c r="M67" s="112"/>
      <c r="N67" s="30">
        <v>1271.48</v>
      </c>
      <c r="O67" s="112">
        <f>Table_132[[#This Row],[Crédito]]-Table_132[[#This Row],[Débito]]+O66</f>
        <v>251813.72</v>
      </c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" customHeight="1" x14ac:dyDescent="0.3">
      <c r="A68" s="24">
        <v>66</v>
      </c>
      <c r="B68" s="28" t="s">
        <v>595</v>
      </c>
      <c r="C68" s="57">
        <v>555101000012897</v>
      </c>
      <c r="D68" s="18">
        <v>10</v>
      </c>
      <c r="E68" s="18" t="s">
        <v>133</v>
      </c>
      <c r="F68" s="18">
        <v>2023</v>
      </c>
      <c r="G68" s="18"/>
      <c r="H68" s="18" t="s">
        <v>241</v>
      </c>
      <c r="I68" s="19" t="s">
        <v>203</v>
      </c>
      <c r="J68" s="19" t="s">
        <v>555</v>
      </c>
      <c r="K68" s="113"/>
      <c r="L68" s="18" t="s">
        <v>204</v>
      </c>
      <c r="M68" s="112"/>
      <c r="N68" s="30">
        <v>5155.16</v>
      </c>
      <c r="O68" s="112">
        <f>Table_132[[#This Row],[Crédito]]-Table_132[[#This Row],[Débito]]+O67</f>
        <v>246658.56</v>
      </c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3">
      <c r="A69" s="24">
        <v>67</v>
      </c>
      <c r="B69" s="28" t="s">
        <v>169</v>
      </c>
      <c r="C69" s="57">
        <v>551369000031295</v>
      </c>
      <c r="D69" s="18">
        <v>13</v>
      </c>
      <c r="E69" s="18" t="s">
        <v>133</v>
      </c>
      <c r="F69" s="18">
        <v>2023</v>
      </c>
      <c r="G69" s="18"/>
      <c r="H69" s="121" t="s">
        <v>540</v>
      </c>
      <c r="I69" s="19" t="s">
        <v>212</v>
      </c>
      <c r="J69" s="19" t="s">
        <v>552</v>
      </c>
      <c r="K69" s="113"/>
      <c r="L69" s="18" t="s">
        <v>208</v>
      </c>
      <c r="M69" s="111">
        <v>18900</v>
      </c>
      <c r="N69" s="122"/>
      <c r="O69" s="112">
        <f>Table_132[[#This Row],[Crédito]]-Table_132[[#This Row],[Débito]]+O68</f>
        <v>265558.56</v>
      </c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3">
      <c r="A70" s="24">
        <v>68</v>
      </c>
      <c r="B70" s="28" t="s">
        <v>574</v>
      </c>
      <c r="C70" s="57">
        <v>850001</v>
      </c>
      <c r="D70" s="18">
        <v>14</v>
      </c>
      <c r="E70" s="18" t="s">
        <v>133</v>
      </c>
      <c r="F70" s="18">
        <v>2023</v>
      </c>
      <c r="G70" s="123"/>
      <c r="H70" s="18" t="s">
        <v>248</v>
      </c>
      <c r="I70" s="19" t="s">
        <v>249</v>
      </c>
      <c r="J70" s="19" t="s">
        <v>372</v>
      </c>
      <c r="K70" s="113"/>
      <c r="L70" s="18" t="s">
        <v>225</v>
      </c>
      <c r="M70" s="112"/>
      <c r="N70" s="30">
        <v>379.9</v>
      </c>
      <c r="O70" s="112">
        <f>Table_132[[#This Row],[Crédito]]-Table_132[[#This Row],[Débito]]+O69</f>
        <v>265178.65999999997</v>
      </c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3">
      <c r="A71" s="24">
        <v>69</v>
      </c>
      <c r="B71" s="28" t="s">
        <v>556</v>
      </c>
      <c r="C71" s="57">
        <v>810730700162643</v>
      </c>
      <c r="D71" s="18">
        <v>14</v>
      </c>
      <c r="E71" s="18" t="s">
        <v>133</v>
      </c>
      <c r="F71" s="18">
        <v>2023</v>
      </c>
      <c r="G71" s="123"/>
      <c r="H71" s="18" t="s">
        <v>545</v>
      </c>
      <c r="I71" s="19" t="s">
        <v>16</v>
      </c>
      <c r="J71" s="19" t="s">
        <v>459</v>
      </c>
      <c r="K71" s="113"/>
      <c r="L71" s="18" t="s">
        <v>171</v>
      </c>
      <c r="M71" s="112"/>
      <c r="N71" s="30">
        <v>17.600000000000001</v>
      </c>
      <c r="O71" s="112">
        <f>Table_132[[#This Row],[Crédito]]-Table_132[[#This Row],[Débito]]+O70</f>
        <v>265161.06</v>
      </c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6.5" x14ac:dyDescent="0.3">
      <c r="A72" s="24">
        <v>70</v>
      </c>
      <c r="B72" s="28" t="s">
        <v>598</v>
      </c>
      <c r="C72" s="119">
        <v>31501</v>
      </c>
      <c r="D72" s="18">
        <v>15</v>
      </c>
      <c r="E72" s="18" t="s">
        <v>133</v>
      </c>
      <c r="F72" s="18">
        <v>2023</v>
      </c>
      <c r="G72" s="18"/>
      <c r="H72" s="18" t="s">
        <v>229</v>
      </c>
      <c r="I72" s="19" t="s">
        <v>690</v>
      </c>
      <c r="J72" s="19" t="s">
        <v>663</v>
      </c>
      <c r="K72" s="113"/>
      <c r="L72" s="18" t="s">
        <v>251</v>
      </c>
      <c r="M72" s="112"/>
      <c r="N72" s="30">
        <v>4000</v>
      </c>
      <c r="O72" s="112">
        <f>Table_132[[#This Row],[Crédito]]-Table_132[[#This Row],[Débito]]+O71</f>
        <v>261161.06</v>
      </c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3">
      <c r="A73" s="24">
        <v>71</v>
      </c>
      <c r="B73" s="28" t="s">
        <v>667</v>
      </c>
      <c r="C73" s="57">
        <v>551369000031295</v>
      </c>
      <c r="D73" s="18">
        <v>17</v>
      </c>
      <c r="E73" s="18" t="s">
        <v>133</v>
      </c>
      <c r="F73" s="18">
        <v>2023</v>
      </c>
      <c r="G73" s="18"/>
      <c r="H73" s="18" t="s">
        <v>540</v>
      </c>
      <c r="I73" s="19" t="s">
        <v>212</v>
      </c>
      <c r="J73" s="19" t="s">
        <v>552</v>
      </c>
      <c r="K73" s="113" t="s">
        <v>155</v>
      </c>
      <c r="L73" s="18" t="s">
        <v>208</v>
      </c>
      <c r="M73" s="114">
        <v>25200</v>
      </c>
      <c r="N73" s="30"/>
      <c r="O73" s="112">
        <f>Table_132[[#This Row],[Crédito]]-Table_132[[#This Row],[Débito]]+O72</f>
        <v>286361.06</v>
      </c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3">
      <c r="A74" s="24">
        <v>72</v>
      </c>
      <c r="B74" s="28" t="s">
        <v>557</v>
      </c>
      <c r="C74" s="57">
        <v>554439000039504</v>
      </c>
      <c r="D74" s="18">
        <v>17</v>
      </c>
      <c r="E74" s="18" t="s">
        <v>133</v>
      </c>
      <c r="F74" s="18">
        <v>2023</v>
      </c>
      <c r="G74" s="18"/>
      <c r="H74" s="18" t="s">
        <v>460</v>
      </c>
      <c r="I74" s="19" t="s">
        <v>559</v>
      </c>
      <c r="J74" s="19" t="s">
        <v>676</v>
      </c>
      <c r="K74" s="113"/>
      <c r="L74" s="18" t="s">
        <v>542</v>
      </c>
      <c r="M74" s="124"/>
      <c r="N74" s="30">
        <v>1651.64</v>
      </c>
      <c r="O74" s="112">
        <f>Table_132[[#This Row],[Crédito]]-Table_132[[#This Row],[Débito]]+O73</f>
        <v>284709.42</v>
      </c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3">
      <c r="A75" s="24">
        <v>73</v>
      </c>
      <c r="B75" s="28" t="s">
        <v>557</v>
      </c>
      <c r="C75" s="57">
        <v>554439000039504</v>
      </c>
      <c r="D75" s="18">
        <v>17</v>
      </c>
      <c r="E75" s="18" t="s">
        <v>133</v>
      </c>
      <c r="F75" s="18">
        <v>2023</v>
      </c>
      <c r="G75" s="18"/>
      <c r="H75" s="18" t="s">
        <v>460</v>
      </c>
      <c r="I75" s="19" t="s">
        <v>559</v>
      </c>
      <c r="J75" s="19" t="s">
        <v>655</v>
      </c>
      <c r="K75" s="113"/>
      <c r="L75" s="18" t="s">
        <v>542</v>
      </c>
      <c r="M75" s="124"/>
      <c r="N75" s="30">
        <v>7296</v>
      </c>
      <c r="O75" s="112">
        <f>Table_132[[#This Row],[Crédito]]-Table_132[[#This Row],[Débito]]+O74</f>
        <v>277413.42</v>
      </c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3">
      <c r="A76" s="24">
        <v>74</v>
      </c>
      <c r="B76" s="28" t="s">
        <v>169</v>
      </c>
      <c r="C76" s="57">
        <v>551369000031703</v>
      </c>
      <c r="D76" s="18">
        <v>20</v>
      </c>
      <c r="E76" s="18" t="s">
        <v>133</v>
      </c>
      <c r="F76" s="18">
        <v>2023</v>
      </c>
      <c r="G76" s="18"/>
      <c r="H76" s="110" t="s">
        <v>540</v>
      </c>
      <c r="I76" s="19" t="s">
        <v>212</v>
      </c>
      <c r="J76" s="19" t="s">
        <v>552</v>
      </c>
      <c r="K76" s="113"/>
      <c r="L76" s="18" t="s">
        <v>208</v>
      </c>
      <c r="M76" s="111">
        <v>29400</v>
      </c>
      <c r="N76" s="30"/>
      <c r="O76" s="112">
        <f>Table_132[[#This Row],[Crédito]]-Table_132[[#This Row],[Débito]]+O75</f>
        <v>306813.42</v>
      </c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3">
      <c r="A77" s="24">
        <v>75</v>
      </c>
      <c r="B77" s="28" t="s">
        <v>557</v>
      </c>
      <c r="C77" s="57">
        <v>32001</v>
      </c>
      <c r="D77" s="18">
        <v>20</v>
      </c>
      <c r="E77" s="18" t="s">
        <v>133</v>
      </c>
      <c r="F77" s="18">
        <v>2023</v>
      </c>
      <c r="G77" s="18"/>
      <c r="H77" s="18" t="s">
        <v>460</v>
      </c>
      <c r="I77" s="19" t="s">
        <v>559</v>
      </c>
      <c r="J77" s="19" t="s">
        <v>641</v>
      </c>
      <c r="K77" s="113"/>
      <c r="L77" s="18" t="s">
        <v>542</v>
      </c>
      <c r="M77" s="112"/>
      <c r="N77" s="30">
        <v>7839.08</v>
      </c>
      <c r="O77" s="112">
        <f>Table_132[[#This Row],[Crédito]]-Table_132[[#This Row],[Débito]]+O76</f>
        <v>298974.33999999997</v>
      </c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3">
      <c r="A78" s="24">
        <v>76</v>
      </c>
      <c r="B78" s="28" t="s">
        <v>536</v>
      </c>
      <c r="C78" s="57">
        <v>551369000031772</v>
      </c>
      <c r="D78" s="18">
        <v>21</v>
      </c>
      <c r="E78" s="18" t="s">
        <v>133</v>
      </c>
      <c r="F78" s="18">
        <v>2023</v>
      </c>
      <c r="G78" s="18"/>
      <c r="H78" s="18" t="s">
        <v>540</v>
      </c>
      <c r="I78" s="19" t="s">
        <v>209</v>
      </c>
      <c r="J78" s="19" t="s">
        <v>553</v>
      </c>
      <c r="K78" s="19" t="s">
        <v>669</v>
      </c>
      <c r="L78" s="18" t="s">
        <v>210</v>
      </c>
      <c r="M78" s="112"/>
      <c r="N78" s="30">
        <v>25200</v>
      </c>
      <c r="O78" s="112">
        <f>Table_132[[#This Row],[Crédito]]-Table_132[[#This Row],[Débito]]+O77</f>
        <v>273774.33999999997</v>
      </c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3">
      <c r="A79" s="24">
        <v>77</v>
      </c>
      <c r="B79" s="28" t="s">
        <v>574</v>
      </c>
      <c r="C79" s="57">
        <v>850002</v>
      </c>
      <c r="D79" s="18">
        <v>24</v>
      </c>
      <c r="E79" s="18" t="s">
        <v>133</v>
      </c>
      <c r="F79" s="18">
        <v>2023</v>
      </c>
      <c r="G79" s="18"/>
      <c r="H79" s="18" t="s">
        <v>494</v>
      </c>
      <c r="I79" s="19" t="s">
        <v>249</v>
      </c>
      <c r="J79" s="19" t="s">
        <v>372</v>
      </c>
      <c r="K79" s="113"/>
      <c r="L79" s="18" t="s">
        <v>230</v>
      </c>
      <c r="M79" s="112"/>
      <c r="N79" s="30">
        <v>1173.2</v>
      </c>
      <c r="O79" s="112">
        <f>Table_132[[#This Row],[Crédito]]-Table_132[[#This Row],[Débito]]+O78</f>
        <v>272601.13999999996</v>
      </c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3">
      <c r="A80" s="24">
        <v>78</v>
      </c>
      <c r="B80" s="28" t="s">
        <v>596</v>
      </c>
      <c r="C80" s="57">
        <v>554732000132552</v>
      </c>
      <c r="D80" s="18">
        <v>30</v>
      </c>
      <c r="E80" s="18" t="s">
        <v>133</v>
      </c>
      <c r="F80" s="18">
        <v>2023</v>
      </c>
      <c r="G80" s="18"/>
      <c r="H80" s="18" t="s">
        <v>242</v>
      </c>
      <c r="I80" s="19" t="s">
        <v>190</v>
      </c>
      <c r="J80" s="19" t="s">
        <v>562</v>
      </c>
      <c r="K80" s="113"/>
      <c r="L80" s="18" t="s">
        <v>191</v>
      </c>
      <c r="M80" s="112"/>
      <c r="N80" s="30">
        <v>3912.44</v>
      </c>
      <c r="O80" s="112">
        <f>Table_132[[#This Row],[Crédito]]-Table_132[[#This Row],[Débito]]+O79</f>
        <v>268688.69999999995</v>
      </c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3">
      <c r="A81" s="24">
        <v>79</v>
      </c>
      <c r="B81" s="28" t="s">
        <v>596</v>
      </c>
      <c r="C81" s="57">
        <v>554732000141920</v>
      </c>
      <c r="D81" s="18">
        <v>30</v>
      </c>
      <c r="E81" s="18" t="s">
        <v>133</v>
      </c>
      <c r="F81" s="18">
        <v>2023</v>
      </c>
      <c r="G81" s="18"/>
      <c r="H81" s="18" t="s">
        <v>239</v>
      </c>
      <c r="I81" s="19" t="s">
        <v>194</v>
      </c>
      <c r="J81" s="19" t="s">
        <v>562</v>
      </c>
      <c r="K81" s="113"/>
      <c r="L81" s="18" t="s">
        <v>195</v>
      </c>
      <c r="M81" s="118"/>
      <c r="N81" s="30">
        <v>3912.44</v>
      </c>
      <c r="O81" s="112">
        <f>Table_132[[#This Row],[Crédito]]-Table_132[[#This Row],[Débito]]+O80</f>
        <v>264776.25999999995</v>
      </c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3">
      <c r="A82" s="24">
        <v>80</v>
      </c>
      <c r="B82" s="28" t="s">
        <v>556</v>
      </c>
      <c r="C82" s="57">
        <v>830961201876981</v>
      </c>
      <c r="D82" s="18">
        <v>6</v>
      </c>
      <c r="E82" s="18" t="s">
        <v>17</v>
      </c>
      <c r="F82" s="18">
        <v>2023</v>
      </c>
      <c r="G82" s="18"/>
      <c r="H82" s="18" t="s">
        <v>539</v>
      </c>
      <c r="I82" s="19" t="s">
        <v>16</v>
      </c>
      <c r="J82" s="19" t="s">
        <v>459</v>
      </c>
      <c r="K82" s="113"/>
      <c r="L82" s="18" t="s">
        <v>171</v>
      </c>
      <c r="M82" s="112"/>
      <c r="N82" s="30">
        <v>69</v>
      </c>
      <c r="O82" s="112">
        <f>Table_132[[#This Row],[Crédito]]-Table_132[[#This Row],[Débito]]+O81</f>
        <v>264707.25999999995</v>
      </c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3">
      <c r="A83" s="24">
        <v>81</v>
      </c>
      <c r="B83" s="28" t="s">
        <v>694</v>
      </c>
      <c r="C83" s="119">
        <v>41001</v>
      </c>
      <c r="D83" s="18">
        <v>10</v>
      </c>
      <c r="E83" s="18" t="s">
        <v>17</v>
      </c>
      <c r="F83" s="18">
        <v>2023</v>
      </c>
      <c r="G83" s="18"/>
      <c r="H83" s="18" t="s">
        <v>214</v>
      </c>
      <c r="I83" s="19" t="s">
        <v>213</v>
      </c>
      <c r="J83" s="19" t="s">
        <v>372</v>
      </c>
      <c r="K83" s="113"/>
      <c r="L83" s="18" t="s">
        <v>215</v>
      </c>
      <c r="M83" s="112"/>
      <c r="N83" s="30">
        <v>2547.7399999999998</v>
      </c>
      <c r="O83" s="112">
        <f>Table_132[[#This Row],[Crédito]]-Table_132[[#This Row],[Débito]]+O82</f>
        <v>262159.51999999996</v>
      </c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3">
      <c r="A84" s="24">
        <v>82</v>
      </c>
      <c r="B84" s="28" t="s">
        <v>726</v>
      </c>
      <c r="C84" s="57">
        <v>41002</v>
      </c>
      <c r="D84" s="18">
        <v>10</v>
      </c>
      <c r="E84" s="18" t="s">
        <v>17</v>
      </c>
      <c r="F84" s="18">
        <v>2023</v>
      </c>
      <c r="G84" s="18"/>
      <c r="H84" s="18" t="s">
        <v>541</v>
      </c>
      <c r="I84" s="19" t="s">
        <v>563</v>
      </c>
      <c r="J84" s="26" t="s">
        <v>642</v>
      </c>
      <c r="K84" s="113"/>
      <c r="L84" s="18" t="s">
        <v>193</v>
      </c>
      <c r="M84" s="112"/>
      <c r="N84" s="30">
        <v>1824</v>
      </c>
      <c r="O84" s="112">
        <f>Table_132[[#This Row],[Crédito]]-Table_132[[#This Row],[Débito]]+O83</f>
        <v>260335.51999999996</v>
      </c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3">
      <c r="A85" s="24">
        <v>83</v>
      </c>
      <c r="B85" s="28" t="s">
        <v>727</v>
      </c>
      <c r="C85" s="57">
        <v>41003</v>
      </c>
      <c r="D85" s="18">
        <v>10</v>
      </c>
      <c r="E85" s="18" t="s">
        <v>17</v>
      </c>
      <c r="F85" s="18">
        <v>2023</v>
      </c>
      <c r="G85" s="18"/>
      <c r="H85" s="18" t="s">
        <v>541</v>
      </c>
      <c r="I85" s="19" t="s">
        <v>563</v>
      </c>
      <c r="J85" s="26" t="s">
        <v>593</v>
      </c>
      <c r="K85" s="113"/>
      <c r="L85" s="18" t="s">
        <v>193</v>
      </c>
      <c r="M85" s="112"/>
      <c r="N85" s="30">
        <v>52.26</v>
      </c>
      <c r="O85" s="112">
        <f>Table_132[[#This Row],[Crédito]]-Table_132[[#This Row],[Débito]]+O84</f>
        <v>260283.25999999995</v>
      </c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3">
      <c r="A86" s="24">
        <v>84</v>
      </c>
      <c r="B86" s="28" t="s">
        <v>601</v>
      </c>
      <c r="C86" s="57">
        <v>553653000035097</v>
      </c>
      <c r="D86" s="18">
        <v>13</v>
      </c>
      <c r="E86" s="18" t="s">
        <v>17</v>
      </c>
      <c r="F86" s="18">
        <v>2023</v>
      </c>
      <c r="G86" s="18"/>
      <c r="H86" s="18" t="s">
        <v>244</v>
      </c>
      <c r="I86" s="19" t="s">
        <v>156</v>
      </c>
      <c r="J86" s="19" t="s">
        <v>554</v>
      </c>
      <c r="K86" s="113"/>
      <c r="L86" s="18" t="s">
        <v>207</v>
      </c>
      <c r="M86" s="112"/>
      <c r="N86" s="30">
        <v>504</v>
      </c>
      <c r="O86" s="112">
        <f>Table_132[[#This Row],[Crédito]]-Table_132[[#This Row],[Débito]]+O85</f>
        <v>259779.25999999995</v>
      </c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3">
      <c r="A87" s="24">
        <v>85</v>
      </c>
      <c r="B87" s="28" t="s">
        <v>568</v>
      </c>
      <c r="C87" s="57">
        <v>41401</v>
      </c>
      <c r="D87" s="18">
        <v>14</v>
      </c>
      <c r="E87" s="18" t="s">
        <v>17</v>
      </c>
      <c r="F87" s="18">
        <v>2023</v>
      </c>
      <c r="G87" s="18"/>
      <c r="H87" s="18" t="s">
        <v>495</v>
      </c>
      <c r="I87" s="19" t="s">
        <v>217</v>
      </c>
      <c r="J87" s="19" t="s">
        <v>372</v>
      </c>
      <c r="K87" s="113"/>
      <c r="L87" s="18" t="s">
        <v>216</v>
      </c>
      <c r="M87" s="112"/>
      <c r="N87" s="30">
        <v>32.1</v>
      </c>
      <c r="O87" s="112">
        <f>Table_132[[#This Row],[Crédito]]-Table_132[[#This Row],[Débito]]+O86</f>
        <v>259747.15999999995</v>
      </c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3">
      <c r="A88" s="24">
        <v>86</v>
      </c>
      <c r="B88" s="28" t="s">
        <v>601</v>
      </c>
      <c r="C88" s="57">
        <v>553653000024135</v>
      </c>
      <c r="D88" s="18">
        <v>18</v>
      </c>
      <c r="E88" s="18" t="s">
        <v>17</v>
      </c>
      <c r="F88" s="18">
        <v>2023</v>
      </c>
      <c r="G88" s="18"/>
      <c r="H88" s="18" t="s">
        <v>245</v>
      </c>
      <c r="I88" s="19" t="s">
        <v>154</v>
      </c>
      <c r="J88" s="19" t="s">
        <v>554</v>
      </c>
      <c r="K88" s="113"/>
      <c r="L88" s="18" t="s">
        <v>200</v>
      </c>
      <c r="M88" s="112"/>
      <c r="N88" s="30">
        <v>3259.76</v>
      </c>
      <c r="O88" s="112">
        <f>Table_132[[#This Row],[Crédito]]-Table_132[[#This Row],[Débito]]+O87</f>
        <v>256487.39999999994</v>
      </c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3">
      <c r="A89" s="24">
        <v>87</v>
      </c>
      <c r="B89" s="28" t="s">
        <v>557</v>
      </c>
      <c r="C89" s="57">
        <v>554439000039504</v>
      </c>
      <c r="D89" s="18">
        <v>18</v>
      </c>
      <c r="E89" s="18" t="s">
        <v>17</v>
      </c>
      <c r="F89" s="18">
        <v>2023</v>
      </c>
      <c r="G89" s="18"/>
      <c r="H89" s="18" t="s">
        <v>460</v>
      </c>
      <c r="I89" s="19" t="s">
        <v>559</v>
      </c>
      <c r="J89" s="19" t="s">
        <v>643</v>
      </c>
      <c r="K89" s="113"/>
      <c r="L89" s="18" t="s">
        <v>542</v>
      </c>
      <c r="M89" s="112"/>
      <c r="N89" s="30">
        <v>4348.28</v>
      </c>
      <c r="O89" s="112">
        <f>Table_132[[#This Row],[Crédito]]-Table_132[[#This Row],[Débito]]+O88</f>
        <v>252139.11999999994</v>
      </c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3">
      <c r="A90" s="24">
        <v>88</v>
      </c>
      <c r="B90" s="28" t="s">
        <v>557</v>
      </c>
      <c r="C90" s="57">
        <v>554439000039504</v>
      </c>
      <c r="D90" s="18">
        <v>18</v>
      </c>
      <c r="E90" s="18" t="s">
        <v>17</v>
      </c>
      <c r="F90" s="18">
        <v>2023</v>
      </c>
      <c r="G90" s="18"/>
      <c r="H90" s="18" t="s">
        <v>460</v>
      </c>
      <c r="I90" s="19" t="s">
        <v>559</v>
      </c>
      <c r="J90" s="19" t="s">
        <v>644</v>
      </c>
      <c r="K90" s="113"/>
      <c r="L90" s="18" t="s">
        <v>542</v>
      </c>
      <c r="M90" s="112"/>
      <c r="N90" s="30">
        <v>12076</v>
      </c>
      <c r="O90" s="112">
        <f>Table_132[[#This Row],[Crédito]]-Table_132[[#This Row],[Débito]]+O89</f>
        <v>240063.11999999994</v>
      </c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3">
      <c r="A91" s="24">
        <v>89</v>
      </c>
      <c r="B91" s="28" t="s">
        <v>169</v>
      </c>
      <c r="C91" s="57">
        <v>551369000031703</v>
      </c>
      <c r="D91" s="18">
        <v>19</v>
      </c>
      <c r="E91" s="18" t="s">
        <v>17</v>
      </c>
      <c r="F91" s="18">
        <v>2023</v>
      </c>
      <c r="G91" s="18"/>
      <c r="H91" s="121" t="s">
        <v>540</v>
      </c>
      <c r="I91" s="19" t="s">
        <v>212</v>
      </c>
      <c r="J91" s="19" t="s">
        <v>552</v>
      </c>
      <c r="K91" s="113"/>
      <c r="L91" s="18" t="s">
        <v>208</v>
      </c>
      <c r="M91" s="111">
        <v>2800</v>
      </c>
      <c r="N91" s="30"/>
      <c r="O91" s="112">
        <f>Table_132[[#This Row],[Crédito]]-Table_132[[#This Row],[Débito]]+O90</f>
        <v>242863.11999999994</v>
      </c>
      <c r="P91" s="1"/>
      <c r="Q91" s="117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3">
      <c r="A92" s="24">
        <v>90</v>
      </c>
      <c r="B92" s="28" t="s">
        <v>595</v>
      </c>
      <c r="C92" s="57">
        <v>554732000026538</v>
      </c>
      <c r="D92" s="18">
        <v>20</v>
      </c>
      <c r="E92" s="18" t="s">
        <v>17</v>
      </c>
      <c r="F92" s="18">
        <v>2023</v>
      </c>
      <c r="G92" s="18"/>
      <c r="H92" s="18" t="s">
        <v>246</v>
      </c>
      <c r="I92" s="19" t="s">
        <v>219</v>
      </c>
      <c r="J92" s="19" t="s">
        <v>555</v>
      </c>
      <c r="K92" s="19" t="s">
        <v>218</v>
      </c>
      <c r="L92" s="18" t="s">
        <v>220</v>
      </c>
      <c r="M92" s="124"/>
      <c r="N92" s="30">
        <v>5155.16</v>
      </c>
      <c r="O92" s="112">
        <f>Table_132[[#This Row],[Crédito]]-Table_132[[#This Row],[Débito]]+O91</f>
        <v>237707.95999999993</v>
      </c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3">
      <c r="A93" s="24">
        <v>91</v>
      </c>
      <c r="B93" s="28" t="s">
        <v>601</v>
      </c>
      <c r="C93" s="57">
        <v>554732000026538</v>
      </c>
      <c r="D93" s="18">
        <v>20</v>
      </c>
      <c r="E93" s="18" t="s">
        <v>17</v>
      </c>
      <c r="F93" s="18">
        <v>2023</v>
      </c>
      <c r="G93" s="18"/>
      <c r="H93" s="18" t="s">
        <v>247</v>
      </c>
      <c r="I93" s="19" t="s">
        <v>219</v>
      </c>
      <c r="J93" s="19" t="s">
        <v>554</v>
      </c>
      <c r="K93" s="113" t="s">
        <v>218</v>
      </c>
      <c r="L93" s="18" t="s">
        <v>220</v>
      </c>
      <c r="M93" s="124"/>
      <c r="N93" s="30">
        <v>1271.48</v>
      </c>
      <c r="O93" s="112">
        <f>Table_132[[#This Row],[Crédito]]-Table_132[[#This Row],[Débito]]+O92</f>
        <v>236436.47999999992</v>
      </c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3">
      <c r="A94" s="24">
        <v>92</v>
      </c>
      <c r="B94" s="28" t="s">
        <v>546</v>
      </c>
      <c r="C94" s="57">
        <v>42601</v>
      </c>
      <c r="D94" s="18">
        <v>26</v>
      </c>
      <c r="E94" s="18" t="s">
        <v>17</v>
      </c>
      <c r="F94" s="18">
        <v>2023</v>
      </c>
      <c r="G94" s="18"/>
      <c r="H94" s="18" t="s">
        <v>528</v>
      </c>
      <c r="I94" s="19" t="s">
        <v>205</v>
      </c>
      <c r="J94" s="19" t="s">
        <v>461</v>
      </c>
      <c r="K94" s="113"/>
      <c r="L94" s="18" t="s">
        <v>206</v>
      </c>
      <c r="M94" s="124"/>
      <c r="N94" s="30">
        <v>17568.2</v>
      </c>
      <c r="O94" s="112">
        <f>Table_132[[#This Row],[Crédito]]-Table_132[[#This Row],[Débito]]+O93</f>
        <v>218868.27999999991</v>
      </c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3">
      <c r="A95" s="24">
        <v>93</v>
      </c>
      <c r="B95" s="28" t="s">
        <v>169</v>
      </c>
      <c r="C95" s="57">
        <v>551369000031295</v>
      </c>
      <c r="D95" s="18">
        <v>3</v>
      </c>
      <c r="E95" s="18" t="s">
        <v>18</v>
      </c>
      <c r="F95" s="18">
        <v>2023</v>
      </c>
      <c r="G95" s="18"/>
      <c r="H95" s="121" t="s">
        <v>540</v>
      </c>
      <c r="I95" s="19" t="s">
        <v>212</v>
      </c>
      <c r="J95" s="19" t="s">
        <v>552</v>
      </c>
      <c r="K95" s="113"/>
      <c r="L95" s="18" t="s">
        <v>208</v>
      </c>
      <c r="M95" s="111">
        <v>28000</v>
      </c>
      <c r="N95" s="30"/>
      <c r="O95" s="112">
        <f>Table_132[[#This Row],[Crédito]]-Table_132[[#This Row],[Débito]]+O94</f>
        <v>246868.27999999991</v>
      </c>
      <c r="P95" s="1"/>
      <c r="Q95" s="117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3">
      <c r="A96" s="24">
        <v>94</v>
      </c>
      <c r="B96" s="28" t="s">
        <v>564</v>
      </c>
      <c r="C96" s="119">
        <v>50401</v>
      </c>
      <c r="D96" s="18">
        <v>4</v>
      </c>
      <c r="E96" s="18" t="s">
        <v>18</v>
      </c>
      <c r="F96" s="18">
        <v>2023</v>
      </c>
      <c r="G96" s="18"/>
      <c r="H96" s="18" t="s">
        <v>575</v>
      </c>
      <c r="I96" s="19" t="s">
        <v>157</v>
      </c>
      <c r="J96" s="19" t="s">
        <v>372</v>
      </c>
      <c r="K96" s="113"/>
      <c r="L96" s="18" t="s">
        <v>256</v>
      </c>
      <c r="M96" s="125"/>
      <c r="N96" s="30">
        <v>1843.16</v>
      </c>
      <c r="O96" s="112">
        <f>Table_132[[#This Row],[Crédito]]-Table_132[[#This Row],[Débito]]+O95</f>
        <v>245025.11999999991</v>
      </c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3">
      <c r="A97" s="24">
        <v>95</v>
      </c>
      <c r="B97" s="28" t="s">
        <v>556</v>
      </c>
      <c r="C97" s="57">
        <v>831251203181269</v>
      </c>
      <c r="D97" s="18">
        <v>5</v>
      </c>
      <c r="E97" s="18" t="s">
        <v>18</v>
      </c>
      <c r="F97" s="18">
        <v>2023</v>
      </c>
      <c r="G97" s="18"/>
      <c r="H97" s="18" t="s">
        <v>539</v>
      </c>
      <c r="I97" s="19" t="s">
        <v>16</v>
      </c>
      <c r="J97" s="19" t="s">
        <v>459</v>
      </c>
      <c r="K97" s="113"/>
      <c r="L97" s="18" t="s">
        <v>171</v>
      </c>
      <c r="M97" s="124"/>
      <c r="N97" s="30">
        <v>69</v>
      </c>
      <c r="O97" s="112">
        <f>Table_132[[#This Row],[Crédito]]-Table_132[[#This Row],[Débito]]+O96</f>
        <v>244956.11999999991</v>
      </c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3">
      <c r="A98" s="24">
        <v>96</v>
      </c>
      <c r="B98" s="28" t="s">
        <v>565</v>
      </c>
      <c r="C98" s="57">
        <v>50801</v>
      </c>
      <c r="D98" s="18">
        <v>8</v>
      </c>
      <c r="E98" s="18" t="s">
        <v>18</v>
      </c>
      <c r="F98" s="18">
        <v>2023</v>
      </c>
      <c r="G98" s="18"/>
      <c r="H98" s="18" t="s">
        <v>561</v>
      </c>
      <c r="I98" s="19" t="s">
        <v>254</v>
      </c>
      <c r="J98" s="19" t="s">
        <v>372</v>
      </c>
      <c r="K98" s="18"/>
      <c r="L98" s="18" t="s">
        <v>255</v>
      </c>
      <c r="M98" s="124"/>
      <c r="N98" s="30">
        <v>1536.15</v>
      </c>
      <c r="O98" s="112">
        <f>Table_132[[#This Row],[Crédito]]-Table_132[[#This Row],[Débito]]+O97</f>
        <v>243419.96999999991</v>
      </c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3">
      <c r="A99" s="24">
        <v>97</v>
      </c>
      <c r="B99" s="28" t="s">
        <v>726</v>
      </c>
      <c r="C99" s="57">
        <v>51001</v>
      </c>
      <c r="D99" s="18">
        <v>10</v>
      </c>
      <c r="E99" s="18" t="s">
        <v>18</v>
      </c>
      <c r="F99" s="18">
        <v>2023</v>
      </c>
      <c r="G99" s="18"/>
      <c r="H99" s="18" t="s">
        <v>541</v>
      </c>
      <c r="I99" s="19" t="s">
        <v>19</v>
      </c>
      <c r="J99" s="19" t="s">
        <v>673</v>
      </c>
      <c r="K99" s="113"/>
      <c r="L99" s="18" t="s">
        <v>193</v>
      </c>
      <c r="M99" s="124"/>
      <c r="N99" s="30">
        <v>486</v>
      </c>
      <c r="O99" s="112">
        <f>Table_132[[#This Row],[Crédito]]-Table_132[[#This Row],[Débito]]+O98</f>
        <v>242933.96999999991</v>
      </c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3">
      <c r="A100" s="24">
        <v>98</v>
      </c>
      <c r="B100" s="28" t="s">
        <v>670</v>
      </c>
      <c r="C100" s="57">
        <v>850003</v>
      </c>
      <c r="D100" s="18">
        <v>11</v>
      </c>
      <c r="E100" s="18" t="s">
        <v>18</v>
      </c>
      <c r="F100" s="18">
        <v>2023</v>
      </c>
      <c r="G100" s="18"/>
      <c r="H100" s="18" t="s">
        <v>540</v>
      </c>
      <c r="I100" s="19" t="s">
        <v>209</v>
      </c>
      <c r="J100" s="19" t="s">
        <v>536</v>
      </c>
      <c r="K100" s="19" t="s">
        <v>713</v>
      </c>
      <c r="L100" s="18" t="s">
        <v>210</v>
      </c>
      <c r="M100" s="126">
        <v>258.02999999999997</v>
      </c>
      <c r="N100" s="30"/>
      <c r="O100" s="112">
        <f>Table_132[[#This Row],[Crédito]]-Table_132[[#This Row],[Débito]]+O99</f>
        <v>243191.99999999991</v>
      </c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3">
      <c r="A101" s="24">
        <v>99</v>
      </c>
      <c r="B101" s="28" t="s">
        <v>566</v>
      </c>
      <c r="C101" s="57">
        <v>850003</v>
      </c>
      <c r="D101" s="18">
        <v>11</v>
      </c>
      <c r="E101" s="18" t="s">
        <v>18</v>
      </c>
      <c r="F101" s="18">
        <v>2023</v>
      </c>
      <c r="G101" s="18"/>
      <c r="H101" s="18" t="s">
        <v>587</v>
      </c>
      <c r="I101" s="19" t="s">
        <v>709</v>
      </c>
      <c r="J101" s="19" t="s">
        <v>372</v>
      </c>
      <c r="K101" s="19" t="s">
        <v>566</v>
      </c>
      <c r="L101" s="18" t="s">
        <v>170</v>
      </c>
      <c r="M101" s="112"/>
      <c r="N101" s="30">
        <v>258.02999999999997</v>
      </c>
      <c r="O101" s="112">
        <f>Table_132[[#This Row],[Crédito]]-Table_132[[#This Row],[Débito]]+O100</f>
        <v>242933.96999999991</v>
      </c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3">
      <c r="A102" s="24">
        <v>100</v>
      </c>
      <c r="B102" s="28" t="s">
        <v>574</v>
      </c>
      <c r="C102" s="57">
        <v>850003</v>
      </c>
      <c r="D102" s="18">
        <v>11</v>
      </c>
      <c r="E102" s="18" t="s">
        <v>18</v>
      </c>
      <c r="F102" s="18">
        <v>2023</v>
      </c>
      <c r="G102" s="18"/>
      <c r="H102" s="18" t="s">
        <v>501</v>
      </c>
      <c r="I102" s="19" t="s">
        <v>249</v>
      </c>
      <c r="J102" s="19" t="s">
        <v>372</v>
      </c>
      <c r="K102" s="113"/>
      <c r="L102" s="18" t="s">
        <v>230</v>
      </c>
      <c r="M102" s="112"/>
      <c r="N102" s="30">
        <v>208.7</v>
      </c>
      <c r="O102" s="112">
        <f>Table_132[[#This Row],[Crédito]]-Table_132[[#This Row],[Débito]]+O101</f>
        <v>242725.2699999999</v>
      </c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3">
      <c r="A103" s="24">
        <v>101</v>
      </c>
      <c r="B103" s="28" t="s">
        <v>658</v>
      </c>
      <c r="C103" s="57">
        <v>850003</v>
      </c>
      <c r="D103" s="18">
        <v>11</v>
      </c>
      <c r="E103" s="18" t="s">
        <v>18</v>
      </c>
      <c r="F103" s="18">
        <v>2023</v>
      </c>
      <c r="G103" s="18"/>
      <c r="H103" s="18" t="s">
        <v>500</v>
      </c>
      <c r="I103" s="19" t="s">
        <v>496</v>
      </c>
      <c r="J103" s="19" t="s">
        <v>372</v>
      </c>
      <c r="K103" s="113"/>
      <c r="L103" s="18" t="s">
        <v>497</v>
      </c>
      <c r="M103" s="112"/>
      <c r="N103" s="30">
        <v>29.33</v>
      </c>
      <c r="O103" s="112">
        <f>Table_132[[#This Row],[Crédito]]-Table_132[[#This Row],[Débito]]+O102</f>
        <v>242695.93999999992</v>
      </c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3">
      <c r="A104" s="24">
        <v>102</v>
      </c>
      <c r="B104" s="28" t="s">
        <v>564</v>
      </c>
      <c r="C104" s="119">
        <v>51501</v>
      </c>
      <c r="D104" s="18">
        <v>15</v>
      </c>
      <c r="E104" s="18" t="s">
        <v>18</v>
      </c>
      <c r="F104" s="18">
        <v>2023</v>
      </c>
      <c r="G104" s="18"/>
      <c r="H104" s="18" t="s">
        <v>243</v>
      </c>
      <c r="I104" s="19" t="s">
        <v>221</v>
      </c>
      <c r="J104" s="19" t="s">
        <v>372</v>
      </c>
      <c r="K104" s="113"/>
      <c r="L104" s="18" t="s">
        <v>222</v>
      </c>
      <c r="M104" s="112"/>
      <c r="N104" s="30">
        <v>1827.58</v>
      </c>
      <c r="O104" s="112">
        <f>Table_132[[#This Row],[Crédito]]-Table_132[[#This Row],[Débito]]+O103</f>
        <v>240868.35999999993</v>
      </c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3">
      <c r="A105" s="24">
        <v>103</v>
      </c>
      <c r="B105" s="28" t="s">
        <v>557</v>
      </c>
      <c r="C105" s="57">
        <v>554439000039504</v>
      </c>
      <c r="D105" s="18">
        <v>17</v>
      </c>
      <c r="E105" s="18" t="s">
        <v>18</v>
      </c>
      <c r="F105" s="18">
        <v>2023</v>
      </c>
      <c r="G105" s="18"/>
      <c r="H105" s="18" t="s">
        <v>460</v>
      </c>
      <c r="I105" s="19" t="s">
        <v>559</v>
      </c>
      <c r="J105" s="19" t="s">
        <v>645</v>
      </c>
      <c r="K105" s="113"/>
      <c r="L105" s="18" t="s">
        <v>542</v>
      </c>
      <c r="M105" s="112"/>
      <c r="N105" s="30">
        <v>1314.22</v>
      </c>
      <c r="O105" s="112">
        <f>Table_132[[#This Row],[Crédito]]-Table_132[[#This Row],[Débito]]+O104</f>
        <v>239554.13999999993</v>
      </c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3">
      <c r="A106" s="24">
        <v>104</v>
      </c>
      <c r="B106" s="28" t="s">
        <v>557</v>
      </c>
      <c r="C106" s="57">
        <v>554439000039504</v>
      </c>
      <c r="D106" s="18">
        <v>17</v>
      </c>
      <c r="E106" s="18" t="s">
        <v>18</v>
      </c>
      <c r="F106" s="18">
        <v>2023</v>
      </c>
      <c r="G106" s="18"/>
      <c r="H106" s="18" t="s">
        <v>460</v>
      </c>
      <c r="I106" s="19" t="s">
        <v>559</v>
      </c>
      <c r="J106" s="19" t="s">
        <v>646</v>
      </c>
      <c r="K106" s="113"/>
      <c r="L106" s="18" t="s">
        <v>542</v>
      </c>
      <c r="M106" s="112"/>
      <c r="N106" s="30">
        <v>2712</v>
      </c>
      <c r="O106" s="112">
        <f>Table_132[[#This Row],[Crédito]]-Table_132[[#This Row],[Débito]]+O105</f>
        <v>236842.13999999993</v>
      </c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3">
      <c r="A107" s="24">
        <v>105</v>
      </c>
      <c r="B107" s="28" t="s">
        <v>557</v>
      </c>
      <c r="C107" s="57">
        <v>51801</v>
      </c>
      <c r="D107" s="18">
        <v>18</v>
      </c>
      <c r="E107" s="18" t="s">
        <v>18</v>
      </c>
      <c r="F107" s="18">
        <v>2023</v>
      </c>
      <c r="G107" s="18"/>
      <c r="H107" s="18" t="s">
        <v>460</v>
      </c>
      <c r="I107" s="19" t="s">
        <v>559</v>
      </c>
      <c r="J107" s="19" t="s">
        <v>683</v>
      </c>
      <c r="K107" s="113"/>
      <c r="L107" s="18" t="s">
        <v>542</v>
      </c>
      <c r="M107" s="112"/>
      <c r="N107" s="30">
        <v>1569.38</v>
      </c>
      <c r="O107" s="112">
        <f>Table_132[[#This Row],[Crédito]]-Table_132[[#This Row],[Débito]]+O106</f>
        <v>235272.75999999992</v>
      </c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3">
      <c r="A108" s="24">
        <v>106</v>
      </c>
      <c r="B108" s="28" t="s">
        <v>574</v>
      </c>
      <c r="C108" s="57">
        <v>51802</v>
      </c>
      <c r="D108" s="18">
        <v>18</v>
      </c>
      <c r="E108" s="18" t="s">
        <v>18</v>
      </c>
      <c r="F108" s="18">
        <v>2023</v>
      </c>
      <c r="G108" s="18"/>
      <c r="H108" s="18" t="s">
        <v>224</v>
      </c>
      <c r="I108" s="19" t="s">
        <v>502</v>
      </c>
      <c r="J108" s="19" t="s">
        <v>372</v>
      </c>
      <c r="K108" s="113"/>
      <c r="L108" s="18" t="s">
        <v>223</v>
      </c>
      <c r="M108" s="112"/>
      <c r="N108" s="30">
        <v>1500</v>
      </c>
      <c r="O108" s="112">
        <f>Table_132[[#This Row],[Crédito]]-Table_132[[#This Row],[Débito]]+O107</f>
        <v>233772.75999999992</v>
      </c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3">
      <c r="A109" s="24">
        <v>107</v>
      </c>
      <c r="B109" s="28" t="s">
        <v>169</v>
      </c>
      <c r="C109" s="57">
        <v>551369000031703</v>
      </c>
      <c r="D109" s="18">
        <v>23</v>
      </c>
      <c r="E109" s="18" t="s">
        <v>18</v>
      </c>
      <c r="F109" s="18">
        <v>2023</v>
      </c>
      <c r="G109" s="18"/>
      <c r="H109" s="121" t="s">
        <v>540</v>
      </c>
      <c r="I109" s="19" t="s">
        <v>212</v>
      </c>
      <c r="J109" s="19" t="s">
        <v>552</v>
      </c>
      <c r="K109" s="113"/>
      <c r="L109" s="18" t="s">
        <v>208</v>
      </c>
      <c r="M109" s="111">
        <v>28000</v>
      </c>
      <c r="N109" s="30"/>
      <c r="O109" s="112">
        <f>Table_132[[#This Row],[Crédito]]-Table_132[[#This Row],[Débito]]+O108</f>
        <v>261772.75999999992</v>
      </c>
      <c r="P109" s="1"/>
      <c r="Q109" s="117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3">
      <c r="A110" s="24">
        <v>108</v>
      </c>
      <c r="B110" s="28" t="s">
        <v>574</v>
      </c>
      <c r="C110" s="57">
        <v>52301</v>
      </c>
      <c r="D110" s="18">
        <v>23</v>
      </c>
      <c r="E110" s="18" t="s">
        <v>18</v>
      </c>
      <c r="F110" s="18">
        <v>2023</v>
      </c>
      <c r="G110" s="18"/>
      <c r="H110" s="18" t="s">
        <v>523</v>
      </c>
      <c r="I110" s="19" t="s">
        <v>249</v>
      </c>
      <c r="J110" s="26" t="s">
        <v>372</v>
      </c>
      <c r="K110" s="113"/>
      <c r="L110" s="18" t="s">
        <v>225</v>
      </c>
      <c r="M110" s="112"/>
      <c r="N110" s="30">
        <v>741.8</v>
      </c>
      <c r="O110" s="112">
        <f>Table_132[[#This Row],[Crédito]]-Table_132[[#This Row],[Débito]]+O109</f>
        <v>261030.95999999993</v>
      </c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3">
      <c r="A111" s="24">
        <v>109</v>
      </c>
      <c r="B111" s="28" t="s">
        <v>568</v>
      </c>
      <c r="C111" s="57">
        <v>551369000032398</v>
      </c>
      <c r="D111" s="18">
        <v>29</v>
      </c>
      <c r="E111" s="18" t="s">
        <v>18</v>
      </c>
      <c r="F111" s="18">
        <v>2023</v>
      </c>
      <c r="G111" s="18"/>
      <c r="H111" s="18" t="s">
        <v>227</v>
      </c>
      <c r="I111" s="19" t="s">
        <v>226</v>
      </c>
      <c r="J111" s="26" t="s">
        <v>372</v>
      </c>
      <c r="K111" s="113"/>
      <c r="L111" s="18" t="s">
        <v>228</v>
      </c>
      <c r="M111" s="112"/>
      <c r="N111" s="30">
        <v>250</v>
      </c>
      <c r="O111" s="112">
        <f>Table_132[[#This Row],[Crédito]]-Table_132[[#This Row],[Débito]]+O110</f>
        <v>260780.95999999993</v>
      </c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3">
      <c r="A112" s="24">
        <v>110</v>
      </c>
      <c r="B112" s="28" t="s">
        <v>658</v>
      </c>
      <c r="C112" s="127">
        <v>850004</v>
      </c>
      <c r="D112" s="19">
        <v>30</v>
      </c>
      <c r="E112" s="19" t="s">
        <v>18</v>
      </c>
      <c r="F112" s="19">
        <v>2023</v>
      </c>
      <c r="G112" s="113"/>
      <c r="H112" s="19" t="s">
        <v>465</v>
      </c>
      <c r="I112" s="19" t="s">
        <v>496</v>
      </c>
      <c r="J112" s="26" t="s">
        <v>372</v>
      </c>
      <c r="K112" s="113"/>
      <c r="L112" s="18" t="s">
        <v>497</v>
      </c>
      <c r="M112" s="128"/>
      <c r="N112" s="129">
        <v>16.899999999999999</v>
      </c>
      <c r="O112" s="112">
        <f>Table_132[[#This Row],[Crédito]]-Table_132[[#This Row],[Débito]]+O111</f>
        <v>260764.05999999994</v>
      </c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3">
      <c r="A113" s="24">
        <v>111</v>
      </c>
      <c r="B113" s="28" t="s">
        <v>694</v>
      </c>
      <c r="C113" s="119">
        <v>850004</v>
      </c>
      <c r="D113" s="18">
        <v>30</v>
      </c>
      <c r="E113" s="18" t="s">
        <v>18</v>
      </c>
      <c r="F113" s="18">
        <v>2023</v>
      </c>
      <c r="G113" s="18"/>
      <c r="H113" s="18" t="s">
        <v>504</v>
      </c>
      <c r="I113" s="19" t="s">
        <v>576</v>
      </c>
      <c r="J113" s="26" t="s">
        <v>372</v>
      </c>
      <c r="K113" s="113"/>
      <c r="L113" s="18" t="s">
        <v>503</v>
      </c>
      <c r="M113" s="112"/>
      <c r="N113" s="30">
        <v>320</v>
      </c>
      <c r="O113" s="112">
        <f>Table_132[[#This Row],[Crédito]]-Table_132[[#This Row],[Débito]]+O112</f>
        <v>260444.05999999994</v>
      </c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3">
      <c r="A114" s="24">
        <v>112</v>
      </c>
      <c r="B114" s="28" t="s">
        <v>582</v>
      </c>
      <c r="C114" s="57">
        <v>552925000131863</v>
      </c>
      <c r="D114" s="18">
        <v>1</v>
      </c>
      <c r="E114" s="18" t="s">
        <v>20</v>
      </c>
      <c r="F114" s="18">
        <v>2023</v>
      </c>
      <c r="G114" s="18"/>
      <c r="H114" s="18" t="s">
        <v>290</v>
      </c>
      <c r="I114" s="19" t="s">
        <v>263</v>
      </c>
      <c r="J114" s="19" t="s">
        <v>569</v>
      </c>
      <c r="K114" s="113"/>
      <c r="L114" s="18" t="s">
        <v>264</v>
      </c>
      <c r="M114" s="112"/>
      <c r="N114" s="30">
        <v>630</v>
      </c>
      <c r="O114" s="112">
        <f>Table_132[[#This Row],[Crédito]]-Table_132[[#This Row],[Débito]]+O113</f>
        <v>259814.05999999994</v>
      </c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3">
      <c r="A115" s="24">
        <v>113</v>
      </c>
      <c r="B115" s="28" t="s">
        <v>582</v>
      </c>
      <c r="C115" s="57">
        <v>554439000025572</v>
      </c>
      <c r="D115" s="18">
        <v>1</v>
      </c>
      <c r="E115" s="18" t="s">
        <v>20</v>
      </c>
      <c r="F115" s="18">
        <v>2023</v>
      </c>
      <c r="G115" s="18"/>
      <c r="H115" s="18" t="s">
        <v>291</v>
      </c>
      <c r="I115" s="19" t="s">
        <v>257</v>
      </c>
      <c r="J115" s="19" t="s">
        <v>569</v>
      </c>
      <c r="K115" s="113"/>
      <c r="L115" s="18" t="s">
        <v>265</v>
      </c>
      <c r="M115" s="112"/>
      <c r="N115" s="30">
        <v>630</v>
      </c>
      <c r="O115" s="112">
        <f>Table_132[[#This Row],[Crédito]]-Table_132[[#This Row],[Débito]]+O114</f>
        <v>259184.05999999994</v>
      </c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3">
      <c r="A116" s="24">
        <v>114</v>
      </c>
      <c r="B116" s="28" t="s">
        <v>596</v>
      </c>
      <c r="C116" s="57">
        <v>554732000132552</v>
      </c>
      <c r="D116" s="18">
        <v>1</v>
      </c>
      <c r="E116" s="18" t="s">
        <v>20</v>
      </c>
      <c r="F116" s="18">
        <v>2023</v>
      </c>
      <c r="G116" s="18"/>
      <c r="H116" s="18" t="s">
        <v>292</v>
      </c>
      <c r="I116" s="19" t="s">
        <v>190</v>
      </c>
      <c r="J116" s="19" t="s">
        <v>562</v>
      </c>
      <c r="K116" s="113"/>
      <c r="L116" s="18" t="s">
        <v>191</v>
      </c>
      <c r="M116" s="112"/>
      <c r="N116" s="30">
        <v>3409.6</v>
      </c>
      <c r="O116" s="112">
        <f>Table_132[[#This Row],[Crédito]]-Table_132[[#This Row],[Débito]]+O115</f>
        <v>255774.45999999993</v>
      </c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3">
      <c r="A117" s="24">
        <v>115</v>
      </c>
      <c r="B117" s="28" t="s">
        <v>596</v>
      </c>
      <c r="C117" s="57">
        <v>554732000141920</v>
      </c>
      <c r="D117" s="18">
        <v>1</v>
      </c>
      <c r="E117" s="18" t="s">
        <v>20</v>
      </c>
      <c r="F117" s="18">
        <v>2023</v>
      </c>
      <c r="G117" s="18"/>
      <c r="H117" s="18" t="s">
        <v>293</v>
      </c>
      <c r="I117" s="19" t="s">
        <v>194</v>
      </c>
      <c r="J117" s="19" t="s">
        <v>562</v>
      </c>
      <c r="K117" s="113"/>
      <c r="L117" s="18" t="s">
        <v>195</v>
      </c>
      <c r="M117" s="112"/>
      <c r="N117" s="30">
        <v>3409.6</v>
      </c>
      <c r="O117" s="112">
        <f>Table_132[[#This Row],[Crédito]]-Table_132[[#This Row],[Débito]]+O116</f>
        <v>252364.85999999993</v>
      </c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3">
      <c r="A118" s="24">
        <v>116</v>
      </c>
      <c r="B118" s="28" t="s">
        <v>556</v>
      </c>
      <c r="C118" s="57">
        <v>801561100088750</v>
      </c>
      <c r="D118" s="18">
        <v>5</v>
      </c>
      <c r="E118" s="18" t="s">
        <v>20</v>
      </c>
      <c r="F118" s="18">
        <v>2023</v>
      </c>
      <c r="G118" s="18"/>
      <c r="H118" s="18" t="s">
        <v>539</v>
      </c>
      <c r="I118" s="19" t="s">
        <v>16</v>
      </c>
      <c r="J118" s="19" t="s">
        <v>459</v>
      </c>
      <c r="K118" s="113"/>
      <c r="L118" s="18" t="s">
        <v>171</v>
      </c>
      <c r="M118" s="112"/>
      <c r="N118" s="30">
        <v>69</v>
      </c>
      <c r="O118" s="112">
        <f>Table_132[[#This Row],[Crédito]]-Table_132[[#This Row],[Débito]]+O117</f>
        <v>252295.85999999993</v>
      </c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3">
      <c r="A119" s="24">
        <v>117</v>
      </c>
      <c r="B119" s="28" t="s">
        <v>597</v>
      </c>
      <c r="C119" s="57">
        <v>850005</v>
      </c>
      <c r="D119" s="18">
        <v>6</v>
      </c>
      <c r="E119" s="18" t="s">
        <v>20</v>
      </c>
      <c r="F119" s="18">
        <v>2023</v>
      </c>
      <c r="G119" s="18"/>
      <c r="H119" s="18" t="s">
        <v>508</v>
      </c>
      <c r="I119" s="19" t="s">
        <v>509</v>
      </c>
      <c r="J119" s="26" t="s">
        <v>372</v>
      </c>
      <c r="K119" s="113"/>
      <c r="L119" s="18" t="s">
        <v>447</v>
      </c>
      <c r="M119" s="112"/>
      <c r="N119" s="30">
        <v>235.5</v>
      </c>
      <c r="O119" s="112">
        <f>Table_132[[#This Row],[Crédito]]-Table_132[[#This Row],[Débito]]+O118</f>
        <v>252060.35999999993</v>
      </c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3">
      <c r="A120" s="24">
        <v>118</v>
      </c>
      <c r="B120" s="28" t="s">
        <v>658</v>
      </c>
      <c r="C120" s="57">
        <v>850005</v>
      </c>
      <c r="D120" s="18">
        <v>6</v>
      </c>
      <c r="E120" s="18" t="s">
        <v>20</v>
      </c>
      <c r="F120" s="18">
        <v>2023</v>
      </c>
      <c r="G120" s="18"/>
      <c r="H120" s="18" t="s">
        <v>510</v>
      </c>
      <c r="I120" s="19" t="s">
        <v>513</v>
      </c>
      <c r="J120" s="26" t="s">
        <v>372</v>
      </c>
      <c r="K120" s="113"/>
      <c r="L120" s="18" t="s">
        <v>512</v>
      </c>
      <c r="M120" s="112"/>
      <c r="N120" s="30">
        <v>76.739999999999995</v>
      </c>
      <c r="O120" s="112">
        <f>Table_132[[#This Row],[Crédito]]-Table_132[[#This Row],[Débito]]+O119</f>
        <v>251983.61999999994</v>
      </c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3">
      <c r="A121" s="24">
        <v>119</v>
      </c>
      <c r="B121" s="28" t="s">
        <v>595</v>
      </c>
      <c r="C121" s="57">
        <v>554732000132552</v>
      </c>
      <c r="D121" s="18">
        <v>12</v>
      </c>
      <c r="E121" s="18" t="s">
        <v>20</v>
      </c>
      <c r="F121" s="18">
        <v>2023</v>
      </c>
      <c r="G121" s="18"/>
      <c r="H121" s="18" t="s">
        <v>294</v>
      </c>
      <c r="I121" s="19" t="s">
        <v>190</v>
      </c>
      <c r="J121" s="19" t="s">
        <v>555</v>
      </c>
      <c r="K121" s="113"/>
      <c r="L121" s="18" t="s">
        <v>191</v>
      </c>
      <c r="M121" s="112"/>
      <c r="N121" s="30">
        <v>4996.6400000000003</v>
      </c>
      <c r="O121" s="112">
        <f>Table_132[[#This Row],[Crédito]]-Table_132[[#This Row],[Débito]]+O120</f>
        <v>246986.97999999992</v>
      </c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3">
      <c r="A122" s="24">
        <v>120</v>
      </c>
      <c r="B122" s="28" t="s">
        <v>601</v>
      </c>
      <c r="C122" s="57">
        <v>554732000132552</v>
      </c>
      <c r="D122" s="18">
        <v>12</v>
      </c>
      <c r="E122" s="18" t="s">
        <v>20</v>
      </c>
      <c r="F122" s="18">
        <v>2023</v>
      </c>
      <c r="G122" s="18"/>
      <c r="H122" s="18" t="s">
        <v>295</v>
      </c>
      <c r="I122" s="19" t="s">
        <v>190</v>
      </c>
      <c r="J122" s="19" t="s">
        <v>554</v>
      </c>
      <c r="K122" s="113"/>
      <c r="L122" s="18" t="s">
        <v>191</v>
      </c>
      <c r="M122" s="112"/>
      <c r="N122" s="30">
        <v>1392</v>
      </c>
      <c r="O122" s="112">
        <f>Table_132[[#This Row],[Crédito]]-Table_132[[#This Row],[Débito]]+O121</f>
        <v>245594.97999999992</v>
      </c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3">
      <c r="A123" s="24">
        <v>121</v>
      </c>
      <c r="B123" s="28" t="s">
        <v>595</v>
      </c>
      <c r="C123" s="57">
        <v>554732000141920</v>
      </c>
      <c r="D123" s="18">
        <v>12</v>
      </c>
      <c r="E123" s="18" t="s">
        <v>20</v>
      </c>
      <c r="F123" s="18">
        <v>2023</v>
      </c>
      <c r="G123" s="18"/>
      <c r="H123" s="18" t="s">
        <v>296</v>
      </c>
      <c r="I123" s="19" t="s">
        <v>194</v>
      </c>
      <c r="J123" s="19" t="s">
        <v>555</v>
      </c>
      <c r="K123" s="113"/>
      <c r="L123" s="18" t="s">
        <v>195</v>
      </c>
      <c r="M123" s="112"/>
      <c r="N123" s="30">
        <v>4996.6400000000003</v>
      </c>
      <c r="O123" s="112">
        <f>Table_132[[#This Row],[Crédito]]-Table_132[[#This Row],[Débito]]+O122</f>
        <v>240598.33999999991</v>
      </c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3">
      <c r="A124" s="24">
        <v>122</v>
      </c>
      <c r="B124" s="28" t="s">
        <v>601</v>
      </c>
      <c r="C124" s="57">
        <v>554732000141920</v>
      </c>
      <c r="D124" s="18">
        <v>12</v>
      </c>
      <c r="E124" s="18" t="s">
        <v>20</v>
      </c>
      <c r="F124" s="18">
        <v>2023</v>
      </c>
      <c r="G124" s="18"/>
      <c r="H124" s="18" t="s">
        <v>297</v>
      </c>
      <c r="I124" s="19" t="s">
        <v>194</v>
      </c>
      <c r="J124" s="19" t="s">
        <v>554</v>
      </c>
      <c r="K124" s="113"/>
      <c r="L124" s="18" t="s">
        <v>195</v>
      </c>
      <c r="M124" s="112"/>
      <c r="N124" s="30">
        <v>1392</v>
      </c>
      <c r="O124" s="112">
        <f>Table_132[[#This Row],[Crédito]]-Table_132[[#This Row],[Débito]]+O123</f>
        <v>239206.33999999991</v>
      </c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3">
      <c r="A125" s="24">
        <v>123</v>
      </c>
      <c r="B125" s="28" t="s">
        <v>595</v>
      </c>
      <c r="C125" s="57">
        <v>555110000023966</v>
      </c>
      <c r="D125" s="18">
        <v>12</v>
      </c>
      <c r="E125" s="18" t="s">
        <v>20</v>
      </c>
      <c r="F125" s="18">
        <v>2023</v>
      </c>
      <c r="G125" s="18"/>
      <c r="H125" s="18" t="s">
        <v>298</v>
      </c>
      <c r="I125" s="19" t="s">
        <v>266</v>
      </c>
      <c r="J125" s="19" t="s">
        <v>555</v>
      </c>
      <c r="K125" s="113"/>
      <c r="L125" s="18" t="s">
        <v>267</v>
      </c>
      <c r="M125" s="112"/>
      <c r="N125" s="30">
        <v>5170.76</v>
      </c>
      <c r="O125" s="112">
        <f>Table_132[[#This Row],[Crédito]]-Table_132[[#This Row],[Débito]]+O124</f>
        <v>234035.5799999999</v>
      </c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3">
      <c r="A126" s="24">
        <v>124</v>
      </c>
      <c r="B126" s="28" t="s">
        <v>601</v>
      </c>
      <c r="C126" s="57">
        <v>555110000023966</v>
      </c>
      <c r="D126" s="18">
        <v>12</v>
      </c>
      <c r="E126" s="18" t="s">
        <v>20</v>
      </c>
      <c r="F126" s="18">
        <v>2023</v>
      </c>
      <c r="G126" s="18"/>
      <c r="H126" s="18" t="s">
        <v>299</v>
      </c>
      <c r="I126" s="19" t="s">
        <v>266</v>
      </c>
      <c r="J126" s="19" t="s">
        <v>554</v>
      </c>
      <c r="K126" s="18"/>
      <c r="L126" s="18" t="s">
        <v>267</v>
      </c>
      <c r="M126" s="112"/>
      <c r="N126" s="30">
        <v>1271.48</v>
      </c>
      <c r="O126" s="112">
        <f>Table_132[[#This Row],[Crédito]]-Table_132[[#This Row],[Débito]]+O125</f>
        <v>232764.09999999989</v>
      </c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3">
      <c r="A127" s="24">
        <v>125</v>
      </c>
      <c r="B127" s="28" t="s">
        <v>567</v>
      </c>
      <c r="C127" s="57">
        <v>850007</v>
      </c>
      <c r="D127" s="18">
        <v>13</v>
      </c>
      <c r="E127" s="18" t="s">
        <v>20</v>
      </c>
      <c r="F127" s="18">
        <v>2023</v>
      </c>
      <c r="G127" s="18"/>
      <c r="H127" s="18" t="s">
        <v>505</v>
      </c>
      <c r="I127" s="19" t="s">
        <v>302</v>
      </c>
      <c r="J127" s="19" t="s">
        <v>372</v>
      </c>
      <c r="K127" s="18" t="s">
        <v>577</v>
      </c>
      <c r="L127" s="18" t="s">
        <v>303</v>
      </c>
      <c r="M127" s="112"/>
      <c r="N127" s="30">
        <v>69.989999999999995</v>
      </c>
      <c r="O127" s="112">
        <f>Table_132[[#This Row],[Crédito]]-Table_132[[#This Row],[Débito]]+O126</f>
        <v>232694.1099999999</v>
      </c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3">
      <c r="A128" s="24">
        <v>126</v>
      </c>
      <c r="B128" s="28" t="s">
        <v>560</v>
      </c>
      <c r="C128" s="57">
        <v>554439000039504</v>
      </c>
      <c r="D128" s="18">
        <v>15</v>
      </c>
      <c r="E128" s="18" t="s">
        <v>20</v>
      </c>
      <c r="F128" s="18">
        <v>2023</v>
      </c>
      <c r="G128" s="18"/>
      <c r="H128" s="18" t="s">
        <v>540</v>
      </c>
      <c r="I128" s="26" t="s">
        <v>209</v>
      </c>
      <c r="J128" s="19" t="s">
        <v>553</v>
      </c>
      <c r="K128" s="18"/>
      <c r="L128" s="18" t="s">
        <v>210</v>
      </c>
      <c r="M128" s="112"/>
      <c r="N128" s="30">
        <v>5586</v>
      </c>
      <c r="O128" s="112">
        <f>Table_132[[#This Row],[Crédito]]-Table_132[[#This Row],[Débito]]+O127</f>
        <v>227108.1099999999</v>
      </c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3">
      <c r="A129" s="24">
        <v>127</v>
      </c>
      <c r="B129" s="28" t="s">
        <v>546</v>
      </c>
      <c r="C129" s="57">
        <v>61501</v>
      </c>
      <c r="D129" s="18">
        <v>15</v>
      </c>
      <c r="E129" s="18" t="s">
        <v>20</v>
      </c>
      <c r="F129" s="18">
        <v>2023</v>
      </c>
      <c r="G129" s="18"/>
      <c r="H129" s="18" t="s">
        <v>464</v>
      </c>
      <c r="I129" s="19" t="s">
        <v>205</v>
      </c>
      <c r="J129" s="19" t="s">
        <v>461</v>
      </c>
      <c r="K129" s="113"/>
      <c r="L129" s="18" t="s">
        <v>206</v>
      </c>
      <c r="M129" s="112"/>
      <c r="N129" s="30">
        <v>2940</v>
      </c>
      <c r="O129" s="112">
        <f>Table_132[[#This Row],[Crédito]]-Table_132[[#This Row],[Débito]]+O128</f>
        <v>224168.1099999999</v>
      </c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3">
      <c r="A130" s="24">
        <v>128</v>
      </c>
      <c r="B130" s="28" t="s">
        <v>696</v>
      </c>
      <c r="C130" s="57">
        <v>553653000032720</v>
      </c>
      <c r="D130" s="18">
        <v>19</v>
      </c>
      <c r="E130" s="18" t="s">
        <v>20</v>
      </c>
      <c r="F130" s="18">
        <v>2023</v>
      </c>
      <c r="G130" s="18"/>
      <c r="H130" s="18" t="s">
        <v>301</v>
      </c>
      <c r="I130" s="19" t="s">
        <v>268</v>
      </c>
      <c r="J130" s="19" t="s">
        <v>698</v>
      </c>
      <c r="K130" s="113"/>
      <c r="L130" s="18" t="s">
        <v>269</v>
      </c>
      <c r="M130" s="112"/>
      <c r="N130" s="30">
        <v>2493</v>
      </c>
      <c r="O130" s="112">
        <f>Table_132[[#This Row],[Crédito]]-Table_132[[#This Row],[Débito]]+O129</f>
        <v>221675.1099999999</v>
      </c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3">
      <c r="A131" s="24">
        <v>129</v>
      </c>
      <c r="B131" s="28" t="s">
        <v>696</v>
      </c>
      <c r="C131" s="57">
        <v>61901</v>
      </c>
      <c r="D131" s="18">
        <v>19</v>
      </c>
      <c r="E131" s="18" t="s">
        <v>20</v>
      </c>
      <c r="F131" s="18">
        <v>2023</v>
      </c>
      <c r="G131" s="18"/>
      <c r="H131" s="18" t="s">
        <v>304</v>
      </c>
      <c r="I131" s="19" t="s">
        <v>198</v>
      </c>
      <c r="J131" s="19" t="s">
        <v>698</v>
      </c>
      <c r="K131" s="113"/>
      <c r="L131" s="18" t="s">
        <v>199</v>
      </c>
      <c r="M131" s="112"/>
      <c r="N131" s="30">
        <v>2493</v>
      </c>
      <c r="O131" s="112">
        <f>Table_132[[#This Row],[Crédito]]-Table_132[[#This Row],[Débito]]+O130</f>
        <v>219182.1099999999</v>
      </c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3">
      <c r="A132" s="24">
        <v>130</v>
      </c>
      <c r="B132" s="28" t="s">
        <v>696</v>
      </c>
      <c r="C132" s="57">
        <v>61902</v>
      </c>
      <c r="D132" s="18">
        <v>19</v>
      </c>
      <c r="E132" s="18" t="s">
        <v>20</v>
      </c>
      <c r="F132" s="18">
        <v>2023</v>
      </c>
      <c r="G132" s="18"/>
      <c r="H132" s="18" t="s">
        <v>300</v>
      </c>
      <c r="I132" s="19" t="s">
        <v>270</v>
      </c>
      <c r="J132" s="19" t="s">
        <v>697</v>
      </c>
      <c r="K132" s="113"/>
      <c r="L132" s="18" t="s">
        <v>271</v>
      </c>
      <c r="M132" s="112"/>
      <c r="N132" s="30">
        <v>420</v>
      </c>
      <c r="O132" s="112">
        <f>Table_132[[#This Row],[Crédito]]-Table_132[[#This Row],[Débito]]+O131</f>
        <v>218762.1099999999</v>
      </c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3">
      <c r="A133" s="24">
        <v>131</v>
      </c>
      <c r="B133" s="28" t="s">
        <v>169</v>
      </c>
      <c r="C133" s="57">
        <v>551369000031703</v>
      </c>
      <c r="D133" s="18">
        <v>20</v>
      </c>
      <c r="E133" s="18" t="s">
        <v>20</v>
      </c>
      <c r="F133" s="18">
        <v>2023</v>
      </c>
      <c r="G133" s="18"/>
      <c r="H133" s="18" t="s">
        <v>540</v>
      </c>
      <c r="I133" s="19" t="s">
        <v>212</v>
      </c>
      <c r="J133" s="19" t="s">
        <v>552</v>
      </c>
      <c r="K133" s="113"/>
      <c r="L133" s="18" t="s">
        <v>208</v>
      </c>
      <c r="M133" s="111">
        <v>19600</v>
      </c>
      <c r="N133" s="30"/>
      <c r="O133" s="112">
        <f>Table_132[[#This Row],[Crédito]]-Table_132[[#This Row],[Débito]]+O132</f>
        <v>238362.1099999999</v>
      </c>
      <c r="P133" s="1"/>
      <c r="Q133" s="117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3">
      <c r="A134" s="24">
        <v>132</v>
      </c>
      <c r="B134" s="28" t="s">
        <v>696</v>
      </c>
      <c r="C134" s="57">
        <v>555110000011562</v>
      </c>
      <c r="D134" s="18">
        <v>20</v>
      </c>
      <c r="E134" s="18" t="s">
        <v>20</v>
      </c>
      <c r="F134" s="18">
        <v>2023</v>
      </c>
      <c r="G134" s="18"/>
      <c r="H134" s="18" t="s">
        <v>305</v>
      </c>
      <c r="I134" s="19" t="s">
        <v>272</v>
      </c>
      <c r="J134" s="19" t="s">
        <v>697</v>
      </c>
      <c r="K134" s="113"/>
      <c r="L134" s="18" t="s">
        <v>273</v>
      </c>
      <c r="M134" s="112"/>
      <c r="N134" s="30">
        <v>445</v>
      </c>
      <c r="O134" s="112">
        <f>Table_132[[#This Row],[Crédito]]-Table_132[[#This Row],[Débito]]+O133</f>
        <v>237917.1099999999</v>
      </c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3">
      <c r="A135" s="24">
        <v>133</v>
      </c>
      <c r="B135" s="28" t="s">
        <v>696</v>
      </c>
      <c r="C135" s="57">
        <v>62001</v>
      </c>
      <c r="D135" s="18">
        <v>20</v>
      </c>
      <c r="E135" s="18" t="s">
        <v>20</v>
      </c>
      <c r="F135" s="18">
        <v>2023</v>
      </c>
      <c r="G135" s="18"/>
      <c r="H135" s="18" t="s">
        <v>306</v>
      </c>
      <c r="I135" s="19" t="s">
        <v>274</v>
      </c>
      <c r="J135" s="19" t="s">
        <v>697</v>
      </c>
      <c r="K135" s="113"/>
      <c r="L135" s="18" t="s">
        <v>275</v>
      </c>
      <c r="M135" s="112"/>
      <c r="N135" s="30">
        <v>420</v>
      </c>
      <c r="O135" s="112">
        <f>Table_132[[#This Row],[Crédito]]-Table_132[[#This Row],[Débito]]+O134</f>
        <v>237497.1099999999</v>
      </c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3">
      <c r="A136" s="24">
        <v>134</v>
      </c>
      <c r="B136" s="28" t="s">
        <v>696</v>
      </c>
      <c r="C136" s="57">
        <v>62101</v>
      </c>
      <c r="D136" s="18">
        <v>21</v>
      </c>
      <c r="E136" s="18" t="s">
        <v>20</v>
      </c>
      <c r="F136" s="18">
        <v>2023</v>
      </c>
      <c r="G136" s="18"/>
      <c r="H136" s="18" t="s">
        <v>307</v>
      </c>
      <c r="I136" s="19" t="s">
        <v>276</v>
      </c>
      <c r="J136" s="19" t="s">
        <v>697</v>
      </c>
      <c r="K136" s="113"/>
      <c r="L136" s="18" t="s">
        <v>277</v>
      </c>
      <c r="M136" s="112"/>
      <c r="N136" s="30">
        <v>420</v>
      </c>
      <c r="O136" s="112">
        <f>Table_132[[#This Row],[Crédito]]-Table_132[[#This Row],[Débito]]+O135</f>
        <v>237077.1099999999</v>
      </c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3">
      <c r="A137" s="24">
        <v>135</v>
      </c>
      <c r="B137" s="28" t="s">
        <v>556</v>
      </c>
      <c r="C137" s="57">
        <v>831721100218666</v>
      </c>
      <c r="D137" s="18">
        <v>21</v>
      </c>
      <c r="E137" s="18" t="s">
        <v>20</v>
      </c>
      <c r="F137" s="18">
        <v>2023</v>
      </c>
      <c r="G137" s="18"/>
      <c r="H137" s="18" t="s">
        <v>539</v>
      </c>
      <c r="I137" s="19" t="s">
        <v>16</v>
      </c>
      <c r="J137" s="19" t="s">
        <v>459</v>
      </c>
      <c r="K137" s="113"/>
      <c r="L137" s="18" t="s">
        <v>171</v>
      </c>
      <c r="M137" s="112"/>
      <c r="N137" s="30">
        <v>11.5</v>
      </c>
      <c r="O137" s="112">
        <f>Table_132[[#This Row],[Crédito]]-Table_132[[#This Row],[Débito]]+O136</f>
        <v>237065.6099999999</v>
      </c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3">
      <c r="A138" s="24">
        <v>136</v>
      </c>
      <c r="B138" s="28" t="s">
        <v>601</v>
      </c>
      <c r="C138" s="57">
        <v>554732000132552</v>
      </c>
      <c r="D138" s="18">
        <v>23</v>
      </c>
      <c r="E138" s="18" t="s">
        <v>20</v>
      </c>
      <c r="F138" s="18">
        <v>2023</v>
      </c>
      <c r="G138" s="18"/>
      <c r="H138" s="18" t="s">
        <v>308</v>
      </c>
      <c r="I138" s="19" t="s">
        <v>190</v>
      </c>
      <c r="J138" s="19" t="s">
        <v>554</v>
      </c>
      <c r="K138" s="113"/>
      <c r="L138" s="18" t="s">
        <v>191</v>
      </c>
      <c r="M138" s="112"/>
      <c r="N138" s="30">
        <v>2900</v>
      </c>
      <c r="O138" s="112">
        <f>Table_132[[#This Row],[Crédito]]-Table_132[[#This Row],[Débito]]+O137</f>
        <v>234165.6099999999</v>
      </c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3">
      <c r="A139" s="24">
        <v>137</v>
      </c>
      <c r="B139" s="28" t="s">
        <v>601</v>
      </c>
      <c r="C139" s="57">
        <v>554732000132552</v>
      </c>
      <c r="D139" s="18">
        <v>23</v>
      </c>
      <c r="E139" s="18" t="s">
        <v>20</v>
      </c>
      <c r="F139" s="18">
        <v>2023</v>
      </c>
      <c r="G139" s="18"/>
      <c r="H139" s="18" t="s">
        <v>309</v>
      </c>
      <c r="I139" s="19" t="s">
        <v>190</v>
      </c>
      <c r="J139" s="19" t="s">
        <v>554</v>
      </c>
      <c r="K139" s="113"/>
      <c r="L139" s="18" t="s">
        <v>191</v>
      </c>
      <c r="M139" s="112"/>
      <c r="N139" s="30">
        <v>3480</v>
      </c>
      <c r="O139" s="112">
        <f>Table_132[[#This Row],[Crédito]]-Table_132[[#This Row],[Débito]]+O138</f>
        <v>230685.6099999999</v>
      </c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3">
      <c r="A140" s="24">
        <v>138</v>
      </c>
      <c r="B140" s="28" t="s">
        <v>601</v>
      </c>
      <c r="C140" s="57">
        <v>554732000141920</v>
      </c>
      <c r="D140" s="18">
        <v>23</v>
      </c>
      <c r="E140" s="18" t="s">
        <v>20</v>
      </c>
      <c r="F140" s="18">
        <v>2023</v>
      </c>
      <c r="G140" s="18"/>
      <c r="H140" s="18" t="s">
        <v>311</v>
      </c>
      <c r="I140" s="19" t="s">
        <v>194</v>
      </c>
      <c r="J140" s="19" t="s">
        <v>554</v>
      </c>
      <c r="K140" s="113"/>
      <c r="L140" s="18" t="s">
        <v>195</v>
      </c>
      <c r="M140" s="112"/>
      <c r="N140" s="30">
        <v>2900</v>
      </c>
      <c r="O140" s="112">
        <f>Table_132[[#This Row],[Crédito]]-Table_132[[#This Row],[Débito]]+O139</f>
        <v>227785.6099999999</v>
      </c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3">
      <c r="A141" s="24">
        <v>139</v>
      </c>
      <c r="B141" s="28" t="s">
        <v>601</v>
      </c>
      <c r="C141" s="57">
        <v>554732000141920</v>
      </c>
      <c r="D141" s="18">
        <v>23</v>
      </c>
      <c r="E141" s="18" t="s">
        <v>20</v>
      </c>
      <c r="F141" s="18">
        <v>2023</v>
      </c>
      <c r="G141" s="18"/>
      <c r="H141" s="18" t="s">
        <v>310</v>
      </c>
      <c r="I141" s="19" t="s">
        <v>194</v>
      </c>
      <c r="J141" s="19" t="s">
        <v>554</v>
      </c>
      <c r="K141" s="113"/>
      <c r="L141" s="18" t="s">
        <v>195</v>
      </c>
      <c r="M141" s="112"/>
      <c r="N141" s="30">
        <v>3480</v>
      </c>
      <c r="O141" s="112">
        <f>Table_132[[#This Row],[Crédito]]-Table_132[[#This Row],[Débito]]+O140</f>
        <v>224305.6099999999</v>
      </c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3">
      <c r="A142" s="24">
        <v>140</v>
      </c>
      <c r="B142" s="28" t="s">
        <v>696</v>
      </c>
      <c r="C142" s="57">
        <v>551668000220302</v>
      </c>
      <c r="D142" s="18">
        <v>26</v>
      </c>
      <c r="E142" s="18" t="s">
        <v>20</v>
      </c>
      <c r="F142" s="18">
        <v>2023</v>
      </c>
      <c r="G142" s="18"/>
      <c r="H142" s="18" t="s">
        <v>312</v>
      </c>
      <c r="I142" s="19" t="s">
        <v>258</v>
      </c>
      <c r="J142" s="19" t="s">
        <v>697</v>
      </c>
      <c r="K142" s="113"/>
      <c r="L142" s="18" t="s">
        <v>278</v>
      </c>
      <c r="M142" s="112"/>
      <c r="N142" s="30">
        <v>420</v>
      </c>
      <c r="O142" s="112">
        <f>Table_132[[#This Row],[Crédito]]-Table_132[[#This Row],[Débito]]+O141</f>
        <v>223885.6099999999</v>
      </c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3">
      <c r="A143" s="24">
        <v>141</v>
      </c>
      <c r="B143" s="28" t="s">
        <v>696</v>
      </c>
      <c r="C143" s="57">
        <v>553653000032720</v>
      </c>
      <c r="D143" s="18">
        <v>26</v>
      </c>
      <c r="E143" s="18" t="s">
        <v>20</v>
      </c>
      <c r="F143" s="18">
        <v>2023</v>
      </c>
      <c r="G143" s="18"/>
      <c r="H143" s="18" t="s">
        <v>313</v>
      </c>
      <c r="I143" s="19" t="s">
        <v>268</v>
      </c>
      <c r="J143" s="19" t="s">
        <v>698</v>
      </c>
      <c r="K143" s="113"/>
      <c r="L143" s="18" t="s">
        <v>269</v>
      </c>
      <c r="M143" s="112"/>
      <c r="N143" s="30">
        <v>1963.46</v>
      </c>
      <c r="O143" s="112">
        <f>Table_132[[#This Row],[Crédito]]-Table_132[[#This Row],[Débito]]+O142</f>
        <v>221922.14999999991</v>
      </c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3">
      <c r="A144" s="24">
        <v>142</v>
      </c>
      <c r="B144" s="28" t="s">
        <v>696</v>
      </c>
      <c r="C144" s="57">
        <v>554732000008888</v>
      </c>
      <c r="D144" s="18">
        <v>26</v>
      </c>
      <c r="E144" s="18" t="s">
        <v>20</v>
      </c>
      <c r="F144" s="18">
        <v>2023</v>
      </c>
      <c r="G144" s="18"/>
      <c r="H144" s="18" t="s">
        <v>314</v>
      </c>
      <c r="I144" s="19" t="s">
        <v>196</v>
      </c>
      <c r="J144" s="19" t="s">
        <v>698</v>
      </c>
      <c r="K144" s="113"/>
      <c r="L144" s="18" t="s">
        <v>197</v>
      </c>
      <c r="M144" s="112"/>
      <c r="N144" s="30">
        <v>2643</v>
      </c>
      <c r="O144" s="112">
        <f>Table_132[[#This Row],[Crédito]]-Table_132[[#This Row],[Débito]]+O143</f>
        <v>219279.14999999991</v>
      </c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3">
      <c r="A145" s="24">
        <v>143</v>
      </c>
      <c r="B145" s="28" t="s">
        <v>696</v>
      </c>
      <c r="C145" s="57">
        <v>554732000026538</v>
      </c>
      <c r="D145" s="18">
        <v>26</v>
      </c>
      <c r="E145" s="18" t="s">
        <v>20</v>
      </c>
      <c r="F145" s="18">
        <v>2023</v>
      </c>
      <c r="G145" s="18"/>
      <c r="H145" s="18" t="s">
        <v>354</v>
      </c>
      <c r="I145" s="19" t="s">
        <v>219</v>
      </c>
      <c r="J145" s="19" t="s">
        <v>697</v>
      </c>
      <c r="K145" s="19" t="s">
        <v>218</v>
      </c>
      <c r="L145" s="18" t="s">
        <v>220</v>
      </c>
      <c r="M145" s="112"/>
      <c r="N145" s="30">
        <v>420</v>
      </c>
      <c r="O145" s="112">
        <f>Table_132[[#This Row],[Crédito]]-Table_132[[#This Row],[Débito]]+O144</f>
        <v>218859.14999999991</v>
      </c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3">
      <c r="A146" s="24">
        <v>144</v>
      </c>
      <c r="B146" s="28" t="s">
        <v>696</v>
      </c>
      <c r="C146" s="57">
        <v>555101000012897</v>
      </c>
      <c r="D146" s="18">
        <v>26</v>
      </c>
      <c r="E146" s="18" t="s">
        <v>20</v>
      </c>
      <c r="F146" s="18">
        <v>2023</v>
      </c>
      <c r="G146" s="18"/>
      <c r="H146" s="18" t="s">
        <v>315</v>
      </c>
      <c r="I146" s="19" t="s">
        <v>203</v>
      </c>
      <c r="J146" s="19" t="s">
        <v>697</v>
      </c>
      <c r="K146" s="113"/>
      <c r="L146" s="18" t="s">
        <v>204</v>
      </c>
      <c r="M146" s="112"/>
      <c r="N146" s="30">
        <v>420</v>
      </c>
      <c r="O146" s="112">
        <f>Table_132[[#This Row],[Crédito]]-Table_132[[#This Row],[Débito]]+O145</f>
        <v>218439.14999999991</v>
      </c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3">
      <c r="A147" s="24">
        <v>145</v>
      </c>
      <c r="B147" s="28" t="s">
        <v>696</v>
      </c>
      <c r="C147" s="57">
        <v>62701</v>
      </c>
      <c r="D147" s="18">
        <v>27</v>
      </c>
      <c r="E147" s="18" t="s">
        <v>20</v>
      </c>
      <c r="F147" s="18">
        <v>2023</v>
      </c>
      <c r="G147" s="18"/>
      <c r="H147" s="18" t="s">
        <v>316</v>
      </c>
      <c r="I147" s="19" t="s">
        <v>280</v>
      </c>
      <c r="J147" s="19" t="s">
        <v>697</v>
      </c>
      <c r="K147" s="113"/>
      <c r="L147" s="18" t="s">
        <v>281</v>
      </c>
      <c r="M147" s="112"/>
      <c r="N147" s="30">
        <v>420</v>
      </c>
      <c r="O147" s="112">
        <f>Table_132[[#This Row],[Crédito]]-Table_132[[#This Row],[Débito]]+O146</f>
        <v>218019.14999999991</v>
      </c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3">
      <c r="A148" s="24">
        <v>146</v>
      </c>
      <c r="B148" s="28" t="s">
        <v>556</v>
      </c>
      <c r="C148" s="57">
        <v>841781100251960</v>
      </c>
      <c r="D148" s="18">
        <v>27</v>
      </c>
      <c r="E148" s="18" t="s">
        <v>20</v>
      </c>
      <c r="F148" s="18">
        <v>2023</v>
      </c>
      <c r="G148" s="18"/>
      <c r="H148" s="18" t="s">
        <v>539</v>
      </c>
      <c r="I148" s="19" t="s">
        <v>16</v>
      </c>
      <c r="J148" s="19" t="s">
        <v>459</v>
      </c>
      <c r="K148" s="113"/>
      <c r="L148" s="18" t="s">
        <v>171</v>
      </c>
      <c r="M148" s="112"/>
      <c r="N148" s="30">
        <v>11.5</v>
      </c>
      <c r="O148" s="112">
        <f>Table_132[[#This Row],[Crédito]]-Table_132[[#This Row],[Débito]]+O147</f>
        <v>218007.64999999991</v>
      </c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3">
      <c r="A149" s="24">
        <v>147</v>
      </c>
      <c r="B149" s="28" t="s">
        <v>560</v>
      </c>
      <c r="C149" s="57">
        <v>554439000039504</v>
      </c>
      <c r="D149" s="18">
        <v>30</v>
      </c>
      <c r="E149" s="18" t="s">
        <v>20</v>
      </c>
      <c r="F149" s="18">
        <v>2023</v>
      </c>
      <c r="G149" s="18"/>
      <c r="H149" s="18" t="s">
        <v>211</v>
      </c>
      <c r="I149" s="19" t="s">
        <v>209</v>
      </c>
      <c r="J149" s="19" t="s">
        <v>553</v>
      </c>
      <c r="K149" s="113"/>
      <c r="L149" s="18" t="s">
        <v>210</v>
      </c>
      <c r="M149" s="112"/>
      <c r="N149" s="30">
        <v>17822</v>
      </c>
      <c r="O149" s="112">
        <f>Table_132[[#This Row],[Crédito]]-Table_132[[#This Row],[Débito]]+O148</f>
        <v>200185.64999999991</v>
      </c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3">
      <c r="A150" s="24">
        <v>148</v>
      </c>
      <c r="B150" s="28" t="s">
        <v>582</v>
      </c>
      <c r="C150" s="57">
        <v>552925000131863</v>
      </c>
      <c r="D150" s="18">
        <v>3</v>
      </c>
      <c r="E150" s="18" t="s">
        <v>21</v>
      </c>
      <c r="F150" s="18">
        <v>2023</v>
      </c>
      <c r="G150" s="18"/>
      <c r="H150" s="18" t="s">
        <v>317</v>
      </c>
      <c r="I150" s="19" t="s">
        <v>263</v>
      </c>
      <c r="J150" s="19" t="s">
        <v>569</v>
      </c>
      <c r="K150" s="113"/>
      <c r="L150" s="18" t="s">
        <v>264</v>
      </c>
      <c r="M150" s="112"/>
      <c r="N150" s="30">
        <v>630</v>
      </c>
      <c r="O150" s="112">
        <f>Table_132[[#This Row],[Crédito]]-Table_132[[#This Row],[Débito]]+O149</f>
        <v>199555.64999999991</v>
      </c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3">
      <c r="A151" s="24">
        <v>149</v>
      </c>
      <c r="B151" s="28" t="s">
        <v>582</v>
      </c>
      <c r="C151" s="57">
        <v>554439000025572</v>
      </c>
      <c r="D151" s="18">
        <v>3</v>
      </c>
      <c r="E151" s="18" t="s">
        <v>21</v>
      </c>
      <c r="F151" s="18">
        <v>2023</v>
      </c>
      <c r="G151" s="18"/>
      <c r="H151" s="18" t="s">
        <v>318</v>
      </c>
      <c r="I151" s="19" t="s">
        <v>257</v>
      </c>
      <c r="J151" s="19" t="s">
        <v>569</v>
      </c>
      <c r="K151" s="113"/>
      <c r="L151" s="18" t="s">
        <v>265</v>
      </c>
      <c r="M151" s="112"/>
      <c r="N151" s="30">
        <v>630</v>
      </c>
      <c r="O151" s="112">
        <f>Table_132[[#This Row],[Crédito]]-Table_132[[#This Row],[Débito]]+O150</f>
        <v>198925.64999999991</v>
      </c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3">
      <c r="A152" s="24">
        <v>150</v>
      </c>
      <c r="B152" s="28" t="s">
        <v>596</v>
      </c>
      <c r="C152" s="57">
        <v>554732000132552</v>
      </c>
      <c r="D152" s="18">
        <v>3</v>
      </c>
      <c r="E152" s="18" t="s">
        <v>21</v>
      </c>
      <c r="F152" s="18">
        <v>2023</v>
      </c>
      <c r="G152" s="18"/>
      <c r="H152" s="18" t="s">
        <v>319</v>
      </c>
      <c r="I152" s="19" t="s">
        <v>190</v>
      </c>
      <c r="J152" s="19" t="s">
        <v>562</v>
      </c>
      <c r="K152" s="113"/>
      <c r="L152" s="18" t="s">
        <v>191</v>
      </c>
      <c r="M152" s="112"/>
      <c r="N152" s="30">
        <v>3409.6</v>
      </c>
      <c r="O152" s="112">
        <f>Table_132[[#This Row],[Crédito]]-Table_132[[#This Row],[Débito]]+O151</f>
        <v>195516.0499999999</v>
      </c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3">
      <c r="A153" s="24">
        <v>151</v>
      </c>
      <c r="B153" s="28" t="s">
        <v>596</v>
      </c>
      <c r="C153" s="57">
        <v>554732000141920</v>
      </c>
      <c r="D153" s="18">
        <v>3</v>
      </c>
      <c r="E153" s="18" t="s">
        <v>21</v>
      </c>
      <c r="F153" s="18">
        <v>2023</v>
      </c>
      <c r="G153" s="18"/>
      <c r="H153" s="18" t="s">
        <v>320</v>
      </c>
      <c r="I153" s="19" t="s">
        <v>194</v>
      </c>
      <c r="J153" s="19" t="s">
        <v>562</v>
      </c>
      <c r="K153" s="113"/>
      <c r="L153" s="18" t="s">
        <v>195</v>
      </c>
      <c r="M153" s="112"/>
      <c r="N153" s="30">
        <v>3409.6</v>
      </c>
      <c r="O153" s="112">
        <f>Table_132[[#This Row],[Crédito]]-Table_132[[#This Row],[Débito]]+O152</f>
        <v>192106.4499999999</v>
      </c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3">
      <c r="A154" s="24">
        <v>152</v>
      </c>
      <c r="B154" s="28" t="s">
        <v>556</v>
      </c>
      <c r="C154" s="57">
        <v>821861201507145</v>
      </c>
      <c r="D154" s="18">
        <v>5</v>
      </c>
      <c r="E154" s="18" t="s">
        <v>21</v>
      </c>
      <c r="F154" s="18">
        <v>2023</v>
      </c>
      <c r="G154" s="18"/>
      <c r="H154" s="18" t="s">
        <v>539</v>
      </c>
      <c r="I154" s="19" t="s">
        <v>16</v>
      </c>
      <c r="J154" s="19" t="s">
        <v>459</v>
      </c>
      <c r="K154" s="113"/>
      <c r="L154" s="18" t="s">
        <v>171</v>
      </c>
      <c r="M154" s="112"/>
      <c r="N154" s="30">
        <v>69</v>
      </c>
      <c r="O154" s="112">
        <f>Table_132[[#This Row],[Crédito]]-Table_132[[#This Row],[Débito]]+O153</f>
        <v>192037.4499999999</v>
      </c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3">
      <c r="A155" s="24">
        <v>153</v>
      </c>
      <c r="B155" s="28" t="s">
        <v>169</v>
      </c>
      <c r="C155" s="57">
        <v>551369000031295</v>
      </c>
      <c r="D155" s="18">
        <v>7</v>
      </c>
      <c r="E155" s="18" t="s">
        <v>21</v>
      </c>
      <c r="F155" s="18">
        <v>2023</v>
      </c>
      <c r="G155" s="18"/>
      <c r="H155" s="18" t="s">
        <v>540</v>
      </c>
      <c r="I155" s="19" t="s">
        <v>212</v>
      </c>
      <c r="J155" s="19" t="s">
        <v>552</v>
      </c>
      <c r="K155" s="113"/>
      <c r="L155" s="18" t="s">
        <v>208</v>
      </c>
      <c r="M155" s="111">
        <v>5600</v>
      </c>
      <c r="N155" s="30"/>
      <c r="O155" s="112">
        <f>Table_132[[#This Row],[Crédito]]-Table_132[[#This Row],[Débito]]+O154</f>
        <v>197637.4499999999</v>
      </c>
      <c r="P155" s="1"/>
      <c r="Q155" s="117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3">
      <c r="A156" s="24">
        <v>154</v>
      </c>
      <c r="B156" s="28" t="s">
        <v>564</v>
      </c>
      <c r="C156" s="119">
        <v>70701</v>
      </c>
      <c r="D156" s="18">
        <v>7</v>
      </c>
      <c r="E156" s="18" t="s">
        <v>21</v>
      </c>
      <c r="F156" s="18">
        <v>2023</v>
      </c>
      <c r="G156" s="18"/>
      <c r="H156" s="18" t="s">
        <v>321</v>
      </c>
      <c r="I156" s="19" t="s">
        <v>259</v>
      </c>
      <c r="J156" s="19" t="s">
        <v>372</v>
      </c>
      <c r="K156" s="113"/>
      <c r="L156" s="18" t="s">
        <v>322</v>
      </c>
      <c r="M156" s="112"/>
      <c r="N156" s="30">
        <v>1571.14</v>
      </c>
      <c r="O156" s="112">
        <f>Table_132[[#This Row],[Crédito]]-Table_132[[#This Row],[Débito]]+O155</f>
        <v>196066.30999999988</v>
      </c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3">
      <c r="A157" s="24">
        <v>155</v>
      </c>
      <c r="B157" s="28" t="s">
        <v>726</v>
      </c>
      <c r="C157" s="57">
        <v>71001</v>
      </c>
      <c r="D157" s="18">
        <v>10</v>
      </c>
      <c r="E157" s="18" t="s">
        <v>21</v>
      </c>
      <c r="F157" s="18">
        <v>2023</v>
      </c>
      <c r="G157" s="18"/>
      <c r="H157" s="18" t="s">
        <v>541</v>
      </c>
      <c r="I157" s="19" t="s">
        <v>563</v>
      </c>
      <c r="J157" s="19" t="s">
        <v>672</v>
      </c>
      <c r="K157" s="130"/>
      <c r="L157" s="18" t="s">
        <v>193</v>
      </c>
      <c r="M157" s="112"/>
      <c r="N157" s="30">
        <v>1156</v>
      </c>
      <c r="O157" s="112">
        <f>Table_132[[#This Row],[Crédito]]-Table_132[[#This Row],[Débito]]+O156</f>
        <v>194910.30999999988</v>
      </c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3">
      <c r="A158" s="24">
        <v>156</v>
      </c>
      <c r="B158" s="28" t="s">
        <v>719</v>
      </c>
      <c r="C158" s="57">
        <v>400919362508</v>
      </c>
      <c r="D158" s="18">
        <v>12</v>
      </c>
      <c r="E158" s="18" t="s">
        <v>21</v>
      </c>
      <c r="F158" s="18">
        <v>2023</v>
      </c>
      <c r="G158" s="18"/>
      <c r="H158" s="18" t="s">
        <v>539</v>
      </c>
      <c r="I158" s="19" t="s">
        <v>16</v>
      </c>
      <c r="J158" s="19" t="s">
        <v>459</v>
      </c>
      <c r="K158" s="113"/>
      <c r="L158" s="18" t="s">
        <v>171</v>
      </c>
      <c r="M158" s="112"/>
      <c r="N158" s="30">
        <v>194000</v>
      </c>
      <c r="O158" s="112">
        <f>Table_132[[#This Row],[Crédito]]-Table_132[[#This Row],[Débito]]+O157</f>
        <v>910.30999999988126</v>
      </c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3">
      <c r="A159" s="24">
        <v>157</v>
      </c>
      <c r="B159" s="28" t="s">
        <v>564</v>
      </c>
      <c r="C159" s="119">
        <v>71301</v>
      </c>
      <c r="D159" s="18">
        <v>13</v>
      </c>
      <c r="E159" s="18" t="s">
        <v>21</v>
      </c>
      <c r="F159" s="18">
        <v>2023</v>
      </c>
      <c r="G159" s="18"/>
      <c r="H159" s="18" t="s">
        <v>323</v>
      </c>
      <c r="I159" s="19" t="s">
        <v>259</v>
      </c>
      <c r="J159" s="19" t="s">
        <v>572</v>
      </c>
      <c r="K159" s="113"/>
      <c r="L159" s="18" t="s">
        <v>322</v>
      </c>
      <c r="M159" s="112"/>
      <c r="N159" s="30">
        <v>1344.19</v>
      </c>
      <c r="O159" s="112">
        <f>Table_132[[#This Row],[Crédito]]-Table_132[[#This Row],[Débito]]+O158</f>
        <v>-433.8800000001188</v>
      </c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3">
      <c r="A160" s="24">
        <v>158</v>
      </c>
      <c r="B160" s="28" t="s">
        <v>721</v>
      </c>
      <c r="C160" s="57">
        <v>98</v>
      </c>
      <c r="D160" s="18">
        <v>13</v>
      </c>
      <c r="E160" s="18" t="s">
        <v>21</v>
      </c>
      <c r="F160" s="18">
        <v>2023</v>
      </c>
      <c r="G160" s="18"/>
      <c r="H160" s="18" t="s">
        <v>547</v>
      </c>
      <c r="I160" s="19" t="s">
        <v>209</v>
      </c>
      <c r="J160" s="19" t="s">
        <v>553</v>
      </c>
      <c r="K160" s="113"/>
      <c r="L160" s="18" t="s">
        <v>210</v>
      </c>
      <c r="M160" s="126">
        <v>500</v>
      </c>
      <c r="N160" s="30"/>
      <c r="O160" s="112">
        <f>Table_132[[#This Row],[Crédito]]-Table_132[[#This Row],[Débito]]+O159</f>
        <v>66.119999999881202</v>
      </c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3">
      <c r="A161" s="24">
        <v>159</v>
      </c>
      <c r="B161" s="28" t="s">
        <v>721</v>
      </c>
      <c r="C161" s="57">
        <v>400919362508</v>
      </c>
      <c r="D161" s="18">
        <v>13</v>
      </c>
      <c r="E161" s="18" t="s">
        <v>21</v>
      </c>
      <c r="F161" s="18">
        <v>2023</v>
      </c>
      <c r="G161" s="18"/>
      <c r="H161" s="18" t="s">
        <v>547</v>
      </c>
      <c r="I161" s="19" t="s">
        <v>209</v>
      </c>
      <c r="J161" s="19" t="s">
        <v>553</v>
      </c>
      <c r="K161" s="113"/>
      <c r="L161" s="18" t="s">
        <v>210</v>
      </c>
      <c r="M161" s="126">
        <v>0.01</v>
      </c>
      <c r="N161" s="30"/>
      <c r="O161" s="112">
        <f>Table_132[[#This Row],[Crédito]]-Table_132[[#This Row],[Débito]]+O160</f>
        <v>66.129999999881207</v>
      </c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3">
      <c r="A162" s="24">
        <v>160</v>
      </c>
      <c r="B162" s="28" t="s">
        <v>696</v>
      </c>
      <c r="C162" s="57">
        <v>551218000018656</v>
      </c>
      <c r="D162" s="18">
        <v>14</v>
      </c>
      <c r="E162" s="18" t="s">
        <v>21</v>
      </c>
      <c r="F162" s="18">
        <v>2023</v>
      </c>
      <c r="G162" s="18"/>
      <c r="H162" s="18" t="s">
        <v>324</v>
      </c>
      <c r="I162" s="19" t="s">
        <v>260</v>
      </c>
      <c r="J162" s="19" t="s">
        <v>697</v>
      </c>
      <c r="K162" s="113"/>
      <c r="L162" s="18" t="s">
        <v>279</v>
      </c>
      <c r="M162" s="112"/>
      <c r="N162" s="30">
        <v>420</v>
      </c>
      <c r="O162" s="112">
        <f>Table_132[[#This Row],[Crédito]]-Table_132[[#This Row],[Débito]]+O161</f>
        <v>-353.87000000011881</v>
      </c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3">
      <c r="A163" s="24">
        <v>161</v>
      </c>
      <c r="B163" s="28" t="s">
        <v>696</v>
      </c>
      <c r="C163" s="57">
        <v>551668000220302</v>
      </c>
      <c r="D163" s="18">
        <v>14</v>
      </c>
      <c r="E163" s="18" t="s">
        <v>21</v>
      </c>
      <c r="F163" s="18">
        <v>2023</v>
      </c>
      <c r="G163" s="18"/>
      <c r="H163" s="18" t="s">
        <v>325</v>
      </c>
      <c r="I163" s="19" t="s">
        <v>258</v>
      </c>
      <c r="J163" s="19" t="s">
        <v>697</v>
      </c>
      <c r="K163" s="113"/>
      <c r="L163" s="18" t="s">
        <v>278</v>
      </c>
      <c r="M163" s="112"/>
      <c r="N163" s="30">
        <v>420</v>
      </c>
      <c r="O163" s="112">
        <f>Table_132[[#This Row],[Crédito]]-Table_132[[#This Row],[Débito]]+O162</f>
        <v>-773.87000000011881</v>
      </c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3">
      <c r="A164" s="24">
        <v>162</v>
      </c>
      <c r="B164" s="28" t="s">
        <v>696</v>
      </c>
      <c r="C164" s="57">
        <v>553653000024135</v>
      </c>
      <c r="D164" s="18">
        <v>14</v>
      </c>
      <c r="E164" s="18" t="s">
        <v>21</v>
      </c>
      <c r="F164" s="18">
        <v>2023</v>
      </c>
      <c r="G164" s="18"/>
      <c r="H164" s="18" t="s">
        <v>326</v>
      </c>
      <c r="I164" s="19" t="s">
        <v>154</v>
      </c>
      <c r="J164" s="19" t="s">
        <v>698</v>
      </c>
      <c r="K164" s="113"/>
      <c r="L164" s="18" t="s">
        <v>200</v>
      </c>
      <c r="M164" s="112"/>
      <c r="N164" s="30">
        <v>2643</v>
      </c>
      <c r="O164" s="112">
        <f>Table_132[[#This Row],[Crédito]]-Table_132[[#This Row],[Débito]]+O163</f>
        <v>-3416.870000000119</v>
      </c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3">
      <c r="A165" s="24">
        <v>163</v>
      </c>
      <c r="B165" s="28" t="s">
        <v>696</v>
      </c>
      <c r="C165" s="57">
        <v>553653000032720</v>
      </c>
      <c r="D165" s="18">
        <v>14</v>
      </c>
      <c r="E165" s="18" t="s">
        <v>21</v>
      </c>
      <c r="F165" s="18">
        <v>2023</v>
      </c>
      <c r="G165" s="18"/>
      <c r="H165" s="18" t="s">
        <v>327</v>
      </c>
      <c r="I165" s="19" t="s">
        <v>268</v>
      </c>
      <c r="J165" s="19" t="s">
        <v>697</v>
      </c>
      <c r="K165" s="113"/>
      <c r="L165" s="18" t="s">
        <v>269</v>
      </c>
      <c r="M165" s="112"/>
      <c r="N165" s="30">
        <v>420</v>
      </c>
      <c r="O165" s="112">
        <f>Table_132[[#This Row],[Crédito]]-Table_132[[#This Row],[Débito]]+O164</f>
        <v>-3836.870000000119</v>
      </c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3">
      <c r="A166" s="24">
        <v>164</v>
      </c>
      <c r="B166" s="28" t="s">
        <v>696</v>
      </c>
      <c r="C166" s="57">
        <v>553653000049839</v>
      </c>
      <c r="D166" s="18">
        <v>14</v>
      </c>
      <c r="E166" s="18" t="s">
        <v>21</v>
      </c>
      <c r="F166" s="18">
        <v>2023</v>
      </c>
      <c r="G166" s="18"/>
      <c r="H166" s="18" t="s">
        <v>521</v>
      </c>
      <c r="I166" s="19" t="s">
        <v>153</v>
      </c>
      <c r="J166" s="19" t="s">
        <v>697</v>
      </c>
      <c r="K166" s="113"/>
      <c r="L166" s="18" t="s">
        <v>192</v>
      </c>
      <c r="M166" s="112"/>
      <c r="N166" s="30">
        <v>2493</v>
      </c>
      <c r="O166" s="112">
        <f>Table_132[[#This Row],[Crédito]]-Table_132[[#This Row],[Débito]]+O165</f>
        <v>-6329.870000000119</v>
      </c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3">
      <c r="A167" s="24">
        <v>165</v>
      </c>
      <c r="B167" s="28" t="s">
        <v>696</v>
      </c>
      <c r="C167" s="57">
        <v>554732000008888</v>
      </c>
      <c r="D167" s="18">
        <v>14</v>
      </c>
      <c r="E167" s="18" t="s">
        <v>21</v>
      </c>
      <c r="F167" s="18">
        <v>2023</v>
      </c>
      <c r="G167" s="18"/>
      <c r="H167" s="18" t="s">
        <v>357</v>
      </c>
      <c r="I167" s="19" t="s">
        <v>196</v>
      </c>
      <c r="J167" s="19" t="s">
        <v>698</v>
      </c>
      <c r="K167" s="113"/>
      <c r="L167" s="18" t="s">
        <v>197</v>
      </c>
      <c r="M167" s="112"/>
      <c r="N167" s="30">
        <v>2643</v>
      </c>
      <c r="O167" s="112">
        <f>Table_132[[#This Row],[Crédito]]-Table_132[[#This Row],[Débito]]+O166</f>
        <v>-8972.870000000119</v>
      </c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3">
      <c r="A168" s="24">
        <v>166</v>
      </c>
      <c r="B168" s="28" t="s">
        <v>696</v>
      </c>
      <c r="C168" s="57">
        <v>554732000025120</v>
      </c>
      <c r="D168" s="18">
        <v>14</v>
      </c>
      <c r="E168" s="18" t="s">
        <v>21</v>
      </c>
      <c r="F168" s="18">
        <v>2023</v>
      </c>
      <c r="G168" s="18"/>
      <c r="H168" s="18" t="s">
        <v>358</v>
      </c>
      <c r="I168" s="19" t="s">
        <v>284</v>
      </c>
      <c r="J168" s="19" t="s">
        <v>697</v>
      </c>
      <c r="K168" s="113"/>
      <c r="L168" s="18" t="s">
        <v>285</v>
      </c>
      <c r="M168" s="112"/>
      <c r="N168" s="30">
        <v>420</v>
      </c>
      <c r="O168" s="112">
        <f>Table_132[[#This Row],[Crédito]]-Table_132[[#This Row],[Débito]]+O167</f>
        <v>-9392.870000000119</v>
      </c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3">
      <c r="A169" s="24">
        <v>167</v>
      </c>
      <c r="B169" s="28" t="s">
        <v>696</v>
      </c>
      <c r="C169" s="57">
        <v>71401</v>
      </c>
      <c r="D169" s="18">
        <v>14</v>
      </c>
      <c r="E169" s="18" t="s">
        <v>21</v>
      </c>
      <c r="F169" s="18">
        <v>2023</v>
      </c>
      <c r="G169" s="18"/>
      <c r="H169" s="18" t="s">
        <v>328</v>
      </c>
      <c r="I169" s="19" t="s">
        <v>280</v>
      </c>
      <c r="J169" s="19" t="s">
        <v>697</v>
      </c>
      <c r="K169" s="113"/>
      <c r="L169" s="18" t="s">
        <v>281</v>
      </c>
      <c r="M169" s="112"/>
      <c r="N169" s="30">
        <v>420</v>
      </c>
      <c r="O169" s="112">
        <f>Table_132[[#This Row],[Crédito]]-Table_132[[#This Row],[Débito]]+O168</f>
        <v>-9812.870000000119</v>
      </c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3">
      <c r="A170" s="24">
        <v>168</v>
      </c>
      <c r="B170" s="28" t="s">
        <v>568</v>
      </c>
      <c r="C170" s="57">
        <v>71402</v>
      </c>
      <c r="D170" s="18">
        <v>14</v>
      </c>
      <c r="E170" s="18" t="s">
        <v>21</v>
      </c>
      <c r="F170" s="18">
        <v>2023</v>
      </c>
      <c r="G170" s="18"/>
      <c r="H170" s="18" t="s">
        <v>329</v>
      </c>
      <c r="I170" s="19" t="s">
        <v>217</v>
      </c>
      <c r="J170" s="19" t="s">
        <v>372</v>
      </c>
      <c r="K170" s="113"/>
      <c r="L170" s="18" t="s">
        <v>216</v>
      </c>
      <c r="M170" s="112"/>
      <c r="N170" s="30">
        <v>53.34</v>
      </c>
      <c r="O170" s="112">
        <f>Table_132[[#This Row],[Crédito]]-Table_132[[#This Row],[Débito]]+O169</f>
        <v>-9866.2100000001192</v>
      </c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3">
      <c r="A171" s="24">
        <v>169</v>
      </c>
      <c r="B171" s="28" t="s">
        <v>721</v>
      </c>
      <c r="C171" s="57">
        <v>98</v>
      </c>
      <c r="D171" s="18">
        <v>14</v>
      </c>
      <c r="E171" s="18" t="s">
        <v>21</v>
      </c>
      <c r="F171" s="18">
        <v>2023</v>
      </c>
      <c r="G171" s="18"/>
      <c r="H171" s="18" t="s">
        <v>547</v>
      </c>
      <c r="I171" s="19" t="s">
        <v>209</v>
      </c>
      <c r="J171" s="19" t="s">
        <v>553</v>
      </c>
      <c r="K171" s="113"/>
      <c r="L171" s="18" t="s">
        <v>210</v>
      </c>
      <c r="M171" s="131">
        <v>10000</v>
      </c>
      <c r="N171" s="30"/>
      <c r="O171" s="112">
        <f>Table_132[[#This Row],[Crédito]]-Table_132[[#This Row],[Débito]]+O170</f>
        <v>133.78999999988082</v>
      </c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3">
      <c r="A172" s="24">
        <v>170</v>
      </c>
      <c r="B172" s="28" t="s">
        <v>721</v>
      </c>
      <c r="C172" s="57">
        <v>400919362508</v>
      </c>
      <c r="D172" s="18">
        <v>14</v>
      </c>
      <c r="E172" s="18" t="s">
        <v>21</v>
      </c>
      <c r="F172" s="18">
        <v>2023</v>
      </c>
      <c r="G172" s="18"/>
      <c r="H172" s="18" t="s">
        <v>547</v>
      </c>
      <c r="I172" s="19" t="s">
        <v>209</v>
      </c>
      <c r="J172" s="19" t="s">
        <v>553</v>
      </c>
      <c r="K172" s="113"/>
      <c r="L172" s="18" t="s">
        <v>210</v>
      </c>
      <c r="M172" s="131">
        <v>0.8</v>
      </c>
      <c r="N172" s="30"/>
      <c r="O172" s="112">
        <f>Table_132[[#This Row],[Crédito]]-Table_132[[#This Row],[Débito]]+O171</f>
        <v>134.58999999988083</v>
      </c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3">
      <c r="A173" s="24">
        <v>171</v>
      </c>
      <c r="B173" s="28" t="s">
        <v>557</v>
      </c>
      <c r="C173" s="57">
        <v>54439000039504</v>
      </c>
      <c r="D173" s="18">
        <v>18</v>
      </c>
      <c r="E173" s="18" t="s">
        <v>21</v>
      </c>
      <c r="F173" s="18">
        <v>2023</v>
      </c>
      <c r="G173" s="18"/>
      <c r="H173" s="18" t="s">
        <v>460</v>
      </c>
      <c r="I173" s="19" t="s">
        <v>559</v>
      </c>
      <c r="J173" s="19" t="s">
        <v>675</v>
      </c>
      <c r="K173" s="113"/>
      <c r="L173" s="18" t="s">
        <v>542</v>
      </c>
      <c r="M173" s="111"/>
      <c r="N173" s="30">
        <v>4402.46</v>
      </c>
      <c r="O173" s="112">
        <f>Table_132[[#This Row],[Crédito]]-Table_132[[#This Row],[Débito]]+O172</f>
        <v>-4267.870000000119</v>
      </c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3">
      <c r="A174" s="24">
        <v>172</v>
      </c>
      <c r="B174" s="28" t="s">
        <v>557</v>
      </c>
      <c r="C174" s="57">
        <v>554439000039504</v>
      </c>
      <c r="D174" s="18">
        <v>18</v>
      </c>
      <c r="E174" s="18" t="s">
        <v>21</v>
      </c>
      <c r="F174" s="18">
        <v>2023</v>
      </c>
      <c r="G174" s="18"/>
      <c r="H174" s="18" t="s">
        <v>460</v>
      </c>
      <c r="I174" s="19" t="s">
        <v>559</v>
      </c>
      <c r="J174" s="19" t="s">
        <v>647</v>
      </c>
      <c r="K174" s="113"/>
      <c r="L174" s="18" t="s">
        <v>542</v>
      </c>
      <c r="M174" s="111"/>
      <c r="N174" s="30">
        <v>14092</v>
      </c>
      <c r="O174" s="112">
        <f>Table_132[[#This Row],[Crédito]]-Table_132[[#This Row],[Débito]]+O173</f>
        <v>-18359.870000000119</v>
      </c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3">
      <c r="A175" s="24">
        <v>173</v>
      </c>
      <c r="B175" s="28" t="s">
        <v>557</v>
      </c>
      <c r="C175" s="57">
        <v>554439000039504</v>
      </c>
      <c r="D175" s="18">
        <v>18</v>
      </c>
      <c r="E175" s="18" t="s">
        <v>21</v>
      </c>
      <c r="F175" s="18">
        <v>2023</v>
      </c>
      <c r="G175" s="18"/>
      <c r="H175" s="18" t="s">
        <v>460</v>
      </c>
      <c r="I175" s="19" t="s">
        <v>559</v>
      </c>
      <c r="J175" s="19" t="s">
        <v>684</v>
      </c>
      <c r="K175" s="113"/>
      <c r="L175" s="18" t="s">
        <v>542</v>
      </c>
      <c r="M175" s="111"/>
      <c r="N175" s="30">
        <v>11865.36</v>
      </c>
      <c r="O175" s="112">
        <f>Table_132[[#This Row],[Crédito]]-Table_132[[#This Row],[Débito]]+O174</f>
        <v>-30225.23000000012</v>
      </c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3">
      <c r="A176" s="24">
        <v>174</v>
      </c>
      <c r="B176" s="28" t="s">
        <v>721</v>
      </c>
      <c r="C176" s="57">
        <v>98</v>
      </c>
      <c r="D176" s="18">
        <v>18</v>
      </c>
      <c r="E176" s="18" t="s">
        <v>21</v>
      </c>
      <c r="F176" s="18">
        <v>2023</v>
      </c>
      <c r="G176" s="18"/>
      <c r="H176" s="18" t="s">
        <v>547</v>
      </c>
      <c r="I176" s="19" t="s">
        <v>209</v>
      </c>
      <c r="J176" s="19" t="s">
        <v>553</v>
      </c>
      <c r="K176" s="113"/>
      <c r="L176" s="18" t="s">
        <v>210</v>
      </c>
      <c r="M176" s="131">
        <v>30500</v>
      </c>
      <c r="N176" s="30"/>
      <c r="O176" s="112">
        <f>Table_132[[#This Row],[Crédito]]-Table_132[[#This Row],[Débito]]+O175</f>
        <v>274.76999999988038</v>
      </c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3">
      <c r="A177" s="24">
        <v>175</v>
      </c>
      <c r="B177" s="28" t="s">
        <v>169</v>
      </c>
      <c r="C177" s="57">
        <v>551369000031703</v>
      </c>
      <c r="D177" s="18">
        <v>19</v>
      </c>
      <c r="E177" s="18" t="s">
        <v>21</v>
      </c>
      <c r="F177" s="18">
        <v>2023</v>
      </c>
      <c r="G177" s="18"/>
      <c r="H177" s="18" t="s">
        <v>540</v>
      </c>
      <c r="I177" s="19" t="s">
        <v>212</v>
      </c>
      <c r="J177" s="19" t="s">
        <v>552</v>
      </c>
      <c r="K177" s="113"/>
      <c r="L177" s="18" t="s">
        <v>208</v>
      </c>
      <c r="M177" s="111">
        <v>25200</v>
      </c>
      <c r="N177" s="30"/>
      <c r="O177" s="112">
        <f>Table_132[[#This Row],[Crédito]]-Table_132[[#This Row],[Débito]]+O176</f>
        <v>25474.76999999988</v>
      </c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3">
      <c r="A178" s="24">
        <v>176</v>
      </c>
      <c r="B178" s="28" t="s">
        <v>721</v>
      </c>
      <c r="C178" s="57">
        <v>400919362508</v>
      </c>
      <c r="D178" s="18">
        <v>19</v>
      </c>
      <c r="E178" s="18" t="s">
        <v>21</v>
      </c>
      <c r="F178" s="18">
        <v>2023</v>
      </c>
      <c r="G178" s="18"/>
      <c r="H178" s="18" t="s">
        <v>547</v>
      </c>
      <c r="I178" s="19" t="s">
        <v>209</v>
      </c>
      <c r="J178" s="19" t="s">
        <v>553</v>
      </c>
      <c r="K178" s="113"/>
      <c r="L178" s="18" t="s">
        <v>210</v>
      </c>
      <c r="M178" s="131">
        <v>9.15</v>
      </c>
      <c r="N178" s="30"/>
      <c r="O178" s="112">
        <f>Table_132[[#This Row],[Crédito]]-Table_132[[#This Row],[Débito]]+O177</f>
        <v>25483.919999999882</v>
      </c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3">
      <c r="A179" s="24">
        <v>177</v>
      </c>
      <c r="B179" s="28" t="s">
        <v>692</v>
      </c>
      <c r="C179" s="57">
        <v>850008</v>
      </c>
      <c r="D179" s="18">
        <v>21</v>
      </c>
      <c r="E179" s="18" t="s">
        <v>21</v>
      </c>
      <c r="F179" s="18">
        <v>2023</v>
      </c>
      <c r="G179" s="18"/>
      <c r="H179" s="18" t="s">
        <v>525</v>
      </c>
      <c r="I179" s="19" t="s">
        <v>690</v>
      </c>
      <c r="J179" s="19" t="s">
        <v>573</v>
      </c>
      <c r="K179" s="113"/>
      <c r="L179" s="18" t="s">
        <v>251</v>
      </c>
      <c r="M179" s="112"/>
      <c r="N179" s="30">
        <v>341</v>
      </c>
      <c r="O179" s="112">
        <f>Table_132[[#This Row],[Crédito]]-Table_132[[#This Row],[Débito]]+O178</f>
        <v>25142.919999999882</v>
      </c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3">
      <c r="A180" s="24">
        <v>178</v>
      </c>
      <c r="B180" s="28" t="s">
        <v>582</v>
      </c>
      <c r="C180" s="57">
        <v>551218000018656</v>
      </c>
      <c r="D180" s="18">
        <v>24</v>
      </c>
      <c r="E180" s="18" t="s">
        <v>21</v>
      </c>
      <c r="F180" s="18">
        <v>2023</v>
      </c>
      <c r="G180" s="18"/>
      <c r="H180" s="18" t="s">
        <v>331</v>
      </c>
      <c r="I180" s="19" t="s">
        <v>260</v>
      </c>
      <c r="J180" s="19" t="s">
        <v>578</v>
      </c>
      <c r="K180" s="113"/>
      <c r="L180" s="18" t="s">
        <v>279</v>
      </c>
      <c r="M180" s="112"/>
      <c r="N180" s="30">
        <v>840</v>
      </c>
      <c r="O180" s="112">
        <f>Table_132[[#This Row],[Crédito]]-Table_132[[#This Row],[Débito]]+O179</f>
        <v>24302.919999999882</v>
      </c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3">
      <c r="A181" s="24">
        <v>179</v>
      </c>
      <c r="B181" s="28" t="s">
        <v>582</v>
      </c>
      <c r="C181" s="57">
        <v>552925000131863</v>
      </c>
      <c r="D181" s="18">
        <v>24</v>
      </c>
      <c r="E181" s="18" t="s">
        <v>21</v>
      </c>
      <c r="F181" s="18">
        <v>2023</v>
      </c>
      <c r="G181" s="18"/>
      <c r="H181" s="18" t="s">
        <v>334</v>
      </c>
      <c r="I181" s="19" t="s">
        <v>263</v>
      </c>
      <c r="J181" s="19" t="s">
        <v>569</v>
      </c>
      <c r="K181" s="113"/>
      <c r="L181" s="18" t="s">
        <v>264</v>
      </c>
      <c r="M181" s="112"/>
      <c r="N181" s="30">
        <v>1260</v>
      </c>
      <c r="O181" s="112">
        <f>Table_132[[#This Row],[Crédito]]-Table_132[[#This Row],[Débito]]+O180</f>
        <v>23042.919999999882</v>
      </c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3">
      <c r="A182" s="24">
        <v>180</v>
      </c>
      <c r="B182" s="28" t="s">
        <v>582</v>
      </c>
      <c r="C182" s="57">
        <v>554439000025572</v>
      </c>
      <c r="D182" s="18">
        <v>24</v>
      </c>
      <c r="E182" s="18" t="s">
        <v>21</v>
      </c>
      <c r="F182" s="18">
        <v>2023</v>
      </c>
      <c r="G182" s="18"/>
      <c r="H182" s="18" t="s">
        <v>332</v>
      </c>
      <c r="I182" s="19" t="s">
        <v>257</v>
      </c>
      <c r="J182" s="19" t="s">
        <v>569</v>
      </c>
      <c r="K182" s="113"/>
      <c r="L182" s="18" t="s">
        <v>265</v>
      </c>
      <c r="M182" s="112"/>
      <c r="N182" s="30">
        <v>1260</v>
      </c>
      <c r="O182" s="112">
        <f>Table_132[[#This Row],[Crédito]]-Table_132[[#This Row],[Débito]]+O181</f>
        <v>21782.919999999882</v>
      </c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3">
      <c r="A183" s="24">
        <v>181</v>
      </c>
      <c r="B183" s="28" t="s">
        <v>601</v>
      </c>
      <c r="C183" s="57">
        <v>555110000023966</v>
      </c>
      <c r="D183" s="18">
        <v>24</v>
      </c>
      <c r="E183" s="18" t="s">
        <v>21</v>
      </c>
      <c r="F183" s="18">
        <v>2023</v>
      </c>
      <c r="G183" s="18"/>
      <c r="H183" s="18" t="s">
        <v>333</v>
      </c>
      <c r="I183" s="19" t="s">
        <v>266</v>
      </c>
      <c r="J183" s="19" t="s">
        <v>554</v>
      </c>
      <c r="K183" s="113"/>
      <c r="L183" s="18" t="s">
        <v>267</v>
      </c>
      <c r="M183" s="112"/>
      <c r="N183" s="30">
        <v>2493</v>
      </c>
      <c r="O183" s="112">
        <f>Table_132[[#This Row],[Crédito]]-Table_132[[#This Row],[Débito]]+O182</f>
        <v>19289.919999999882</v>
      </c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3">
      <c r="A184" s="24">
        <v>182</v>
      </c>
      <c r="B184" s="28" t="s">
        <v>546</v>
      </c>
      <c r="C184" s="57">
        <v>72801</v>
      </c>
      <c r="D184" s="18">
        <v>28</v>
      </c>
      <c r="E184" s="18" t="s">
        <v>21</v>
      </c>
      <c r="F184" s="18">
        <v>2023</v>
      </c>
      <c r="G184" s="18"/>
      <c r="H184" s="18" t="s">
        <v>464</v>
      </c>
      <c r="I184" s="19" t="s">
        <v>205</v>
      </c>
      <c r="J184" s="19" t="s">
        <v>461</v>
      </c>
      <c r="K184" s="113"/>
      <c r="L184" s="18" t="s">
        <v>206</v>
      </c>
      <c r="M184" s="112"/>
      <c r="N184" s="30">
        <v>2800</v>
      </c>
      <c r="O184" s="112">
        <f>Table_132[[#This Row],[Crédito]]-Table_132[[#This Row],[Débito]]+O183</f>
        <v>16489.919999999882</v>
      </c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3">
      <c r="A185" s="24">
        <v>183</v>
      </c>
      <c r="B185" s="28" t="s">
        <v>546</v>
      </c>
      <c r="C185" s="57">
        <v>72802</v>
      </c>
      <c r="D185" s="18">
        <v>28</v>
      </c>
      <c r="E185" s="18" t="s">
        <v>21</v>
      </c>
      <c r="F185" s="18">
        <v>2023</v>
      </c>
      <c r="G185" s="18"/>
      <c r="H185" s="18" t="s">
        <v>464</v>
      </c>
      <c r="I185" s="19" t="s">
        <v>205</v>
      </c>
      <c r="J185" s="19" t="s">
        <v>461</v>
      </c>
      <c r="K185" s="113"/>
      <c r="L185" s="18" t="s">
        <v>206</v>
      </c>
      <c r="M185" s="112"/>
      <c r="N185" s="30">
        <v>980</v>
      </c>
      <c r="O185" s="112">
        <f>Table_132[[#This Row],[Crédito]]-Table_132[[#This Row],[Débito]]+O184</f>
        <v>15509.919999999882</v>
      </c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3">
      <c r="A186" s="24">
        <v>184</v>
      </c>
      <c r="B186" s="28" t="s">
        <v>582</v>
      </c>
      <c r="C186" s="57">
        <v>552925000131863</v>
      </c>
      <c r="D186" s="18">
        <v>1</v>
      </c>
      <c r="E186" s="18" t="s">
        <v>261</v>
      </c>
      <c r="F186" s="18">
        <v>2023</v>
      </c>
      <c r="G186" s="18"/>
      <c r="H186" s="18" t="s">
        <v>335</v>
      </c>
      <c r="I186" s="19" t="s">
        <v>263</v>
      </c>
      <c r="J186" s="19" t="s">
        <v>569</v>
      </c>
      <c r="K186" s="113"/>
      <c r="L186" s="18" t="s">
        <v>264</v>
      </c>
      <c r="M186" s="112"/>
      <c r="N186" s="30">
        <v>630</v>
      </c>
      <c r="O186" s="112">
        <f>Table_132[[#This Row],[Crédito]]-Table_132[[#This Row],[Débito]]+O185</f>
        <v>14879.919999999882</v>
      </c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3">
      <c r="A187" s="24">
        <v>185</v>
      </c>
      <c r="B187" s="28" t="s">
        <v>582</v>
      </c>
      <c r="C187" s="57">
        <v>554439000025572</v>
      </c>
      <c r="D187" s="18">
        <v>1</v>
      </c>
      <c r="E187" s="18" t="s">
        <v>22</v>
      </c>
      <c r="F187" s="18">
        <v>2023</v>
      </c>
      <c r="G187" s="18"/>
      <c r="H187" s="18" t="s">
        <v>336</v>
      </c>
      <c r="I187" s="19" t="s">
        <v>257</v>
      </c>
      <c r="J187" s="19" t="s">
        <v>569</v>
      </c>
      <c r="K187" s="113"/>
      <c r="L187" s="18" t="s">
        <v>265</v>
      </c>
      <c r="M187" s="112"/>
      <c r="N187" s="30">
        <v>630</v>
      </c>
      <c r="O187" s="112">
        <f>Table_132[[#This Row],[Crédito]]-Table_132[[#This Row],[Débito]]+O186</f>
        <v>14249.919999999882</v>
      </c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3">
      <c r="A188" s="24">
        <v>186</v>
      </c>
      <c r="B188" s="28" t="s">
        <v>596</v>
      </c>
      <c r="C188" s="57">
        <v>554732000132552</v>
      </c>
      <c r="D188" s="18">
        <v>1</v>
      </c>
      <c r="E188" s="18" t="s">
        <v>22</v>
      </c>
      <c r="F188" s="18">
        <v>2023</v>
      </c>
      <c r="G188" s="18"/>
      <c r="H188" s="18" t="s">
        <v>335</v>
      </c>
      <c r="I188" s="19" t="s">
        <v>190</v>
      </c>
      <c r="J188" s="19" t="s">
        <v>562</v>
      </c>
      <c r="K188" s="113"/>
      <c r="L188" s="18" t="s">
        <v>191</v>
      </c>
      <c r="M188" s="112"/>
      <c r="N188" s="30">
        <v>3409.6</v>
      </c>
      <c r="O188" s="112">
        <f>Table_132[[#This Row],[Crédito]]-Table_132[[#This Row],[Débito]]+O187</f>
        <v>10840.319999999881</v>
      </c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3">
      <c r="A189" s="24">
        <v>187</v>
      </c>
      <c r="B189" s="28" t="s">
        <v>596</v>
      </c>
      <c r="C189" s="57">
        <v>554732000141920</v>
      </c>
      <c r="D189" s="18">
        <v>1</v>
      </c>
      <c r="E189" s="18" t="s">
        <v>22</v>
      </c>
      <c r="F189" s="18">
        <v>2023</v>
      </c>
      <c r="G189" s="18"/>
      <c r="H189" s="18" t="s">
        <v>337</v>
      </c>
      <c r="I189" s="19" t="s">
        <v>194</v>
      </c>
      <c r="J189" s="19" t="s">
        <v>562</v>
      </c>
      <c r="K189" s="113"/>
      <c r="L189" s="18" t="s">
        <v>195</v>
      </c>
      <c r="M189" s="112"/>
      <c r="N189" s="30">
        <v>3409.6</v>
      </c>
      <c r="O189" s="112">
        <f>Table_132[[#This Row],[Crédito]]-Table_132[[#This Row],[Débito]]+O188</f>
        <v>7430.7199999998811</v>
      </c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3">
      <c r="A190" s="24">
        <v>188</v>
      </c>
      <c r="B190" s="28" t="s">
        <v>556</v>
      </c>
      <c r="C190" s="57">
        <v>892191101748261</v>
      </c>
      <c r="D190" s="18">
        <v>7</v>
      </c>
      <c r="E190" s="18" t="s">
        <v>22</v>
      </c>
      <c r="F190" s="18">
        <v>2023</v>
      </c>
      <c r="G190" s="18"/>
      <c r="H190" s="18" t="s">
        <v>539</v>
      </c>
      <c r="I190" s="19" t="s">
        <v>16</v>
      </c>
      <c r="J190" s="19" t="s">
        <v>459</v>
      </c>
      <c r="K190" s="113"/>
      <c r="L190" s="18" t="s">
        <v>171</v>
      </c>
      <c r="M190" s="112"/>
      <c r="N190" s="30">
        <v>69</v>
      </c>
      <c r="O190" s="112">
        <f>Table_132[[#This Row],[Crédito]]-Table_132[[#This Row],[Débito]]+O189</f>
        <v>7361.7199999998811</v>
      </c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3">
      <c r="A191" s="24">
        <v>189</v>
      </c>
      <c r="B191" s="28" t="s">
        <v>169</v>
      </c>
      <c r="C191" s="57">
        <v>551369000031295</v>
      </c>
      <c r="D191" s="18">
        <v>8</v>
      </c>
      <c r="E191" s="18" t="s">
        <v>22</v>
      </c>
      <c r="F191" s="18">
        <v>2023</v>
      </c>
      <c r="G191" s="18"/>
      <c r="H191" s="18" t="s">
        <v>540</v>
      </c>
      <c r="I191" s="19" t="s">
        <v>212</v>
      </c>
      <c r="J191" s="19" t="s">
        <v>552</v>
      </c>
      <c r="K191" s="113"/>
      <c r="L191" s="18" t="s">
        <v>208</v>
      </c>
      <c r="M191" s="111">
        <v>8400</v>
      </c>
      <c r="N191" s="30"/>
      <c r="O191" s="112">
        <f>Table_132[[#This Row],[Crédito]]-Table_132[[#This Row],[Débito]]+O190</f>
        <v>15761.719999999881</v>
      </c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3">
      <c r="A192" s="24">
        <v>190</v>
      </c>
      <c r="B192" s="28" t="s">
        <v>726</v>
      </c>
      <c r="C192" s="57">
        <v>80901</v>
      </c>
      <c r="D192" s="18">
        <v>9</v>
      </c>
      <c r="E192" s="18" t="s">
        <v>22</v>
      </c>
      <c r="F192" s="18">
        <v>2023</v>
      </c>
      <c r="G192" s="18"/>
      <c r="H192" s="18" t="s">
        <v>541</v>
      </c>
      <c r="I192" s="19" t="s">
        <v>563</v>
      </c>
      <c r="J192" s="19" t="s">
        <v>648</v>
      </c>
      <c r="K192" s="113"/>
      <c r="L192" s="18" t="s">
        <v>193</v>
      </c>
      <c r="M192" s="124"/>
      <c r="N192" s="30">
        <v>700</v>
      </c>
      <c r="O192" s="112">
        <f>Table_132[[#This Row],[Crédito]]-Table_132[[#This Row],[Débito]]+O191</f>
        <v>15061.719999999881</v>
      </c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3">
      <c r="A193" s="24">
        <v>191</v>
      </c>
      <c r="B193" s="28" t="s">
        <v>560</v>
      </c>
      <c r="C193" s="57">
        <v>554439000039504</v>
      </c>
      <c r="D193" s="18">
        <v>10</v>
      </c>
      <c r="E193" s="18" t="s">
        <v>22</v>
      </c>
      <c r="F193" s="18">
        <v>2023</v>
      </c>
      <c r="G193" s="18"/>
      <c r="H193" s="18" t="s">
        <v>540</v>
      </c>
      <c r="I193" s="19" t="s">
        <v>209</v>
      </c>
      <c r="J193" s="19" t="s">
        <v>553</v>
      </c>
      <c r="K193" s="113"/>
      <c r="L193" s="18" t="s">
        <v>210</v>
      </c>
      <c r="M193" s="124"/>
      <c r="N193" s="30">
        <v>2926</v>
      </c>
      <c r="O193" s="112">
        <f>Table_132[[#This Row],[Crédito]]-Table_132[[#This Row],[Débito]]+O192</f>
        <v>12135.719999999881</v>
      </c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3">
      <c r="A194" s="24">
        <v>192</v>
      </c>
      <c r="B194" s="28" t="s">
        <v>670</v>
      </c>
      <c r="C194" s="57">
        <v>850009</v>
      </c>
      <c r="D194" s="18">
        <v>11</v>
      </c>
      <c r="E194" s="18" t="s">
        <v>22</v>
      </c>
      <c r="F194" s="18">
        <v>2023</v>
      </c>
      <c r="G194" s="18"/>
      <c r="H194" s="18" t="s">
        <v>540</v>
      </c>
      <c r="I194" s="19" t="s">
        <v>209</v>
      </c>
      <c r="J194" s="19" t="s">
        <v>553</v>
      </c>
      <c r="K194" s="19" t="s">
        <v>714</v>
      </c>
      <c r="L194" s="18" t="s">
        <v>210</v>
      </c>
      <c r="M194" s="126">
        <v>341</v>
      </c>
      <c r="N194" s="30"/>
      <c r="O194" s="112">
        <f>Table_132[[#This Row],[Crédito]]-Table_132[[#This Row],[Débito]]+O193</f>
        <v>12476.719999999881</v>
      </c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3">
      <c r="A195" s="24">
        <v>193</v>
      </c>
      <c r="B195" s="28" t="s">
        <v>692</v>
      </c>
      <c r="C195" s="57">
        <v>850009</v>
      </c>
      <c r="D195" s="18">
        <v>11</v>
      </c>
      <c r="E195" s="18" t="s">
        <v>22</v>
      </c>
      <c r="F195" s="18">
        <v>2023</v>
      </c>
      <c r="G195" s="18"/>
      <c r="H195" s="18" t="s">
        <v>507</v>
      </c>
      <c r="I195" s="19" t="s">
        <v>690</v>
      </c>
      <c r="J195" s="19" t="s">
        <v>573</v>
      </c>
      <c r="K195" s="113"/>
      <c r="L195" s="18" t="s">
        <v>251</v>
      </c>
      <c r="M195" s="112"/>
      <c r="N195" s="30">
        <v>341</v>
      </c>
      <c r="O195" s="112">
        <f>Table_132[[#This Row],[Crédito]]-Table_132[[#This Row],[Débito]]+O194</f>
        <v>12135.719999999881</v>
      </c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3">
      <c r="A196" s="24">
        <v>194</v>
      </c>
      <c r="B196" s="28" t="s">
        <v>546</v>
      </c>
      <c r="C196" s="57">
        <v>81101</v>
      </c>
      <c r="D196" s="18">
        <v>11</v>
      </c>
      <c r="E196" s="18" t="s">
        <v>22</v>
      </c>
      <c r="F196" s="18">
        <v>2023</v>
      </c>
      <c r="G196" s="18"/>
      <c r="H196" s="18" t="s">
        <v>464</v>
      </c>
      <c r="I196" s="19" t="s">
        <v>205</v>
      </c>
      <c r="J196" s="19" t="s">
        <v>461</v>
      </c>
      <c r="K196" s="113"/>
      <c r="L196" s="18" t="s">
        <v>206</v>
      </c>
      <c r="M196" s="112"/>
      <c r="N196" s="30">
        <v>2935.28</v>
      </c>
      <c r="O196" s="112">
        <f>Table_132[[#This Row],[Crédito]]-Table_132[[#This Row],[Débito]]+O195</f>
        <v>9200.4399999998805</v>
      </c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3">
      <c r="A197" s="24">
        <v>195</v>
      </c>
      <c r="B197" s="28" t="s">
        <v>692</v>
      </c>
      <c r="C197" s="57">
        <v>850009</v>
      </c>
      <c r="D197" s="18">
        <v>14</v>
      </c>
      <c r="E197" s="18" t="s">
        <v>22</v>
      </c>
      <c r="F197" s="18">
        <v>2023</v>
      </c>
      <c r="G197" s="18"/>
      <c r="H197" s="18" t="s">
        <v>506</v>
      </c>
      <c r="I197" s="19" t="s">
        <v>690</v>
      </c>
      <c r="J197" s="19" t="s">
        <v>573</v>
      </c>
      <c r="K197" s="113"/>
      <c r="L197" s="18" t="s">
        <v>251</v>
      </c>
      <c r="M197" s="112"/>
      <c r="N197" s="30">
        <v>341</v>
      </c>
      <c r="O197" s="112">
        <f>Table_132[[#This Row],[Crédito]]-Table_132[[#This Row],[Débito]]+O196</f>
        <v>8859.4399999998805</v>
      </c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3">
      <c r="A198" s="24">
        <v>196</v>
      </c>
      <c r="B198" s="28" t="s">
        <v>557</v>
      </c>
      <c r="C198" s="57">
        <v>554439000039504</v>
      </c>
      <c r="D198" s="18">
        <v>18</v>
      </c>
      <c r="E198" s="18" t="s">
        <v>22</v>
      </c>
      <c r="F198" s="18">
        <v>2023</v>
      </c>
      <c r="G198" s="18"/>
      <c r="H198" s="18" t="s">
        <v>460</v>
      </c>
      <c r="I198" s="19" t="s">
        <v>559</v>
      </c>
      <c r="J198" s="19" t="s">
        <v>610</v>
      </c>
      <c r="K198" s="113"/>
      <c r="L198" s="18" t="s">
        <v>542</v>
      </c>
      <c r="M198" s="112"/>
      <c r="N198" s="30">
        <v>408.8</v>
      </c>
      <c r="O198" s="112">
        <f>Table_132[[#This Row],[Crédito]]-Table_132[[#This Row],[Débito]]+O197</f>
        <v>8450.6399999998812</v>
      </c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3">
      <c r="A199" s="24">
        <v>197</v>
      </c>
      <c r="B199" s="28" t="s">
        <v>557</v>
      </c>
      <c r="C199" s="57">
        <v>554439000039504</v>
      </c>
      <c r="D199" s="18">
        <v>18</v>
      </c>
      <c r="E199" s="18" t="s">
        <v>22</v>
      </c>
      <c r="F199" s="18">
        <v>2023</v>
      </c>
      <c r="G199" s="18"/>
      <c r="H199" s="18" t="s">
        <v>460</v>
      </c>
      <c r="I199" s="19" t="s">
        <v>559</v>
      </c>
      <c r="J199" s="19" t="s">
        <v>544</v>
      </c>
      <c r="K199" s="113"/>
      <c r="L199" s="18" t="s">
        <v>542</v>
      </c>
      <c r="M199" s="112"/>
      <c r="N199" s="30">
        <v>3080</v>
      </c>
      <c r="O199" s="112">
        <f>Table_132[[#This Row],[Crédito]]-Table_132[[#This Row],[Débito]]+O198</f>
        <v>5370.6399999998812</v>
      </c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3">
      <c r="A200" s="24">
        <v>198</v>
      </c>
      <c r="B200" s="28" t="s">
        <v>557</v>
      </c>
      <c r="C200" s="57">
        <v>554439000039504</v>
      </c>
      <c r="D200" s="18">
        <v>18</v>
      </c>
      <c r="E200" s="18" t="s">
        <v>22</v>
      </c>
      <c r="F200" s="18">
        <v>2023</v>
      </c>
      <c r="G200" s="18"/>
      <c r="H200" s="18" t="s">
        <v>460</v>
      </c>
      <c r="I200" s="19" t="s">
        <v>559</v>
      </c>
      <c r="J200" s="19" t="s">
        <v>649</v>
      </c>
      <c r="K200" s="113"/>
      <c r="L200" s="18" t="s">
        <v>542</v>
      </c>
      <c r="M200" s="112"/>
      <c r="N200" s="30">
        <v>5600</v>
      </c>
      <c r="O200" s="112">
        <f>Table_132[[#This Row],[Crédito]]-Table_132[[#This Row],[Débito]]+O199</f>
        <v>-229.36000000011882</v>
      </c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3">
      <c r="A201" s="24">
        <v>199</v>
      </c>
      <c r="B201" s="28" t="s">
        <v>564</v>
      </c>
      <c r="C201" s="119">
        <v>81801</v>
      </c>
      <c r="D201" s="18">
        <v>18</v>
      </c>
      <c r="E201" s="18" t="s">
        <v>22</v>
      </c>
      <c r="F201" s="18">
        <v>2023</v>
      </c>
      <c r="G201" s="18"/>
      <c r="H201" s="18" t="s">
        <v>339</v>
      </c>
      <c r="I201" s="19" t="s">
        <v>259</v>
      </c>
      <c r="J201" s="19" t="s">
        <v>372</v>
      </c>
      <c r="K201" s="113"/>
      <c r="L201" s="18" t="s">
        <v>322</v>
      </c>
      <c r="M201" s="112"/>
      <c r="N201" s="30">
        <v>1512.05</v>
      </c>
      <c r="O201" s="112">
        <f>Table_132[[#This Row],[Crédito]]-Table_132[[#This Row],[Débito]]+O200</f>
        <v>-1741.4100000001188</v>
      </c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3">
      <c r="A202" s="24">
        <v>200</v>
      </c>
      <c r="B202" s="28" t="s">
        <v>721</v>
      </c>
      <c r="C202" s="57">
        <v>98</v>
      </c>
      <c r="D202" s="18">
        <v>18</v>
      </c>
      <c r="E202" s="18" t="s">
        <v>22</v>
      </c>
      <c r="F202" s="18">
        <v>2023</v>
      </c>
      <c r="G202" s="18"/>
      <c r="H202" s="18" t="s">
        <v>547</v>
      </c>
      <c r="I202" s="19" t="s">
        <v>209</v>
      </c>
      <c r="J202" s="19" t="s">
        <v>553</v>
      </c>
      <c r="K202" s="113"/>
      <c r="L202" s="18" t="s">
        <v>210</v>
      </c>
      <c r="M202" s="126">
        <v>2000</v>
      </c>
      <c r="N202" s="30"/>
      <c r="O202" s="112">
        <f>Table_132[[#This Row],[Crédito]]-Table_132[[#This Row],[Débito]]+O201</f>
        <v>258.58999999988123</v>
      </c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3">
      <c r="A203" s="24">
        <v>201</v>
      </c>
      <c r="B203" s="28" t="s">
        <v>169</v>
      </c>
      <c r="C203" s="57">
        <v>551369000031703</v>
      </c>
      <c r="D203" s="18">
        <v>21</v>
      </c>
      <c r="E203" s="18" t="s">
        <v>22</v>
      </c>
      <c r="F203" s="18">
        <v>2023</v>
      </c>
      <c r="G203" s="18"/>
      <c r="H203" s="18" t="s">
        <v>540</v>
      </c>
      <c r="I203" s="19" t="s">
        <v>212</v>
      </c>
      <c r="J203" s="19" t="s">
        <v>552</v>
      </c>
      <c r="K203" s="113"/>
      <c r="L203" s="18" t="s">
        <v>208</v>
      </c>
      <c r="M203" s="111">
        <v>2800</v>
      </c>
      <c r="N203" s="30"/>
      <c r="O203" s="112">
        <f>Table_132[[#This Row],[Crédito]]-Table_132[[#This Row],[Débito]]+O202</f>
        <v>3058.589999999881</v>
      </c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3">
      <c r="A204" s="24">
        <v>202</v>
      </c>
      <c r="B204" s="28" t="s">
        <v>721</v>
      </c>
      <c r="C204" s="57">
        <v>400919362508</v>
      </c>
      <c r="D204" s="18">
        <v>21</v>
      </c>
      <c r="E204" s="18" t="s">
        <v>22</v>
      </c>
      <c r="F204" s="18">
        <v>2023</v>
      </c>
      <c r="G204" s="18"/>
      <c r="H204" s="18" t="s">
        <v>547</v>
      </c>
      <c r="I204" s="19" t="s">
        <v>209</v>
      </c>
      <c r="J204" s="19" t="s">
        <v>553</v>
      </c>
      <c r="K204" s="113"/>
      <c r="L204" s="18" t="s">
        <v>210</v>
      </c>
      <c r="M204" s="126">
        <v>19.399999999999999</v>
      </c>
      <c r="N204" s="30"/>
      <c r="O204" s="112">
        <f>Table_132[[#This Row],[Crédito]]-Table_132[[#This Row],[Débito]]+O203</f>
        <v>3077.9899999998811</v>
      </c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3">
      <c r="A205" s="24">
        <v>203</v>
      </c>
      <c r="B205" s="28" t="s">
        <v>582</v>
      </c>
      <c r="C205" s="57">
        <v>552925000131863</v>
      </c>
      <c r="D205" s="18">
        <v>5</v>
      </c>
      <c r="E205" s="18" t="s">
        <v>23</v>
      </c>
      <c r="F205" s="18">
        <v>2023</v>
      </c>
      <c r="G205" s="18"/>
      <c r="H205" s="18" t="s">
        <v>340</v>
      </c>
      <c r="I205" s="19" t="s">
        <v>263</v>
      </c>
      <c r="J205" s="19" t="s">
        <v>569</v>
      </c>
      <c r="K205" s="113"/>
      <c r="L205" s="18" t="s">
        <v>264</v>
      </c>
      <c r="M205" s="112"/>
      <c r="N205" s="30">
        <v>630</v>
      </c>
      <c r="O205" s="112">
        <f>Table_132[[#This Row],[Crédito]]-Table_132[[#This Row],[Débito]]+O204</f>
        <v>2447.9899999998811</v>
      </c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3">
      <c r="A206" s="24">
        <v>204</v>
      </c>
      <c r="B206" s="28" t="s">
        <v>582</v>
      </c>
      <c r="C206" s="57">
        <v>554439000025572</v>
      </c>
      <c r="D206" s="18">
        <v>5</v>
      </c>
      <c r="E206" s="18" t="s">
        <v>23</v>
      </c>
      <c r="F206" s="18">
        <v>2023</v>
      </c>
      <c r="G206" s="18"/>
      <c r="H206" s="18" t="s">
        <v>341</v>
      </c>
      <c r="I206" s="19" t="s">
        <v>257</v>
      </c>
      <c r="J206" s="19" t="s">
        <v>569</v>
      </c>
      <c r="K206" s="113"/>
      <c r="L206" s="18" t="s">
        <v>265</v>
      </c>
      <c r="M206" s="112"/>
      <c r="N206" s="30">
        <v>630</v>
      </c>
      <c r="O206" s="112">
        <f>Table_132[[#This Row],[Crédito]]-Table_132[[#This Row],[Débito]]+O205</f>
        <v>1817.9899999998811</v>
      </c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3">
      <c r="A207" s="24">
        <v>205</v>
      </c>
      <c r="B207" s="28" t="s">
        <v>596</v>
      </c>
      <c r="C207" s="57">
        <v>554732000141920</v>
      </c>
      <c r="D207" s="18">
        <v>5</v>
      </c>
      <c r="E207" s="18" t="s">
        <v>23</v>
      </c>
      <c r="F207" s="18">
        <v>2023</v>
      </c>
      <c r="G207" s="18"/>
      <c r="H207" s="18" t="s">
        <v>342</v>
      </c>
      <c r="I207" s="19" t="s">
        <v>194</v>
      </c>
      <c r="J207" s="19" t="s">
        <v>562</v>
      </c>
      <c r="K207" s="113"/>
      <c r="L207" s="18" t="s">
        <v>195</v>
      </c>
      <c r="M207" s="112"/>
      <c r="N207" s="30">
        <v>3409.6</v>
      </c>
      <c r="O207" s="112">
        <f>Table_132[[#This Row],[Crédito]]-Table_132[[#This Row],[Débito]]+O206</f>
        <v>-1591.6100000001188</v>
      </c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3">
      <c r="A208" s="24">
        <v>206</v>
      </c>
      <c r="B208" s="28" t="s">
        <v>596</v>
      </c>
      <c r="C208" s="57">
        <v>555110000023966</v>
      </c>
      <c r="D208" s="18">
        <v>5</v>
      </c>
      <c r="E208" s="18" t="s">
        <v>23</v>
      </c>
      <c r="F208" s="18">
        <v>2023</v>
      </c>
      <c r="G208" s="18"/>
      <c r="H208" s="18" t="s">
        <v>529</v>
      </c>
      <c r="I208" s="19" t="s">
        <v>266</v>
      </c>
      <c r="J208" s="19" t="s">
        <v>562</v>
      </c>
      <c r="K208" s="113"/>
      <c r="L208" s="18" t="s">
        <v>267</v>
      </c>
      <c r="M208" s="112"/>
      <c r="N208" s="30">
        <v>3209.6</v>
      </c>
      <c r="O208" s="112">
        <f>Table_132[[#This Row],[Crédito]]-Table_132[[#This Row],[Débito]]+O207</f>
        <v>-4801.2100000001192</v>
      </c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3">
      <c r="A209" s="24">
        <v>207</v>
      </c>
      <c r="B209" s="28" t="s">
        <v>556</v>
      </c>
      <c r="C209" s="57">
        <v>832481100490257</v>
      </c>
      <c r="D209" s="18">
        <v>5</v>
      </c>
      <c r="E209" s="18" t="s">
        <v>23</v>
      </c>
      <c r="F209" s="18">
        <v>2023</v>
      </c>
      <c r="G209" s="18"/>
      <c r="H209" s="18" t="s">
        <v>539</v>
      </c>
      <c r="I209" s="19" t="s">
        <v>16</v>
      </c>
      <c r="J209" s="19" t="s">
        <v>459</v>
      </c>
      <c r="K209" s="113"/>
      <c r="L209" s="18" t="s">
        <v>171</v>
      </c>
      <c r="M209" s="112"/>
      <c r="N209" s="30">
        <v>51.75</v>
      </c>
      <c r="O209" s="112">
        <f>Table_132[[#This Row],[Crédito]]-Table_132[[#This Row],[Débito]]+O208</f>
        <v>-4852.9600000001192</v>
      </c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3">
      <c r="A210" s="24">
        <v>208</v>
      </c>
      <c r="B210" s="28" t="s">
        <v>721</v>
      </c>
      <c r="C210" s="57">
        <v>98</v>
      </c>
      <c r="D210" s="18">
        <v>5</v>
      </c>
      <c r="E210" s="18" t="s">
        <v>23</v>
      </c>
      <c r="F210" s="18">
        <v>2023</v>
      </c>
      <c r="G210" s="18"/>
      <c r="H210" s="18" t="s">
        <v>547</v>
      </c>
      <c r="I210" s="19" t="s">
        <v>209</v>
      </c>
      <c r="J210" s="19" t="s">
        <v>553</v>
      </c>
      <c r="K210" s="113"/>
      <c r="L210" s="18" t="s">
        <v>210</v>
      </c>
      <c r="M210" s="126">
        <v>5000</v>
      </c>
      <c r="N210" s="30"/>
      <c r="O210" s="112">
        <f>Table_132[[#This Row],[Crédito]]-Table_132[[#This Row],[Débito]]+O209</f>
        <v>147.03999999988082</v>
      </c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3">
      <c r="A211" s="24">
        <v>209</v>
      </c>
      <c r="B211" s="28" t="s">
        <v>721</v>
      </c>
      <c r="C211" s="57">
        <v>400919362508</v>
      </c>
      <c r="D211" s="18">
        <v>5</v>
      </c>
      <c r="E211" s="18" t="s">
        <v>23</v>
      </c>
      <c r="F211" s="18">
        <v>2023</v>
      </c>
      <c r="G211" s="18"/>
      <c r="H211" s="18" t="s">
        <v>547</v>
      </c>
      <c r="I211" s="19" t="s">
        <v>209</v>
      </c>
      <c r="J211" s="19" t="s">
        <v>553</v>
      </c>
      <c r="K211" s="113"/>
      <c r="L211" s="18" t="s">
        <v>210</v>
      </c>
      <c r="M211" s="126">
        <v>69.8</v>
      </c>
      <c r="N211" s="30"/>
      <c r="O211" s="112">
        <f>Table_132[[#This Row],[Crédito]]-Table_132[[#This Row],[Débito]]+O210</f>
        <v>216.83999999988083</v>
      </c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3">
      <c r="A212" s="24">
        <v>210</v>
      </c>
      <c r="B212" s="28" t="s">
        <v>169</v>
      </c>
      <c r="C212" s="57">
        <v>551369000031703</v>
      </c>
      <c r="D212" s="18">
        <v>8</v>
      </c>
      <c r="E212" s="18" t="s">
        <v>23</v>
      </c>
      <c r="F212" s="18">
        <v>2023</v>
      </c>
      <c r="G212" s="18"/>
      <c r="H212" s="18" t="s">
        <v>540</v>
      </c>
      <c r="I212" s="19" t="s">
        <v>212</v>
      </c>
      <c r="J212" s="19" t="s">
        <v>552</v>
      </c>
      <c r="K212" s="113"/>
      <c r="L212" s="18" t="s">
        <v>208</v>
      </c>
      <c r="M212" s="111">
        <v>1400</v>
      </c>
      <c r="N212" s="30"/>
      <c r="O212" s="112">
        <f>Table_132[[#This Row],[Crédito]]-Table_132[[#This Row],[Débito]]+O211</f>
        <v>1616.8399999998808</v>
      </c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3">
      <c r="A213" s="24">
        <v>211</v>
      </c>
      <c r="B213" s="28" t="s">
        <v>726</v>
      </c>
      <c r="C213" s="57">
        <v>91101</v>
      </c>
      <c r="D213" s="18">
        <v>11</v>
      </c>
      <c r="E213" s="18" t="s">
        <v>23</v>
      </c>
      <c r="F213" s="18">
        <v>2023</v>
      </c>
      <c r="G213" s="18"/>
      <c r="H213" s="18" t="s">
        <v>541</v>
      </c>
      <c r="I213" s="19" t="s">
        <v>563</v>
      </c>
      <c r="J213" s="19" t="s">
        <v>650</v>
      </c>
      <c r="K213" s="113"/>
      <c r="L213" s="18" t="s">
        <v>193</v>
      </c>
      <c r="M213" s="112"/>
      <c r="N213" s="30">
        <v>100</v>
      </c>
      <c r="O213" s="112">
        <f>Table_132[[#This Row],[Crédito]]-Table_132[[#This Row],[Débito]]+O212</f>
        <v>1516.8399999998808</v>
      </c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3">
      <c r="A214" s="24">
        <v>212</v>
      </c>
      <c r="B214" s="28" t="s">
        <v>560</v>
      </c>
      <c r="C214" s="57">
        <v>554439000039504</v>
      </c>
      <c r="D214" s="18">
        <v>13</v>
      </c>
      <c r="E214" s="18" t="s">
        <v>23</v>
      </c>
      <c r="F214" s="18">
        <v>2023</v>
      </c>
      <c r="G214" s="18"/>
      <c r="H214" s="18" t="s">
        <v>540</v>
      </c>
      <c r="I214" s="19" t="s">
        <v>209</v>
      </c>
      <c r="J214" s="19" t="s">
        <v>553</v>
      </c>
      <c r="K214" s="113"/>
      <c r="L214" s="18" t="s">
        <v>210</v>
      </c>
      <c r="M214" s="124"/>
      <c r="N214" s="30">
        <v>1064</v>
      </c>
      <c r="O214" s="112">
        <f>Table_132[[#This Row],[Crédito]]-Table_132[[#This Row],[Débito]]+O213</f>
        <v>452.83999999988077</v>
      </c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3">
      <c r="A215" s="24">
        <v>213</v>
      </c>
      <c r="B215" s="28" t="s">
        <v>557</v>
      </c>
      <c r="C215" s="57">
        <v>554439000039504</v>
      </c>
      <c r="D215" s="18">
        <v>18</v>
      </c>
      <c r="E215" s="18" t="s">
        <v>23</v>
      </c>
      <c r="F215" s="18">
        <v>2023</v>
      </c>
      <c r="G215" s="18"/>
      <c r="H215" s="18" t="s">
        <v>460</v>
      </c>
      <c r="I215" s="19" t="s">
        <v>559</v>
      </c>
      <c r="J215" s="19" t="s">
        <v>685</v>
      </c>
      <c r="K215" s="113"/>
      <c r="L215" s="18" t="s">
        <v>542</v>
      </c>
      <c r="M215" s="124"/>
      <c r="N215" s="30">
        <v>300.8</v>
      </c>
      <c r="O215" s="112">
        <f>Table_132[[#This Row],[Crédito]]-Table_132[[#This Row],[Débito]]+O214</f>
        <v>152.03999999988076</v>
      </c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3">
      <c r="A216" s="24">
        <v>214</v>
      </c>
      <c r="B216" s="28" t="s">
        <v>557</v>
      </c>
      <c r="C216" s="57">
        <v>554439000039504</v>
      </c>
      <c r="D216" s="18">
        <v>18</v>
      </c>
      <c r="E216" s="18" t="s">
        <v>23</v>
      </c>
      <c r="F216" s="18">
        <v>2023</v>
      </c>
      <c r="G216" s="18"/>
      <c r="H216" s="18" t="s">
        <v>460</v>
      </c>
      <c r="I216" s="19" t="s">
        <v>559</v>
      </c>
      <c r="J216" s="19" t="s">
        <v>614</v>
      </c>
      <c r="K216" s="113"/>
      <c r="L216" s="18" t="s">
        <v>542</v>
      </c>
      <c r="M216" s="124"/>
      <c r="N216" s="30">
        <v>1100</v>
      </c>
      <c r="O216" s="112">
        <f>Table_132[[#This Row],[Crédito]]-Table_132[[#This Row],[Débito]]+O215</f>
        <v>-947.96000000011918</v>
      </c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3">
      <c r="A217" s="24">
        <v>215</v>
      </c>
      <c r="B217" s="28" t="s">
        <v>557</v>
      </c>
      <c r="C217" s="57">
        <v>554439000039504</v>
      </c>
      <c r="D217" s="18">
        <v>18</v>
      </c>
      <c r="E217" s="18" t="s">
        <v>23</v>
      </c>
      <c r="F217" s="18">
        <v>2023</v>
      </c>
      <c r="G217" s="18"/>
      <c r="H217" s="18" t="s">
        <v>460</v>
      </c>
      <c r="I217" s="19" t="s">
        <v>559</v>
      </c>
      <c r="J217" s="19" t="s">
        <v>656</v>
      </c>
      <c r="K217" s="113"/>
      <c r="L217" s="18" t="s">
        <v>542</v>
      </c>
      <c r="M217" s="124"/>
      <c r="N217" s="30">
        <v>2000</v>
      </c>
      <c r="O217" s="112">
        <f>Table_132[[#This Row],[Crédito]]-Table_132[[#This Row],[Débito]]+O216</f>
        <v>-2947.9600000001192</v>
      </c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3">
      <c r="A218" s="24">
        <v>216</v>
      </c>
      <c r="B218" s="28" t="s">
        <v>721</v>
      </c>
      <c r="C218" s="57">
        <v>98</v>
      </c>
      <c r="D218" s="18">
        <v>18</v>
      </c>
      <c r="E218" s="18" t="s">
        <v>23</v>
      </c>
      <c r="F218" s="18">
        <v>2023</v>
      </c>
      <c r="G218" s="18"/>
      <c r="H218" s="18" t="s">
        <v>547</v>
      </c>
      <c r="I218" s="19" t="s">
        <v>209</v>
      </c>
      <c r="J218" s="19" t="s">
        <v>579</v>
      </c>
      <c r="K218" s="113"/>
      <c r="L218" s="18" t="s">
        <v>210</v>
      </c>
      <c r="M218" s="126">
        <v>3000</v>
      </c>
      <c r="N218" s="30"/>
      <c r="O218" s="112">
        <f>Table_132[[#This Row],[Crédito]]-Table_132[[#This Row],[Débito]]+O217</f>
        <v>52.03999999988082</v>
      </c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3">
      <c r="A219" s="24">
        <v>217</v>
      </c>
      <c r="B219" s="28" t="s">
        <v>721</v>
      </c>
      <c r="C219" s="57">
        <v>400919362508</v>
      </c>
      <c r="D219" s="18">
        <v>18</v>
      </c>
      <c r="E219" s="18" t="s">
        <v>23</v>
      </c>
      <c r="F219" s="18">
        <v>2023</v>
      </c>
      <c r="G219" s="18"/>
      <c r="H219" s="18" t="s">
        <v>547</v>
      </c>
      <c r="I219" s="19" t="s">
        <v>209</v>
      </c>
      <c r="J219" s="19" t="s">
        <v>579</v>
      </c>
      <c r="K219" s="113"/>
      <c r="L219" s="18" t="s">
        <v>210</v>
      </c>
      <c r="M219" s="126">
        <v>50.46</v>
      </c>
      <c r="N219" s="30"/>
      <c r="O219" s="112">
        <f>Table_132[[#This Row],[Crédito]]-Table_132[[#This Row],[Débito]]+O218</f>
        <v>102.49999999988083</v>
      </c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3">
      <c r="A220" s="24">
        <v>218</v>
      </c>
      <c r="B220" s="28" t="s">
        <v>670</v>
      </c>
      <c r="C220" s="57">
        <v>100032</v>
      </c>
      <c r="D220" s="18">
        <v>25</v>
      </c>
      <c r="E220" s="18" t="s">
        <v>23</v>
      </c>
      <c r="F220" s="18">
        <v>2023</v>
      </c>
      <c r="G220" s="18"/>
      <c r="H220" s="18" t="s">
        <v>547</v>
      </c>
      <c r="I220" s="19" t="s">
        <v>209</v>
      </c>
      <c r="J220" s="19" t="s">
        <v>553</v>
      </c>
      <c r="K220" s="19" t="s">
        <v>729</v>
      </c>
      <c r="L220" s="18" t="s">
        <v>210</v>
      </c>
      <c r="M220" s="126">
        <v>420</v>
      </c>
      <c r="N220" s="30"/>
      <c r="O220" s="112">
        <f>Table_132[[#This Row],[Crédito]]-Table_132[[#This Row],[Débito]]+O219</f>
        <v>522.49999999988086</v>
      </c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3">
      <c r="A221" s="24">
        <v>219</v>
      </c>
      <c r="B221" s="28" t="s">
        <v>696</v>
      </c>
      <c r="C221" s="57">
        <v>553653000033319</v>
      </c>
      <c r="D221" s="18">
        <v>25</v>
      </c>
      <c r="E221" s="18" t="s">
        <v>23</v>
      </c>
      <c r="F221" s="18">
        <v>2023</v>
      </c>
      <c r="G221" s="18"/>
      <c r="H221" s="18" t="s">
        <v>343</v>
      </c>
      <c r="I221" s="19" t="s">
        <v>288</v>
      </c>
      <c r="J221" s="19" t="s">
        <v>698</v>
      </c>
      <c r="K221" s="113"/>
      <c r="L221" s="18" t="s">
        <v>289</v>
      </c>
      <c r="M221" s="124"/>
      <c r="N221" s="30">
        <v>2493</v>
      </c>
      <c r="O221" s="112">
        <f>Table_132[[#This Row],[Crédito]]-Table_132[[#This Row],[Débito]]+O220</f>
        <v>-1970.5000000001191</v>
      </c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3">
      <c r="A222" s="24">
        <v>220</v>
      </c>
      <c r="B222" s="28" t="s">
        <v>696</v>
      </c>
      <c r="C222" s="57">
        <v>554732000132552</v>
      </c>
      <c r="D222" s="18">
        <v>25</v>
      </c>
      <c r="E222" s="18" t="s">
        <v>23</v>
      </c>
      <c r="F222" s="18">
        <v>2023</v>
      </c>
      <c r="G222" s="18"/>
      <c r="H222" s="18" t="s">
        <v>344</v>
      </c>
      <c r="I222" s="19" t="s">
        <v>190</v>
      </c>
      <c r="J222" s="19" t="s">
        <v>697</v>
      </c>
      <c r="K222" s="113"/>
      <c r="L222" s="18" t="s">
        <v>191</v>
      </c>
      <c r="M222" s="124"/>
      <c r="N222" s="30">
        <v>445</v>
      </c>
      <c r="O222" s="112">
        <f>Table_132[[#This Row],[Crédito]]-Table_132[[#This Row],[Débito]]+O221</f>
        <v>-2415.5000000001191</v>
      </c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3">
      <c r="A223" s="24">
        <v>221</v>
      </c>
      <c r="B223" s="28" t="s">
        <v>566</v>
      </c>
      <c r="C223" s="57">
        <v>92501</v>
      </c>
      <c r="D223" s="18">
        <v>25</v>
      </c>
      <c r="E223" s="18" t="s">
        <v>23</v>
      </c>
      <c r="F223" s="18">
        <v>2023</v>
      </c>
      <c r="G223" s="18"/>
      <c r="H223" s="18" t="s">
        <v>345</v>
      </c>
      <c r="I223" s="19" t="s">
        <v>270</v>
      </c>
      <c r="J223" s="19" t="s">
        <v>697</v>
      </c>
      <c r="K223" s="19" t="s">
        <v>728</v>
      </c>
      <c r="L223" s="18" t="s">
        <v>271</v>
      </c>
      <c r="M223" s="124"/>
      <c r="N223" s="30">
        <v>420</v>
      </c>
      <c r="O223" s="112">
        <f>Table_132[[#This Row],[Crédito]]-Table_132[[#This Row],[Débito]]+O222</f>
        <v>-2835.5000000001191</v>
      </c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3">
      <c r="A224" s="24">
        <v>222</v>
      </c>
      <c r="B224" s="28" t="s">
        <v>721</v>
      </c>
      <c r="C224" s="57">
        <v>98</v>
      </c>
      <c r="D224" s="18">
        <v>25</v>
      </c>
      <c r="E224" s="18" t="s">
        <v>23</v>
      </c>
      <c r="F224" s="18">
        <v>2023</v>
      </c>
      <c r="G224" s="18"/>
      <c r="H224" s="18" t="s">
        <v>547</v>
      </c>
      <c r="I224" s="19" t="s">
        <v>209</v>
      </c>
      <c r="J224" s="19" t="s">
        <v>553</v>
      </c>
      <c r="K224" s="113"/>
      <c r="L224" s="18" t="s">
        <v>210</v>
      </c>
      <c r="M224" s="126">
        <v>3000</v>
      </c>
      <c r="N224" s="30"/>
      <c r="O224" s="112">
        <f>Table_132[[#This Row],[Crédito]]-Table_132[[#This Row],[Débito]]+O223</f>
        <v>164.49999999988086</v>
      </c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3">
      <c r="A225" s="24">
        <v>223</v>
      </c>
      <c r="B225" s="28" t="s">
        <v>721</v>
      </c>
      <c r="C225" s="57">
        <v>400919362508</v>
      </c>
      <c r="D225" s="18">
        <v>25</v>
      </c>
      <c r="E225" s="18" t="s">
        <v>23</v>
      </c>
      <c r="F225" s="18">
        <v>2023</v>
      </c>
      <c r="G225" s="18"/>
      <c r="H225" s="18" t="s">
        <v>547</v>
      </c>
      <c r="I225" s="19" t="s">
        <v>209</v>
      </c>
      <c r="J225" s="19" t="s">
        <v>579</v>
      </c>
      <c r="K225" s="113"/>
      <c r="L225" s="18" t="s">
        <v>210</v>
      </c>
      <c r="M225" s="126">
        <v>55.74</v>
      </c>
      <c r="N225" s="30"/>
      <c r="O225" s="112">
        <f>Table_132[[#This Row],[Crédito]]-Table_132[[#This Row],[Débito]]+O224</f>
        <v>220.23999999988087</v>
      </c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3">
      <c r="A226" s="24">
        <v>224</v>
      </c>
      <c r="B226" s="28" t="s">
        <v>696</v>
      </c>
      <c r="C226" s="57">
        <v>92801</v>
      </c>
      <c r="D226" s="18">
        <v>28</v>
      </c>
      <c r="E226" s="18" t="s">
        <v>23</v>
      </c>
      <c r="F226" s="18">
        <v>2023</v>
      </c>
      <c r="G226" s="18"/>
      <c r="H226" s="18" t="s">
        <v>345</v>
      </c>
      <c r="I226" s="19" t="s">
        <v>270</v>
      </c>
      <c r="J226" s="19" t="s">
        <v>697</v>
      </c>
      <c r="K226" s="113"/>
      <c r="L226" s="18" t="s">
        <v>271</v>
      </c>
      <c r="M226" s="124"/>
      <c r="N226" s="30">
        <v>420</v>
      </c>
      <c r="O226" s="112">
        <f>Table_132[[#This Row],[Crédito]]-Table_132[[#This Row],[Débito]]+O225</f>
        <v>-199.76000000011913</v>
      </c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3">
      <c r="A227" s="24">
        <v>225</v>
      </c>
      <c r="B227" s="28" t="s">
        <v>721</v>
      </c>
      <c r="C227" s="57">
        <v>98</v>
      </c>
      <c r="D227" s="18">
        <v>28</v>
      </c>
      <c r="E227" s="18" t="s">
        <v>23</v>
      </c>
      <c r="F227" s="18">
        <v>2023</v>
      </c>
      <c r="G227" s="18"/>
      <c r="H227" s="18" t="s">
        <v>547</v>
      </c>
      <c r="I227" s="19" t="s">
        <v>209</v>
      </c>
      <c r="J227" s="19" t="s">
        <v>579</v>
      </c>
      <c r="K227" s="113"/>
      <c r="L227" s="18" t="s">
        <v>210</v>
      </c>
      <c r="M227" s="126">
        <v>500</v>
      </c>
      <c r="N227" s="30"/>
      <c r="O227" s="112">
        <f>Table_132[[#This Row],[Crédito]]-Table_132[[#This Row],[Débito]]+O226</f>
        <v>300.23999999988087</v>
      </c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3">
      <c r="A228" s="24">
        <v>226</v>
      </c>
      <c r="B228" s="28" t="s">
        <v>721</v>
      </c>
      <c r="C228" s="57">
        <v>400919362508</v>
      </c>
      <c r="D228" s="18">
        <v>28</v>
      </c>
      <c r="E228" s="18" t="s">
        <v>23</v>
      </c>
      <c r="F228" s="18">
        <v>2023</v>
      </c>
      <c r="G228" s="18"/>
      <c r="H228" s="18" t="s">
        <v>547</v>
      </c>
      <c r="I228" s="19" t="s">
        <v>209</v>
      </c>
      <c r="J228" s="19" t="s">
        <v>579</v>
      </c>
      <c r="K228" s="113"/>
      <c r="L228" s="18" t="s">
        <v>210</v>
      </c>
      <c r="M228" s="126">
        <v>9.8000000000000007</v>
      </c>
      <c r="N228" s="30"/>
      <c r="O228" s="112">
        <f>Table_132[[#This Row],[Crédito]]-Table_132[[#This Row],[Débito]]+O227</f>
        <v>310.03999999988088</v>
      </c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3">
      <c r="A229" s="24">
        <v>227</v>
      </c>
      <c r="B229" s="28" t="s">
        <v>169</v>
      </c>
      <c r="C229" s="57">
        <v>551369000115288</v>
      </c>
      <c r="D229" s="18">
        <v>2</v>
      </c>
      <c r="E229" s="18" t="s">
        <v>24</v>
      </c>
      <c r="F229" s="18">
        <v>2023</v>
      </c>
      <c r="G229" s="18"/>
      <c r="H229" s="18" t="s">
        <v>540</v>
      </c>
      <c r="I229" s="19" t="s">
        <v>262</v>
      </c>
      <c r="J229" s="26" t="s">
        <v>552</v>
      </c>
      <c r="K229" s="113"/>
      <c r="L229" s="18" t="s">
        <v>592</v>
      </c>
      <c r="M229" s="111">
        <v>15400</v>
      </c>
      <c r="N229" s="30"/>
      <c r="O229" s="112">
        <f>Table_132[[#This Row],[Crédito]]-Table_132[[#This Row],[Débito]]+O228</f>
        <v>15710.039999999881</v>
      </c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3">
      <c r="A230" s="24">
        <v>228</v>
      </c>
      <c r="B230" s="28" t="s">
        <v>596</v>
      </c>
      <c r="C230" s="57">
        <v>554732000141920</v>
      </c>
      <c r="D230" s="18">
        <v>2</v>
      </c>
      <c r="E230" s="18" t="s">
        <v>24</v>
      </c>
      <c r="F230" s="18">
        <v>2023</v>
      </c>
      <c r="G230" s="18"/>
      <c r="H230" s="18" t="s">
        <v>346</v>
      </c>
      <c r="I230" s="19" t="s">
        <v>194</v>
      </c>
      <c r="J230" s="19" t="s">
        <v>562</v>
      </c>
      <c r="K230" s="113"/>
      <c r="L230" s="18" t="s">
        <v>195</v>
      </c>
      <c r="M230" s="112"/>
      <c r="N230" s="30">
        <v>3409.6</v>
      </c>
      <c r="O230" s="112">
        <f>Table_132[[#This Row],[Crédito]]-Table_132[[#This Row],[Débito]]+O229</f>
        <v>12300.43999999988</v>
      </c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3">
      <c r="A231" s="24">
        <v>229</v>
      </c>
      <c r="B231" s="28" t="s">
        <v>596</v>
      </c>
      <c r="C231" s="57">
        <v>555110000023966</v>
      </c>
      <c r="D231" s="18">
        <v>2</v>
      </c>
      <c r="E231" s="18" t="s">
        <v>24</v>
      </c>
      <c r="F231" s="18">
        <v>2023</v>
      </c>
      <c r="G231" s="18"/>
      <c r="H231" s="18" t="s">
        <v>466</v>
      </c>
      <c r="I231" s="19" t="s">
        <v>266</v>
      </c>
      <c r="J231" s="19" t="s">
        <v>562</v>
      </c>
      <c r="K231" s="113"/>
      <c r="L231" s="18" t="s">
        <v>267</v>
      </c>
      <c r="M231" s="112"/>
      <c r="N231" s="30">
        <v>3209.6</v>
      </c>
      <c r="O231" s="112">
        <f>Table_132[[#This Row],[Crédito]]-Table_132[[#This Row],[Débito]]+O230</f>
        <v>9090.8399999998801</v>
      </c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3">
      <c r="A232" s="24">
        <v>230</v>
      </c>
      <c r="B232" s="28" t="s">
        <v>556</v>
      </c>
      <c r="C232" s="57">
        <v>842781200345839</v>
      </c>
      <c r="D232" s="18">
        <v>5</v>
      </c>
      <c r="E232" s="18" t="s">
        <v>24</v>
      </c>
      <c r="F232" s="18">
        <v>2023</v>
      </c>
      <c r="G232" s="18"/>
      <c r="H232" s="18" t="s">
        <v>539</v>
      </c>
      <c r="I232" s="19" t="s">
        <v>16</v>
      </c>
      <c r="J232" s="19" t="s">
        <v>459</v>
      </c>
      <c r="K232" s="113"/>
      <c r="L232" s="18" t="s">
        <v>171</v>
      </c>
      <c r="M232" s="112"/>
      <c r="N232" s="30">
        <v>51.75</v>
      </c>
      <c r="O232" s="112">
        <f>Table_132[[#This Row],[Crédito]]-Table_132[[#This Row],[Débito]]+O231</f>
        <v>9039.0899999998801</v>
      </c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3">
      <c r="A233" s="24">
        <v>231</v>
      </c>
      <c r="B233" s="28" t="s">
        <v>565</v>
      </c>
      <c r="C233" s="57">
        <v>850010</v>
      </c>
      <c r="D233" s="18">
        <v>6</v>
      </c>
      <c r="E233" s="18" t="s">
        <v>24</v>
      </c>
      <c r="F233" s="18">
        <v>2023</v>
      </c>
      <c r="G233" s="18"/>
      <c r="H233" s="18" t="s">
        <v>356</v>
      </c>
      <c r="I233" s="19" t="s">
        <v>355</v>
      </c>
      <c r="J233" s="19" t="s">
        <v>372</v>
      </c>
      <c r="K233" s="113"/>
      <c r="L233" s="18" t="s">
        <v>350</v>
      </c>
      <c r="M233" s="112"/>
      <c r="N233" s="30">
        <v>801</v>
      </c>
      <c r="O233" s="112">
        <f>Table_132[[#This Row],[Crédito]]-Table_132[[#This Row],[Débito]]+O232</f>
        <v>8238.0899999998801</v>
      </c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3">
      <c r="A234" s="24">
        <v>232</v>
      </c>
      <c r="B234" s="28" t="s">
        <v>726</v>
      </c>
      <c r="C234" s="57">
        <v>101001</v>
      </c>
      <c r="D234" s="18">
        <v>10</v>
      </c>
      <c r="E234" s="18" t="s">
        <v>24</v>
      </c>
      <c r="F234" s="18">
        <v>2023</v>
      </c>
      <c r="G234" s="18"/>
      <c r="H234" s="18" t="s">
        <v>541</v>
      </c>
      <c r="I234" s="19" t="s">
        <v>563</v>
      </c>
      <c r="J234" s="19" t="s">
        <v>651</v>
      </c>
      <c r="K234" s="113"/>
      <c r="L234" s="18" t="s">
        <v>193</v>
      </c>
      <c r="M234" s="112"/>
      <c r="N234" s="30">
        <v>450</v>
      </c>
      <c r="O234" s="112">
        <f>Table_132[[#This Row],[Crédito]]-Table_132[[#This Row],[Débito]]+O233</f>
        <v>7788.0899999998801</v>
      </c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3">
      <c r="A235" s="24">
        <v>233</v>
      </c>
      <c r="B235" s="28" t="s">
        <v>557</v>
      </c>
      <c r="C235" s="57">
        <v>554439000039504</v>
      </c>
      <c r="D235" s="18">
        <v>17</v>
      </c>
      <c r="E235" s="18" t="s">
        <v>24</v>
      </c>
      <c r="F235" s="18">
        <v>2023</v>
      </c>
      <c r="G235" s="18"/>
      <c r="H235" s="18" t="s">
        <v>460</v>
      </c>
      <c r="I235" s="19" t="s">
        <v>559</v>
      </c>
      <c r="J235" s="19" t="s">
        <v>700</v>
      </c>
      <c r="K235" s="113"/>
      <c r="L235" s="18" t="s">
        <v>542</v>
      </c>
      <c r="M235" s="112"/>
      <c r="N235" s="30">
        <v>1485</v>
      </c>
      <c r="O235" s="112">
        <f>Table_132[[#This Row],[Crédito]]-Table_132[[#This Row],[Débito]]</f>
        <v>-1485</v>
      </c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3">
      <c r="A236" s="24">
        <v>234</v>
      </c>
      <c r="B236" s="28" t="s">
        <v>557</v>
      </c>
      <c r="C236" s="57">
        <v>554439000039504</v>
      </c>
      <c r="D236" s="18">
        <v>17</v>
      </c>
      <c r="E236" s="18" t="s">
        <v>24</v>
      </c>
      <c r="F236" s="18">
        <v>2023</v>
      </c>
      <c r="G236" s="18"/>
      <c r="H236" s="18" t="s">
        <v>460</v>
      </c>
      <c r="I236" s="19" t="s">
        <v>559</v>
      </c>
      <c r="J236" s="19" t="s">
        <v>677</v>
      </c>
      <c r="K236" s="113"/>
      <c r="L236" s="18" t="s">
        <v>542</v>
      </c>
      <c r="M236" s="112"/>
      <c r="N236" s="30">
        <v>2700</v>
      </c>
      <c r="O236" s="112">
        <f>Table_132[[#This Row],[Crédito]]-Table_132[[#This Row],[Débito]]+O234</f>
        <v>5088.0899999998801</v>
      </c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3">
      <c r="A237" s="24">
        <v>235</v>
      </c>
      <c r="B237" s="28" t="s">
        <v>557</v>
      </c>
      <c r="C237" s="57">
        <v>554439000039504</v>
      </c>
      <c r="D237" s="18">
        <v>17</v>
      </c>
      <c r="E237" s="18" t="s">
        <v>24</v>
      </c>
      <c r="F237" s="18">
        <v>2023</v>
      </c>
      <c r="G237" s="18"/>
      <c r="H237" s="18" t="s">
        <v>460</v>
      </c>
      <c r="I237" s="19" t="s">
        <v>559</v>
      </c>
      <c r="J237" s="19" t="s">
        <v>686</v>
      </c>
      <c r="K237" s="113"/>
      <c r="L237" s="18" t="s">
        <v>542</v>
      </c>
      <c r="M237" s="112"/>
      <c r="N237" s="30">
        <v>327.8</v>
      </c>
      <c r="O237" s="112">
        <f>Table_132[[#This Row],[Crédito]]-Table_132[[#This Row],[Débito]]+O236</f>
        <v>4760.2899999998799</v>
      </c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3">
      <c r="A238" s="24">
        <v>236</v>
      </c>
      <c r="B238" s="28" t="s">
        <v>560</v>
      </c>
      <c r="C238" s="57">
        <v>554439000039504</v>
      </c>
      <c r="D238" s="18">
        <v>17</v>
      </c>
      <c r="E238" s="18" t="s">
        <v>24</v>
      </c>
      <c r="F238" s="18">
        <v>2023</v>
      </c>
      <c r="G238" s="18"/>
      <c r="H238" s="18" t="s">
        <v>540</v>
      </c>
      <c r="I238" s="19" t="s">
        <v>209</v>
      </c>
      <c r="J238" s="19" t="s">
        <v>579</v>
      </c>
      <c r="K238" s="113"/>
      <c r="L238" s="18" t="s">
        <v>210</v>
      </c>
      <c r="M238" s="112"/>
      <c r="N238" s="30">
        <v>133</v>
      </c>
      <c r="O238" s="112">
        <f>Table_132[[#This Row],[Crédito]]-Table_132[[#This Row],[Débito]]+O237</f>
        <v>4627.2899999998799</v>
      </c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3">
      <c r="A239" s="24">
        <v>237</v>
      </c>
      <c r="B239" s="28" t="s">
        <v>696</v>
      </c>
      <c r="C239" s="57">
        <v>552812000056184</v>
      </c>
      <c r="D239" s="18">
        <v>20</v>
      </c>
      <c r="E239" s="18" t="s">
        <v>24</v>
      </c>
      <c r="F239" s="18">
        <v>2023</v>
      </c>
      <c r="G239" s="18"/>
      <c r="H239" s="18" t="s">
        <v>351</v>
      </c>
      <c r="I239" s="19" t="s">
        <v>286</v>
      </c>
      <c r="J239" s="19" t="s">
        <v>697</v>
      </c>
      <c r="K239" s="113"/>
      <c r="L239" s="18" t="s">
        <v>287</v>
      </c>
      <c r="M239" s="112"/>
      <c r="N239" s="30">
        <v>420</v>
      </c>
      <c r="O239" s="112">
        <f>Table_132[[#This Row],[Crédito]]-Table_132[[#This Row],[Débito]]+O238</f>
        <v>4207.2899999998799</v>
      </c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3">
      <c r="A240" s="24">
        <v>238</v>
      </c>
      <c r="B240" s="28" t="s">
        <v>696</v>
      </c>
      <c r="C240" s="57">
        <v>554732000129468</v>
      </c>
      <c r="D240" s="18">
        <v>20</v>
      </c>
      <c r="E240" s="18" t="s">
        <v>24</v>
      </c>
      <c r="F240" s="18">
        <v>2023</v>
      </c>
      <c r="G240" s="18"/>
      <c r="H240" s="18" t="s">
        <v>352</v>
      </c>
      <c r="I240" s="19" t="s">
        <v>173</v>
      </c>
      <c r="J240" s="19" t="s">
        <v>698</v>
      </c>
      <c r="K240" s="113"/>
      <c r="L240" s="18" t="s">
        <v>175</v>
      </c>
      <c r="M240" s="112"/>
      <c r="N240" s="30">
        <v>2493</v>
      </c>
      <c r="O240" s="112">
        <f>Table_132[[#This Row],[Crédito]]-Table_132[[#This Row],[Débito]]+O239</f>
        <v>1714.2899999998799</v>
      </c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3">
      <c r="A241" s="24">
        <v>239</v>
      </c>
      <c r="B241" s="28" t="s">
        <v>696</v>
      </c>
      <c r="C241" s="57">
        <v>554732000141920</v>
      </c>
      <c r="D241" s="18">
        <v>20</v>
      </c>
      <c r="E241" s="18" t="s">
        <v>24</v>
      </c>
      <c r="F241" s="18">
        <v>2023</v>
      </c>
      <c r="G241" s="18"/>
      <c r="H241" s="18" t="s">
        <v>353</v>
      </c>
      <c r="I241" s="19" t="s">
        <v>194</v>
      </c>
      <c r="J241" s="19" t="s">
        <v>697</v>
      </c>
      <c r="K241" s="113"/>
      <c r="L241" s="18" t="s">
        <v>195</v>
      </c>
      <c r="M241" s="112"/>
      <c r="N241" s="30">
        <v>353.43</v>
      </c>
      <c r="O241" s="112">
        <f>Table_132[[#This Row],[Crédito]]-Table_132[[#This Row],[Débito]]+O240</f>
        <v>1360.8599999998798</v>
      </c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3">
      <c r="A242" s="24">
        <v>240</v>
      </c>
      <c r="B242" s="28" t="s">
        <v>568</v>
      </c>
      <c r="C242" s="57">
        <v>102001</v>
      </c>
      <c r="D242" s="18">
        <v>20</v>
      </c>
      <c r="E242" s="18" t="s">
        <v>24</v>
      </c>
      <c r="F242" s="18">
        <v>2023</v>
      </c>
      <c r="G242" s="18"/>
      <c r="H242" s="18" t="s">
        <v>520</v>
      </c>
      <c r="I242" s="19" t="s">
        <v>217</v>
      </c>
      <c r="J242" s="19" t="s">
        <v>372</v>
      </c>
      <c r="K242" s="113"/>
      <c r="L242" s="18" t="s">
        <v>216</v>
      </c>
      <c r="M242" s="112"/>
      <c r="N242" s="30">
        <v>96.12</v>
      </c>
      <c r="O242" s="112">
        <f>Table_132[[#This Row],[Crédito]]-Table_132[[#This Row],[Débito]]+O241</f>
        <v>1264.7399999998797</v>
      </c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3">
      <c r="A243" s="24">
        <v>241</v>
      </c>
      <c r="B243" s="28" t="s">
        <v>721</v>
      </c>
      <c r="C243" s="57">
        <v>98</v>
      </c>
      <c r="D243" s="18">
        <v>20</v>
      </c>
      <c r="E243" s="18" t="s">
        <v>24</v>
      </c>
      <c r="F243" s="18">
        <v>2023</v>
      </c>
      <c r="G243" s="18"/>
      <c r="H243" s="18" t="s">
        <v>547</v>
      </c>
      <c r="I243" s="19" t="s">
        <v>209</v>
      </c>
      <c r="J243" s="19" t="s">
        <v>579</v>
      </c>
      <c r="K243" s="113"/>
      <c r="L243" s="18" t="s">
        <v>210</v>
      </c>
      <c r="M243" s="126">
        <v>500</v>
      </c>
      <c r="N243" s="30"/>
      <c r="O243" s="112">
        <f>Table_132[[#This Row],[Crédito]]-Table_132[[#This Row],[Débito]]+O242</f>
        <v>1764.7399999998797</v>
      </c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3">
      <c r="A244" s="24">
        <v>242</v>
      </c>
      <c r="B244" s="28" t="s">
        <v>721</v>
      </c>
      <c r="C244" s="57">
        <v>400919362508</v>
      </c>
      <c r="D244" s="18">
        <v>20</v>
      </c>
      <c r="E244" s="18" t="s">
        <v>24</v>
      </c>
      <c r="F244" s="18">
        <v>2023</v>
      </c>
      <c r="G244" s="18"/>
      <c r="H244" s="18" t="s">
        <v>547</v>
      </c>
      <c r="I244" s="19" t="s">
        <v>209</v>
      </c>
      <c r="J244" s="19" t="s">
        <v>579</v>
      </c>
      <c r="K244" s="113"/>
      <c r="L244" s="18" t="s">
        <v>210</v>
      </c>
      <c r="M244" s="126">
        <v>12.4</v>
      </c>
      <c r="N244" s="30"/>
      <c r="O244" s="112">
        <f>Table_132[[#This Row],[Crédito]]-Table_132[[#This Row],[Débito]]+O243</f>
        <v>1777.1399999998798</v>
      </c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3">
      <c r="A245" s="24">
        <v>243</v>
      </c>
      <c r="B245" s="28" t="s">
        <v>556</v>
      </c>
      <c r="C245" s="57">
        <v>812970700236906</v>
      </c>
      <c r="D245" s="18">
        <v>24</v>
      </c>
      <c r="E245" s="18" t="s">
        <v>24</v>
      </c>
      <c r="F245" s="18">
        <v>2023</v>
      </c>
      <c r="G245" s="18"/>
      <c r="H245" s="18" t="s">
        <v>539</v>
      </c>
      <c r="I245" s="19" t="s">
        <v>16</v>
      </c>
      <c r="J245" s="19" t="s">
        <v>459</v>
      </c>
      <c r="K245" s="113"/>
      <c r="L245" s="18" t="s">
        <v>171</v>
      </c>
      <c r="M245" s="112"/>
      <c r="N245" s="30">
        <v>17.600000000000001</v>
      </c>
      <c r="O245" s="112">
        <f>Table_132[[#This Row],[Crédito]]-Table_132[[#This Row],[Débito]]+O244</f>
        <v>1759.5399999998799</v>
      </c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3">
      <c r="A246" s="24">
        <v>244</v>
      </c>
      <c r="B246" s="28" t="s">
        <v>696</v>
      </c>
      <c r="C246" s="57">
        <v>551218000018656</v>
      </c>
      <c r="D246" s="18">
        <v>30</v>
      </c>
      <c r="E246" s="18" t="s">
        <v>24</v>
      </c>
      <c r="F246" s="18">
        <v>2023</v>
      </c>
      <c r="G246" s="18"/>
      <c r="H246" s="18" t="s">
        <v>467</v>
      </c>
      <c r="I246" s="19" t="s">
        <v>260</v>
      </c>
      <c r="J246" s="19" t="s">
        <v>698</v>
      </c>
      <c r="K246" s="113"/>
      <c r="L246" s="18" t="s">
        <v>279</v>
      </c>
      <c r="M246" s="112"/>
      <c r="N246" s="30">
        <v>420</v>
      </c>
      <c r="O246" s="112">
        <f>Table_132[[#This Row],[Crédito]]-Table_132[[#This Row],[Débito]]+O245</f>
        <v>1339.5399999998799</v>
      </c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3">
      <c r="A247" s="24">
        <v>245</v>
      </c>
      <c r="B247" s="28" t="s">
        <v>696</v>
      </c>
      <c r="C247" s="57">
        <v>553653000024135</v>
      </c>
      <c r="D247" s="18">
        <v>30</v>
      </c>
      <c r="E247" s="18" t="s">
        <v>24</v>
      </c>
      <c r="F247" s="18">
        <v>2023</v>
      </c>
      <c r="G247" s="18"/>
      <c r="H247" s="18" t="s">
        <v>468</v>
      </c>
      <c r="I247" s="19" t="s">
        <v>154</v>
      </c>
      <c r="J247" s="19" t="s">
        <v>698</v>
      </c>
      <c r="K247" s="113"/>
      <c r="L247" s="18" t="s">
        <v>200</v>
      </c>
      <c r="M247" s="112"/>
      <c r="N247" s="30">
        <v>2643</v>
      </c>
      <c r="O247" s="112">
        <f>Table_132[[#This Row],[Crédito]]-Table_132[[#This Row],[Débito]]+O246</f>
        <v>-1303.4600000001201</v>
      </c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3">
      <c r="A248" s="24">
        <v>246</v>
      </c>
      <c r="B248" s="28" t="s">
        <v>696</v>
      </c>
      <c r="C248" s="57">
        <v>554732000025120</v>
      </c>
      <c r="D248" s="18">
        <v>30</v>
      </c>
      <c r="E248" s="18" t="s">
        <v>24</v>
      </c>
      <c r="F248" s="18">
        <v>2023</v>
      </c>
      <c r="G248" s="18"/>
      <c r="H248" s="18" t="s">
        <v>361</v>
      </c>
      <c r="I248" s="19" t="s">
        <v>284</v>
      </c>
      <c r="J248" s="19" t="s">
        <v>697</v>
      </c>
      <c r="K248" s="113"/>
      <c r="L248" s="18" t="s">
        <v>285</v>
      </c>
      <c r="M248" s="112"/>
      <c r="N248" s="30">
        <v>420</v>
      </c>
      <c r="O248" s="112">
        <f>Table_132[[#This Row],[Crédito]]-Table_132[[#This Row],[Débito]]+O247</f>
        <v>-1723.4600000001201</v>
      </c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3">
      <c r="A249" s="24">
        <v>247</v>
      </c>
      <c r="B249" s="28" t="s">
        <v>696</v>
      </c>
      <c r="C249" s="57">
        <v>555101000012897</v>
      </c>
      <c r="D249" s="18">
        <v>30</v>
      </c>
      <c r="E249" s="18" t="s">
        <v>24</v>
      </c>
      <c r="F249" s="18">
        <v>2023</v>
      </c>
      <c r="G249" s="18"/>
      <c r="H249" s="18" t="s">
        <v>362</v>
      </c>
      <c r="I249" s="19" t="s">
        <v>203</v>
      </c>
      <c r="J249" s="19" t="s">
        <v>698</v>
      </c>
      <c r="K249" s="113"/>
      <c r="L249" s="18" t="s">
        <v>204</v>
      </c>
      <c r="M249" s="112"/>
      <c r="N249" s="30">
        <v>2493</v>
      </c>
      <c r="O249" s="112">
        <f>Table_132[[#This Row],[Crédito]]-Table_132[[#This Row],[Débito]]+O248</f>
        <v>-4216.4600000001201</v>
      </c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3">
      <c r="A250" s="24">
        <v>248</v>
      </c>
      <c r="B250" s="28" t="s">
        <v>696</v>
      </c>
      <c r="C250" s="57">
        <v>555110000023340</v>
      </c>
      <c r="D250" s="18">
        <v>30</v>
      </c>
      <c r="E250" s="18" t="s">
        <v>24</v>
      </c>
      <c r="F250" s="18">
        <v>2023</v>
      </c>
      <c r="G250" s="18"/>
      <c r="H250" s="18" t="s">
        <v>363</v>
      </c>
      <c r="I250" s="19" t="s">
        <v>282</v>
      </c>
      <c r="J250" s="19" t="s">
        <v>697</v>
      </c>
      <c r="K250" s="113"/>
      <c r="L250" s="18" t="s">
        <v>283</v>
      </c>
      <c r="M250" s="112"/>
      <c r="N250" s="30">
        <v>420</v>
      </c>
      <c r="O250" s="112">
        <f>Table_132[[#This Row],[Crédito]]-Table_132[[#This Row],[Débito]]+O249</f>
        <v>-4636.4600000001201</v>
      </c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3">
      <c r="A251" s="24">
        <v>249</v>
      </c>
      <c r="B251" s="28" t="s">
        <v>696</v>
      </c>
      <c r="C251" s="57">
        <v>103001</v>
      </c>
      <c r="D251" s="18">
        <v>30</v>
      </c>
      <c r="E251" s="18" t="s">
        <v>24</v>
      </c>
      <c r="F251" s="18">
        <v>2023</v>
      </c>
      <c r="G251" s="18"/>
      <c r="H251" s="18" t="s">
        <v>364</v>
      </c>
      <c r="I251" s="19" t="s">
        <v>280</v>
      </c>
      <c r="J251" s="19" t="s">
        <v>697</v>
      </c>
      <c r="K251" s="113"/>
      <c r="L251" s="18" t="s">
        <v>281</v>
      </c>
      <c r="M251" s="112"/>
      <c r="N251" s="30">
        <v>420</v>
      </c>
      <c r="O251" s="112">
        <f>Table_132[[#This Row],[Crédito]]-Table_132[[#This Row],[Débito]]+O250</f>
        <v>-5056.4600000001201</v>
      </c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3">
      <c r="A252" s="24">
        <v>250</v>
      </c>
      <c r="B252" s="28" t="s">
        <v>581</v>
      </c>
      <c r="C252" s="151">
        <v>103002</v>
      </c>
      <c r="D252" s="18">
        <v>30</v>
      </c>
      <c r="E252" s="18" t="s">
        <v>24</v>
      </c>
      <c r="F252" s="18">
        <v>2023</v>
      </c>
      <c r="G252" s="18"/>
      <c r="H252" s="18" t="s">
        <v>516</v>
      </c>
      <c r="I252" s="19" t="s">
        <v>519</v>
      </c>
      <c r="J252" s="19" t="s">
        <v>580</v>
      </c>
      <c r="K252" s="113"/>
      <c r="L252" s="18" t="s">
        <v>517</v>
      </c>
      <c r="M252" s="112"/>
      <c r="N252" s="30">
        <v>550</v>
      </c>
      <c r="O252" s="112">
        <f>Table_132[[#This Row],[Crédito]]-Table_132[[#This Row],[Débito]]+O251</f>
        <v>-5606.4600000001201</v>
      </c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3">
      <c r="A253" s="24">
        <v>251</v>
      </c>
      <c r="B253" s="28" t="s">
        <v>721</v>
      </c>
      <c r="C253" s="57">
        <v>98</v>
      </c>
      <c r="D253" s="18">
        <v>30</v>
      </c>
      <c r="E253" s="18" t="s">
        <v>24</v>
      </c>
      <c r="F253" s="18">
        <v>2023</v>
      </c>
      <c r="G253" s="18"/>
      <c r="H253" s="18" t="s">
        <v>547</v>
      </c>
      <c r="I253" s="19" t="s">
        <v>209</v>
      </c>
      <c r="J253" s="19" t="s">
        <v>579</v>
      </c>
      <c r="K253" s="113"/>
      <c r="L253" s="18" t="s">
        <v>210</v>
      </c>
      <c r="M253" s="126">
        <v>7500</v>
      </c>
      <c r="N253" s="30"/>
      <c r="O253" s="112">
        <f>Table_132[[#This Row],[Crédito]]-Table_132[[#This Row],[Débito]]+O252</f>
        <v>1893.5399999998799</v>
      </c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3">
      <c r="A254" s="24">
        <v>252</v>
      </c>
      <c r="B254" s="28" t="s">
        <v>721</v>
      </c>
      <c r="C254" s="57">
        <v>400919362508</v>
      </c>
      <c r="D254" s="18">
        <v>30</v>
      </c>
      <c r="E254" s="18" t="s">
        <v>24</v>
      </c>
      <c r="F254" s="18">
        <v>2023</v>
      </c>
      <c r="G254" s="18"/>
      <c r="H254" s="18" t="s">
        <v>547</v>
      </c>
      <c r="I254" s="19" t="s">
        <v>209</v>
      </c>
      <c r="J254" s="19" t="s">
        <v>579</v>
      </c>
      <c r="K254" s="113"/>
      <c r="L254" s="18" t="s">
        <v>210</v>
      </c>
      <c r="M254" s="126">
        <v>201.75</v>
      </c>
      <c r="N254" s="30"/>
      <c r="O254" s="112">
        <f>Table_132[[#This Row],[Crédito]]-Table_132[[#This Row],[Débito]]+O253</f>
        <v>2095.2899999998799</v>
      </c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3">
      <c r="A255" s="24">
        <v>253</v>
      </c>
      <c r="B255" s="28" t="s">
        <v>169</v>
      </c>
      <c r="C255" s="57">
        <v>551369000115288</v>
      </c>
      <c r="D255" s="18">
        <v>1</v>
      </c>
      <c r="E255" s="18" t="s">
        <v>25</v>
      </c>
      <c r="F255" s="18">
        <v>2023</v>
      </c>
      <c r="G255" s="18"/>
      <c r="H255" s="18" t="s">
        <v>540</v>
      </c>
      <c r="I255" s="19" t="s">
        <v>262</v>
      </c>
      <c r="J255" s="19" t="s">
        <v>552</v>
      </c>
      <c r="K255" s="113"/>
      <c r="L255" s="18" t="s">
        <v>532</v>
      </c>
      <c r="M255" s="111">
        <v>11200</v>
      </c>
      <c r="N255" s="30"/>
      <c r="O255" s="112">
        <f>Table_132[[#This Row],[Crédito]]-Table_132[[#This Row],[Débito]]+O254</f>
        <v>13295.289999999881</v>
      </c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3">
      <c r="A256" s="24">
        <v>254</v>
      </c>
      <c r="B256" s="28" t="s">
        <v>169</v>
      </c>
      <c r="C256" s="57">
        <v>307281158</v>
      </c>
      <c r="D256" s="18">
        <v>1</v>
      </c>
      <c r="E256" s="18" t="s">
        <v>25</v>
      </c>
      <c r="F256" s="18">
        <v>2023</v>
      </c>
      <c r="G256" s="18"/>
      <c r="H256" s="18" t="s">
        <v>540</v>
      </c>
      <c r="I256" s="19" t="s">
        <v>533</v>
      </c>
      <c r="J256" s="19" t="s">
        <v>552</v>
      </c>
      <c r="K256" s="113"/>
      <c r="L256" s="18" t="s">
        <v>532</v>
      </c>
      <c r="M256" s="111">
        <v>22400</v>
      </c>
      <c r="N256" s="30"/>
      <c r="O256" s="112">
        <f>Table_132[[#This Row],[Crédito]]-Table_132[[#This Row],[Débito]]+O255</f>
        <v>35695.289999999877</v>
      </c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3">
      <c r="A257" s="24">
        <v>255</v>
      </c>
      <c r="B257" s="28" t="s">
        <v>582</v>
      </c>
      <c r="C257" s="57">
        <v>552925000131863</v>
      </c>
      <c r="D257" s="18">
        <v>1</v>
      </c>
      <c r="E257" s="18" t="s">
        <v>25</v>
      </c>
      <c r="F257" s="18">
        <v>2023</v>
      </c>
      <c r="G257" s="18"/>
      <c r="H257" s="18" t="s">
        <v>469</v>
      </c>
      <c r="I257" s="19" t="s">
        <v>373</v>
      </c>
      <c r="J257" s="19" t="s">
        <v>569</v>
      </c>
      <c r="K257" s="113"/>
      <c r="L257" s="18" t="s">
        <v>264</v>
      </c>
      <c r="M257" s="112"/>
      <c r="N257" s="30">
        <v>630</v>
      </c>
      <c r="O257" s="112">
        <f>Table_132[[#This Row],[Crédito]]-Table_132[[#This Row],[Débito]]+O256</f>
        <v>35065.289999999877</v>
      </c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3">
      <c r="A258" s="24">
        <v>256</v>
      </c>
      <c r="B258" s="28" t="s">
        <v>582</v>
      </c>
      <c r="C258" s="57">
        <v>554439000025572</v>
      </c>
      <c r="D258" s="18">
        <v>1</v>
      </c>
      <c r="E258" s="18" t="s">
        <v>25</v>
      </c>
      <c r="F258" s="18">
        <v>2023</v>
      </c>
      <c r="G258" s="18"/>
      <c r="H258" s="18" t="s">
        <v>470</v>
      </c>
      <c r="I258" s="19" t="s">
        <v>374</v>
      </c>
      <c r="J258" s="19" t="s">
        <v>569</v>
      </c>
      <c r="K258" s="113"/>
      <c r="L258" s="18" t="s">
        <v>265</v>
      </c>
      <c r="M258" s="112"/>
      <c r="N258" s="30">
        <v>630</v>
      </c>
      <c r="O258" s="112">
        <f>Table_132[[#This Row],[Crédito]]-Table_132[[#This Row],[Débito]]+O257</f>
        <v>34435.289999999877</v>
      </c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3">
      <c r="A259" s="24">
        <v>257</v>
      </c>
      <c r="B259" s="28" t="s">
        <v>596</v>
      </c>
      <c r="C259" s="57">
        <v>554732000141920</v>
      </c>
      <c r="D259" s="18">
        <v>1</v>
      </c>
      <c r="E259" s="18" t="s">
        <v>25</v>
      </c>
      <c r="F259" s="18">
        <v>2023</v>
      </c>
      <c r="G259" s="18"/>
      <c r="H259" s="18" t="s">
        <v>471</v>
      </c>
      <c r="I259" s="19" t="s">
        <v>194</v>
      </c>
      <c r="J259" s="19" t="s">
        <v>562</v>
      </c>
      <c r="K259" s="113"/>
      <c r="L259" s="18" t="s">
        <v>195</v>
      </c>
      <c r="M259" s="112"/>
      <c r="N259" s="30">
        <v>3409.6</v>
      </c>
      <c r="O259" s="112">
        <f>Table_132[[#This Row],[Crédito]]-Table_132[[#This Row],[Débito]]+O258</f>
        <v>31025.689999999879</v>
      </c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3">
      <c r="A260" s="24">
        <v>258</v>
      </c>
      <c r="B260" s="28" t="s">
        <v>596</v>
      </c>
      <c r="C260" s="57">
        <v>555110000023966</v>
      </c>
      <c r="D260" s="18">
        <v>1</v>
      </c>
      <c r="E260" s="18" t="s">
        <v>25</v>
      </c>
      <c r="F260" s="18">
        <v>2023</v>
      </c>
      <c r="G260" s="18"/>
      <c r="H260" s="18" t="s">
        <v>472</v>
      </c>
      <c r="I260" s="19" t="s">
        <v>266</v>
      </c>
      <c r="J260" s="19" t="s">
        <v>562</v>
      </c>
      <c r="K260" s="113"/>
      <c r="L260" s="18" t="s">
        <v>267</v>
      </c>
      <c r="M260" s="112"/>
      <c r="N260" s="30">
        <v>3209.6</v>
      </c>
      <c r="O260" s="112">
        <f>Table_132[[#This Row],[Crédito]]-Table_132[[#This Row],[Débito]]+O259</f>
        <v>27816.08999999988</v>
      </c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3">
      <c r="A261" s="24">
        <v>259</v>
      </c>
      <c r="B261" s="28" t="s">
        <v>556</v>
      </c>
      <c r="C261" s="57">
        <v>803101100539021</v>
      </c>
      <c r="D261" s="18">
        <v>6</v>
      </c>
      <c r="E261" s="18" t="s">
        <v>25</v>
      </c>
      <c r="F261" s="18">
        <v>2023</v>
      </c>
      <c r="G261" s="18"/>
      <c r="H261" s="18" t="s">
        <v>539</v>
      </c>
      <c r="I261" s="19" t="s">
        <v>16</v>
      </c>
      <c r="J261" s="19" t="s">
        <v>459</v>
      </c>
      <c r="K261" s="113"/>
      <c r="L261" s="18" t="s">
        <v>171</v>
      </c>
      <c r="M261" s="112"/>
      <c r="N261" s="30">
        <v>51.75</v>
      </c>
      <c r="O261" s="112">
        <f>Table_132[[#This Row],[Crédito]]-Table_132[[#This Row],[Débito]]+O260</f>
        <v>27764.33999999988</v>
      </c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3">
      <c r="A262" s="24">
        <v>260</v>
      </c>
      <c r="B262" s="28" t="s">
        <v>567</v>
      </c>
      <c r="C262" s="57">
        <v>850011</v>
      </c>
      <c r="D262" s="18">
        <v>10</v>
      </c>
      <c r="E262" s="18" t="s">
        <v>25</v>
      </c>
      <c r="F262" s="18">
        <v>2023</v>
      </c>
      <c r="G262" s="18"/>
      <c r="H262" s="18" t="s">
        <v>390</v>
      </c>
      <c r="I262" s="19" t="s">
        <v>386</v>
      </c>
      <c r="J262" s="19" t="s">
        <v>372</v>
      </c>
      <c r="K262" s="113"/>
      <c r="L262" s="18" t="s">
        <v>591</v>
      </c>
      <c r="M262" s="112"/>
      <c r="N262" s="30">
        <v>463</v>
      </c>
      <c r="O262" s="112">
        <f>Table_132[[#This Row],[Crédito]]-Table_132[[#This Row],[Débito]]+O261</f>
        <v>27301.33999999988</v>
      </c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3">
      <c r="A263" s="24">
        <v>261</v>
      </c>
      <c r="B263" s="28" t="s">
        <v>726</v>
      </c>
      <c r="C263" s="57">
        <v>111001</v>
      </c>
      <c r="D263" s="18">
        <v>10</v>
      </c>
      <c r="E263" s="18" t="s">
        <v>25</v>
      </c>
      <c r="F263" s="18">
        <v>2023</v>
      </c>
      <c r="G263" s="18"/>
      <c r="H263" s="18" t="s">
        <v>541</v>
      </c>
      <c r="I263" s="19" t="s">
        <v>563</v>
      </c>
      <c r="J263" s="19" t="s">
        <v>622</v>
      </c>
      <c r="K263" s="113"/>
      <c r="L263" s="18" t="s">
        <v>193</v>
      </c>
      <c r="M263" s="112"/>
      <c r="N263" s="30">
        <v>625</v>
      </c>
      <c r="O263" s="112">
        <f>Table_132[[#This Row],[Crédito]]-Table_132[[#This Row],[Débito]]+O262</f>
        <v>26676.33999999988</v>
      </c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3">
      <c r="A264" s="24">
        <v>262</v>
      </c>
      <c r="B264" s="28" t="s">
        <v>169</v>
      </c>
      <c r="C264" s="57">
        <v>551369000115288</v>
      </c>
      <c r="D264" s="18">
        <v>16</v>
      </c>
      <c r="E264" s="18" t="s">
        <v>25</v>
      </c>
      <c r="F264" s="18">
        <v>2023</v>
      </c>
      <c r="G264" s="18"/>
      <c r="H264" s="18" t="s">
        <v>540</v>
      </c>
      <c r="I264" s="19" t="s">
        <v>262</v>
      </c>
      <c r="J264" s="19" t="s">
        <v>552</v>
      </c>
      <c r="K264" s="113"/>
      <c r="L264" s="18" t="s">
        <v>592</v>
      </c>
      <c r="M264" s="111">
        <v>11200</v>
      </c>
      <c r="N264" s="30"/>
      <c r="O264" s="112">
        <f>Table_132[[#This Row],[Crédito]]-Table_132[[#This Row],[Débito]]+O263</f>
        <v>37876.33999999988</v>
      </c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3">
      <c r="A265" s="24">
        <v>263</v>
      </c>
      <c r="B265" s="28" t="s">
        <v>696</v>
      </c>
      <c r="C265" s="57">
        <v>551218000018656</v>
      </c>
      <c r="D265" s="18">
        <v>16</v>
      </c>
      <c r="E265" s="18" t="s">
        <v>25</v>
      </c>
      <c r="F265" s="18">
        <v>2023</v>
      </c>
      <c r="G265" s="18"/>
      <c r="H265" s="18" t="s">
        <v>473</v>
      </c>
      <c r="I265" s="19" t="s">
        <v>260</v>
      </c>
      <c r="J265" s="19" t="s">
        <v>571</v>
      </c>
      <c r="K265" s="113"/>
      <c r="L265" s="18" t="s">
        <v>279</v>
      </c>
      <c r="M265" s="112"/>
      <c r="N265" s="30">
        <v>2493</v>
      </c>
      <c r="O265" s="112">
        <f>Table_132[[#This Row],[Crédito]]-Table_132[[#This Row],[Débito]]+O264</f>
        <v>35383.33999999988</v>
      </c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3">
      <c r="A266" s="24">
        <v>264</v>
      </c>
      <c r="B266" s="28" t="s">
        <v>696</v>
      </c>
      <c r="C266" s="57">
        <v>551668000023441</v>
      </c>
      <c r="D266" s="18">
        <v>16</v>
      </c>
      <c r="E266" s="18" t="s">
        <v>25</v>
      </c>
      <c r="F266" s="18">
        <v>2023</v>
      </c>
      <c r="G266" s="18"/>
      <c r="H266" s="18" t="s">
        <v>475</v>
      </c>
      <c r="I266" s="19" t="s">
        <v>375</v>
      </c>
      <c r="J266" s="19" t="s">
        <v>697</v>
      </c>
      <c r="K266" s="113"/>
      <c r="L266" s="18" t="s">
        <v>590</v>
      </c>
      <c r="M266" s="112"/>
      <c r="N266" s="30">
        <v>420</v>
      </c>
      <c r="O266" s="112">
        <f>Table_132[[#This Row],[Crédito]]-Table_132[[#This Row],[Débito]]+O265</f>
        <v>34963.33999999988</v>
      </c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3">
      <c r="A267" s="24">
        <v>265</v>
      </c>
      <c r="B267" s="28" t="s">
        <v>696</v>
      </c>
      <c r="C267" s="57">
        <v>551668000220302</v>
      </c>
      <c r="D267" s="18">
        <v>16</v>
      </c>
      <c r="E267" s="18" t="s">
        <v>25</v>
      </c>
      <c r="F267" s="18">
        <v>2023</v>
      </c>
      <c r="G267" s="18"/>
      <c r="H267" s="18" t="s">
        <v>474</v>
      </c>
      <c r="I267" s="19" t="s">
        <v>258</v>
      </c>
      <c r="J267" s="19" t="s">
        <v>697</v>
      </c>
      <c r="K267" s="113"/>
      <c r="L267" s="18" t="s">
        <v>278</v>
      </c>
      <c r="M267" s="112"/>
      <c r="N267" s="30">
        <v>420</v>
      </c>
      <c r="O267" s="112">
        <f>Table_132[[#This Row],[Crédito]]-Table_132[[#This Row],[Débito]]+O266</f>
        <v>34543.33999999988</v>
      </c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3">
      <c r="A268" s="24">
        <v>266</v>
      </c>
      <c r="B268" s="28" t="s">
        <v>696</v>
      </c>
      <c r="C268" s="57">
        <v>553653000033652</v>
      </c>
      <c r="D268" s="18">
        <v>16</v>
      </c>
      <c r="E268" s="18" t="s">
        <v>25</v>
      </c>
      <c r="F268" s="18">
        <v>2023</v>
      </c>
      <c r="G268" s="18"/>
      <c r="H268" s="18" t="s">
        <v>458</v>
      </c>
      <c r="I268" s="19" t="s">
        <v>589</v>
      </c>
      <c r="J268" s="19" t="s">
        <v>697</v>
      </c>
      <c r="K268" s="113"/>
      <c r="L268" s="18" t="s">
        <v>491</v>
      </c>
      <c r="M268" s="112"/>
      <c r="N268" s="30">
        <v>420</v>
      </c>
      <c r="O268" s="112">
        <f>Table_132[[#This Row],[Crédito]]-Table_132[[#This Row],[Débito]]+O267</f>
        <v>34123.33999999988</v>
      </c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3">
      <c r="A269" s="24">
        <v>267</v>
      </c>
      <c r="B269" s="28" t="s">
        <v>696</v>
      </c>
      <c r="C269" s="57">
        <v>554732000008888</v>
      </c>
      <c r="D269" s="18">
        <v>16</v>
      </c>
      <c r="E269" s="18" t="s">
        <v>25</v>
      </c>
      <c r="F269" s="18">
        <v>2023</v>
      </c>
      <c r="G269" s="18"/>
      <c r="H269" s="18" t="s">
        <v>476</v>
      </c>
      <c r="I269" s="19" t="s">
        <v>196</v>
      </c>
      <c r="J269" s="19" t="s">
        <v>698</v>
      </c>
      <c r="K269" s="113"/>
      <c r="L269" s="18" t="s">
        <v>197</v>
      </c>
      <c r="M269" s="112"/>
      <c r="N269" s="30">
        <v>3039.6</v>
      </c>
      <c r="O269" s="112">
        <f>Table_132[[#This Row],[Crédito]]-Table_132[[#This Row],[Débito]]+O268</f>
        <v>31083.739999999882</v>
      </c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3">
      <c r="A270" s="24">
        <v>268</v>
      </c>
      <c r="B270" s="28" t="s">
        <v>696</v>
      </c>
      <c r="C270" s="57">
        <v>554732000026538</v>
      </c>
      <c r="D270" s="18">
        <v>16</v>
      </c>
      <c r="E270" s="18" t="s">
        <v>25</v>
      </c>
      <c r="F270" s="18">
        <v>2023</v>
      </c>
      <c r="G270" s="18"/>
      <c r="H270" s="18" t="s">
        <v>477</v>
      </c>
      <c r="I270" s="19" t="s">
        <v>219</v>
      </c>
      <c r="J270" s="19" t="s">
        <v>698</v>
      </c>
      <c r="K270" s="113" t="s">
        <v>218</v>
      </c>
      <c r="L270" s="18" t="s">
        <v>220</v>
      </c>
      <c r="M270" s="112"/>
      <c r="N270" s="30">
        <v>2864.6</v>
      </c>
      <c r="O270" s="112">
        <f>Table_132[[#This Row],[Crédito]]-Table_132[[#This Row],[Débito]]+O269</f>
        <v>28219.139999999883</v>
      </c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3">
      <c r="A271" s="24">
        <v>269</v>
      </c>
      <c r="B271" s="28" t="s">
        <v>696</v>
      </c>
      <c r="C271" s="57">
        <v>554732000132552</v>
      </c>
      <c r="D271" s="18">
        <v>16</v>
      </c>
      <c r="E271" s="18" t="s">
        <v>25</v>
      </c>
      <c r="F271" s="18">
        <v>2023</v>
      </c>
      <c r="G271" s="18"/>
      <c r="H271" s="18" t="s">
        <v>478</v>
      </c>
      <c r="I271" s="19" t="s">
        <v>376</v>
      </c>
      <c r="J271" s="19" t="s">
        <v>697</v>
      </c>
      <c r="K271" s="113"/>
      <c r="L271" s="18" t="s">
        <v>191</v>
      </c>
      <c r="M271" s="112"/>
      <c r="N271" s="30">
        <v>445</v>
      </c>
      <c r="O271" s="112">
        <f>Table_132[[#This Row],[Crédito]]-Table_132[[#This Row],[Débito]]+O270</f>
        <v>27774.139999999883</v>
      </c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3">
      <c r="A272" s="24">
        <v>270</v>
      </c>
      <c r="B272" s="28" t="s">
        <v>696</v>
      </c>
      <c r="C272" s="57">
        <v>555110000023966</v>
      </c>
      <c r="D272" s="18">
        <v>16</v>
      </c>
      <c r="E272" s="18" t="s">
        <v>25</v>
      </c>
      <c r="F272" s="18">
        <v>2023</v>
      </c>
      <c r="G272" s="18"/>
      <c r="H272" s="18" t="s">
        <v>479</v>
      </c>
      <c r="I272" s="19" t="s">
        <v>266</v>
      </c>
      <c r="J272" s="19" t="s">
        <v>697</v>
      </c>
      <c r="K272" s="113"/>
      <c r="L272" s="18" t="s">
        <v>267</v>
      </c>
      <c r="M272" s="112"/>
      <c r="N272" s="30">
        <v>328.43</v>
      </c>
      <c r="O272" s="112">
        <f>Table_132[[#This Row],[Crédito]]-Table_132[[#This Row],[Débito]]+O271</f>
        <v>27445.709999999883</v>
      </c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3">
      <c r="A273" s="24">
        <v>271</v>
      </c>
      <c r="B273" s="28" t="s">
        <v>696</v>
      </c>
      <c r="C273" s="57">
        <v>111601</v>
      </c>
      <c r="D273" s="18">
        <v>16</v>
      </c>
      <c r="E273" s="18" t="s">
        <v>25</v>
      </c>
      <c r="F273" s="18">
        <v>2023</v>
      </c>
      <c r="G273" s="18"/>
      <c r="H273" s="18" t="s">
        <v>480</v>
      </c>
      <c r="I273" s="19" t="s">
        <v>187</v>
      </c>
      <c r="J273" s="19" t="s">
        <v>698</v>
      </c>
      <c r="K273" s="113"/>
      <c r="L273" s="18" t="s">
        <v>188</v>
      </c>
      <c r="M273" s="112"/>
      <c r="N273" s="30">
        <v>2493</v>
      </c>
      <c r="O273" s="112">
        <f>Table_132[[#This Row],[Crédito]]-Table_132[[#This Row],[Débito]]+O272</f>
        <v>24952.709999999883</v>
      </c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3">
      <c r="A274" s="24">
        <v>272</v>
      </c>
      <c r="B274" s="28" t="s">
        <v>574</v>
      </c>
      <c r="C274" s="57">
        <v>850012</v>
      </c>
      <c r="D274" s="18">
        <v>17</v>
      </c>
      <c r="E274" s="18" t="s">
        <v>25</v>
      </c>
      <c r="F274" s="18">
        <v>2023</v>
      </c>
      <c r="G274" s="18"/>
      <c r="H274" s="18" t="s">
        <v>417</v>
      </c>
      <c r="I274" s="19" t="s">
        <v>415</v>
      </c>
      <c r="J274" s="19" t="s">
        <v>372</v>
      </c>
      <c r="K274" s="113"/>
      <c r="L274" s="18" t="s">
        <v>416</v>
      </c>
      <c r="M274" s="112"/>
      <c r="N274" s="30">
        <v>70</v>
      </c>
      <c r="O274" s="112">
        <f>Table_132[[#This Row],[Crédito]]-Table_132[[#This Row],[Débito]]+O273</f>
        <v>24882.709999999883</v>
      </c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3">
      <c r="A275" s="24">
        <v>173</v>
      </c>
      <c r="B275" s="28" t="s">
        <v>658</v>
      </c>
      <c r="C275" s="57">
        <v>850012</v>
      </c>
      <c r="D275" s="18">
        <v>17</v>
      </c>
      <c r="E275" s="18" t="s">
        <v>25</v>
      </c>
      <c r="F275" s="18">
        <v>2023</v>
      </c>
      <c r="G275" s="18"/>
      <c r="H275" s="18" t="s">
        <v>418</v>
      </c>
      <c r="I275" s="19" t="s">
        <v>634</v>
      </c>
      <c r="J275" s="19" t="s">
        <v>372</v>
      </c>
      <c r="K275" s="113"/>
      <c r="L275" s="18" t="s">
        <v>419</v>
      </c>
      <c r="M275" s="112"/>
      <c r="N275" s="30">
        <v>36.04</v>
      </c>
      <c r="O275" s="112">
        <f>Table_132[[#This Row],[Crédito]]-Table_132[[#This Row],[Débito]]+O274</f>
        <v>24846.669999999882</v>
      </c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3">
      <c r="A276" s="24">
        <v>274</v>
      </c>
      <c r="B276" s="28" t="s">
        <v>574</v>
      </c>
      <c r="C276" s="57">
        <v>850012</v>
      </c>
      <c r="D276" s="18">
        <v>17</v>
      </c>
      <c r="E276" s="18" t="s">
        <v>25</v>
      </c>
      <c r="F276" s="18">
        <v>2023</v>
      </c>
      <c r="G276" s="18"/>
      <c r="H276" s="18" t="s">
        <v>421</v>
      </c>
      <c r="I276" s="19" t="s">
        <v>420</v>
      </c>
      <c r="J276" s="19" t="s">
        <v>372</v>
      </c>
      <c r="K276" s="113"/>
      <c r="L276" s="18" t="s">
        <v>230</v>
      </c>
      <c r="M276" s="112"/>
      <c r="N276" s="30">
        <v>127.5</v>
      </c>
      <c r="O276" s="112">
        <f>Table_132[[#This Row],[Crédito]]-Table_132[[#This Row],[Débito]]+O275</f>
        <v>24719.169999999882</v>
      </c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3">
      <c r="A277" s="24">
        <v>275</v>
      </c>
      <c r="B277" s="28" t="s">
        <v>696</v>
      </c>
      <c r="C277" s="57">
        <v>111701</v>
      </c>
      <c r="D277" s="18">
        <v>17</v>
      </c>
      <c r="E277" s="18" t="s">
        <v>25</v>
      </c>
      <c r="F277" s="18">
        <v>2023</v>
      </c>
      <c r="G277" s="18"/>
      <c r="H277" s="18" t="s">
        <v>482</v>
      </c>
      <c r="I277" s="19" t="s">
        <v>378</v>
      </c>
      <c r="J277" s="19" t="s">
        <v>697</v>
      </c>
      <c r="K277" s="113"/>
      <c r="L277" s="18" t="s">
        <v>588</v>
      </c>
      <c r="M277" s="112"/>
      <c r="N277" s="30">
        <v>420</v>
      </c>
      <c r="O277" s="112">
        <f>Table_132[[#This Row],[Crédito]]-Table_132[[#This Row],[Débito]]+O276</f>
        <v>24299.169999999882</v>
      </c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3">
      <c r="A278" s="24">
        <v>276</v>
      </c>
      <c r="B278" s="28" t="s">
        <v>560</v>
      </c>
      <c r="C278" s="57">
        <v>554439000039504</v>
      </c>
      <c r="D278" s="18">
        <v>20</v>
      </c>
      <c r="E278" s="18" t="s">
        <v>25</v>
      </c>
      <c r="F278" s="18">
        <v>2023</v>
      </c>
      <c r="G278" s="18"/>
      <c r="H278" s="18" t="s">
        <v>540</v>
      </c>
      <c r="I278" s="19" t="s">
        <v>209</v>
      </c>
      <c r="J278" s="19" t="s">
        <v>579</v>
      </c>
      <c r="K278" s="113"/>
      <c r="L278" s="18" t="s">
        <v>210</v>
      </c>
      <c r="M278" s="112"/>
      <c r="N278" s="30">
        <v>1463</v>
      </c>
      <c r="O278" s="112">
        <f>Table_132[[#This Row],[Crédito]]-Table_132[[#This Row],[Débito]]+O277</f>
        <v>22836.169999999882</v>
      </c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3">
      <c r="A279" s="24">
        <v>277</v>
      </c>
      <c r="B279" s="28" t="s">
        <v>557</v>
      </c>
      <c r="C279" s="57">
        <v>554439000039504</v>
      </c>
      <c r="D279" s="18">
        <v>20</v>
      </c>
      <c r="E279" s="18" t="s">
        <v>25</v>
      </c>
      <c r="F279" s="18">
        <v>2023</v>
      </c>
      <c r="G279" s="18"/>
      <c r="H279" s="18" t="s">
        <v>460</v>
      </c>
      <c r="I279" s="19" t="s">
        <v>559</v>
      </c>
      <c r="J279" s="19" t="s">
        <v>679</v>
      </c>
      <c r="K279" s="113"/>
      <c r="L279" s="18" t="s">
        <v>542</v>
      </c>
      <c r="M279" s="112"/>
      <c r="N279" s="30">
        <v>2200</v>
      </c>
      <c r="O279" s="112">
        <f>Table_132[[#This Row],[Crédito]]-Table_132[[#This Row],[Débito]]</f>
        <v>-2200</v>
      </c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3">
      <c r="A280" s="24">
        <v>278</v>
      </c>
      <c r="B280" s="28" t="s">
        <v>557</v>
      </c>
      <c r="C280" s="57">
        <v>554439000039504</v>
      </c>
      <c r="D280" s="18">
        <v>20</v>
      </c>
      <c r="E280" s="18" t="s">
        <v>25</v>
      </c>
      <c r="F280" s="18">
        <v>2023</v>
      </c>
      <c r="G280" s="18"/>
      <c r="H280" s="18" t="s">
        <v>460</v>
      </c>
      <c r="I280" s="19" t="s">
        <v>559</v>
      </c>
      <c r="J280" s="19" t="s">
        <v>678</v>
      </c>
      <c r="K280" s="113"/>
      <c r="L280" s="18" t="s">
        <v>542</v>
      </c>
      <c r="M280" s="112"/>
      <c r="N280" s="30">
        <v>4000</v>
      </c>
      <c r="O280" s="112">
        <f>Table_132[[#This Row],[Crédito]]-Table_132[[#This Row],[Débito]]+O278</f>
        <v>18836.169999999882</v>
      </c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3">
      <c r="A281" s="24">
        <v>279</v>
      </c>
      <c r="B281" s="28" t="s">
        <v>557</v>
      </c>
      <c r="C281" s="57">
        <v>554439000039504</v>
      </c>
      <c r="D281" s="18">
        <v>20</v>
      </c>
      <c r="E281" s="18" t="s">
        <v>25</v>
      </c>
      <c r="F281" s="18">
        <v>2023</v>
      </c>
      <c r="G281" s="18"/>
      <c r="H281" s="18" t="s">
        <v>460</v>
      </c>
      <c r="I281" s="19" t="s">
        <v>559</v>
      </c>
      <c r="J281" s="19" t="s">
        <v>687</v>
      </c>
      <c r="K281" s="113"/>
      <c r="L281" s="18" t="s">
        <v>542</v>
      </c>
      <c r="M281" s="112"/>
      <c r="N281" s="30">
        <v>473.37</v>
      </c>
      <c r="O281" s="112">
        <f>Table_132[[#This Row],[Crédito]]-Table_132[[#This Row],[Débito]]+O280</f>
        <v>18362.799999999883</v>
      </c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3">
      <c r="A282" s="24">
        <v>280</v>
      </c>
      <c r="B282" s="28" t="s">
        <v>169</v>
      </c>
      <c r="C282" s="57">
        <v>309989132</v>
      </c>
      <c r="D282" s="18">
        <v>22</v>
      </c>
      <c r="E282" s="18" t="s">
        <v>25</v>
      </c>
      <c r="F282" s="18">
        <v>2023</v>
      </c>
      <c r="G282" s="18"/>
      <c r="H282" s="18" t="s">
        <v>540</v>
      </c>
      <c r="I282" s="19" t="s">
        <v>583</v>
      </c>
      <c r="J282" s="19" t="s">
        <v>552</v>
      </c>
      <c r="K282" s="113"/>
      <c r="L282" s="18" t="s">
        <v>532</v>
      </c>
      <c r="M282" s="111">
        <v>26600</v>
      </c>
      <c r="N282" s="30"/>
      <c r="O282" s="112">
        <f>Table_132[[#This Row],[Crédito]]-Table_132[[#This Row],[Débito]]+O281</f>
        <v>44962.799999999886</v>
      </c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3">
      <c r="A283" s="24">
        <v>281</v>
      </c>
      <c r="B283" s="28" t="s">
        <v>696</v>
      </c>
      <c r="C283" s="57">
        <v>551218000018656</v>
      </c>
      <c r="D283" s="18">
        <v>22</v>
      </c>
      <c r="E283" s="18" t="s">
        <v>25</v>
      </c>
      <c r="F283" s="18">
        <v>2023</v>
      </c>
      <c r="G283" s="18"/>
      <c r="H283" s="18" t="s">
        <v>483</v>
      </c>
      <c r="I283" s="19" t="s">
        <v>260</v>
      </c>
      <c r="J283" s="19" t="s">
        <v>697</v>
      </c>
      <c r="K283" s="113"/>
      <c r="L283" s="18" t="s">
        <v>279</v>
      </c>
      <c r="M283" s="112"/>
      <c r="N283" s="30">
        <v>371.6</v>
      </c>
      <c r="O283" s="112">
        <f>Table_132[[#This Row],[Crédito]]-Table_132[[#This Row],[Débito]]+O282</f>
        <v>44591.199999999888</v>
      </c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3">
      <c r="A284" s="24">
        <v>282</v>
      </c>
      <c r="B284" s="28" t="s">
        <v>696</v>
      </c>
      <c r="C284" s="57">
        <v>553653000032720</v>
      </c>
      <c r="D284" s="18">
        <v>22</v>
      </c>
      <c r="E284" s="18" t="s">
        <v>25</v>
      </c>
      <c r="F284" s="18">
        <v>2023</v>
      </c>
      <c r="G284" s="18"/>
      <c r="H284" s="18" t="s">
        <v>484</v>
      </c>
      <c r="I284" s="19" t="s">
        <v>379</v>
      </c>
      <c r="J284" s="19" t="s">
        <v>697</v>
      </c>
      <c r="K284" s="113"/>
      <c r="L284" s="18" t="s">
        <v>269</v>
      </c>
      <c r="M284" s="112"/>
      <c r="N284" s="30">
        <v>420</v>
      </c>
      <c r="O284" s="112">
        <f>Table_132[[#This Row],[Crédito]]-Table_132[[#This Row],[Débito]]+O283</f>
        <v>44171.199999999888</v>
      </c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3">
      <c r="A285" s="24">
        <v>283</v>
      </c>
      <c r="B285" s="28" t="s">
        <v>696</v>
      </c>
      <c r="C285" s="57">
        <v>554732000132552</v>
      </c>
      <c r="D285" s="18">
        <v>22</v>
      </c>
      <c r="E285" s="18" t="s">
        <v>25</v>
      </c>
      <c r="F285" s="18">
        <v>2023</v>
      </c>
      <c r="G285" s="18"/>
      <c r="H285" s="18" t="s">
        <v>481</v>
      </c>
      <c r="I285" s="19" t="s">
        <v>376</v>
      </c>
      <c r="J285" s="19" t="s">
        <v>697</v>
      </c>
      <c r="K285" s="113"/>
      <c r="L285" s="18" t="s">
        <v>191</v>
      </c>
      <c r="M285" s="112"/>
      <c r="N285" s="30">
        <v>445</v>
      </c>
      <c r="O285" s="112">
        <f>Table_132[[#This Row],[Crédito]]-Table_132[[#This Row],[Débito]]+O284</f>
        <v>43726.199999999888</v>
      </c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3">
      <c r="A286" s="24">
        <v>284</v>
      </c>
      <c r="B286" s="28" t="s">
        <v>696</v>
      </c>
      <c r="C286" s="57">
        <v>554732000141920</v>
      </c>
      <c r="D286" s="18">
        <v>22</v>
      </c>
      <c r="E286" s="18" t="s">
        <v>25</v>
      </c>
      <c r="F286" s="18">
        <v>2023</v>
      </c>
      <c r="G286" s="18"/>
      <c r="H286" s="18" t="s">
        <v>485</v>
      </c>
      <c r="I286" s="19" t="s">
        <v>194</v>
      </c>
      <c r="J286" s="19" t="s">
        <v>698</v>
      </c>
      <c r="K286" s="113"/>
      <c r="L286" s="18" t="s">
        <v>195</v>
      </c>
      <c r="M286" s="112"/>
      <c r="N286" s="30">
        <v>1992.11</v>
      </c>
      <c r="O286" s="112">
        <f>Table_132[[#This Row],[Crédito]]-Table_132[[#This Row],[Débito]]+O285</f>
        <v>41734.089999999887</v>
      </c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3">
      <c r="A287" s="24">
        <v>285</v>
      </c>
      <c r="B287" s="28" t="s">
        <v>696</v>
      </c>
      <c r="C287" s="57">
        <v>555110000011562</v>
      </c>
      <c r="D287" s="18">
        <v>22</v>
      </c>
      <c r="E287" s="18" t="s">
        <v>25</v>
      </c>
      <c r="F287" s="18">
        <v>2023</v>
      </c>
      <c r="G287" s="18"/>
      <c r="H287" s="18" t="s">
        <v>486</v>
      </c>
      <c r="I287" s="19" t="s">
        <v>380</v>
      </c>
      <c r="J287" s="19" t="s">
        <v>697</v>
      </c>
      <c r="K287" s="113"/>
      <c r="L287" s="18" t="s">
        <v>455</v>
      </c>
      <c r="M287" s="112"/>
      <c r="N287" s="30">
        <v>445</v>
      </c>
      <c r="O287" s="112">
        <f>Table_132[[#This Row],[Crédito]]-Table_132[[#This Row],[Débito]]+O286</f>
        <v>41289.089999999887</v>
      </c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3">
      <c r="A288" s="24">
        <v>286</v>
      </c>
      <c r="B288" s="28" t="s">
        <v>696</v>
      </c>
      <c r="C288" s="57">
        <v>112201</v>
      </c>
      <c r="D288" s="18">
        <v>22</v>
      </c>
      <c r="E288" s="18" t="s">
        <v>25</v>
      </c>
      <c r="F288" s="18">
        <v>2023</v>
      </c>
      <c r="G288" s="18"/>
      <c r="H288" s="18" t="s">
        <v>487</v>
      </c>
      <c r="I288" s="19" t="s">
        <v>381</v>
      </c>
      <c r="J288" s="19" t="s">
        <v>697</v>
      </c>
      <c r="K288" s="113"/>
      <c r="L288" s="18" t="s">
        <v>657</v>
      </c>
      <c r="M288" s="112"/>
      <c r="N288" s="30">
        <v>420</v>
      </c>
      <c r="O288" s="112">
        <f>Table_132[[#This Row],[Crédito]]-Table_132[[#This Row],[Débito]]+O287</f>
        <v>40869.089999999887</v>
      </c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3">
      <c r="A289" s="24">
        <v>287</v>
      </c>
      <c r="B289" s="28" t="s">
        <v>696</v>
      </c>
      <c r="C289" s="57">
        <v>112202</v>
      </c>
      <c r="D289" s="18">
        <v>22</v>
      </c>
      <c r="E289" s="18" t="s">
        <v>25</v>
      </c>
      <c r="F289" s="18">
        <v>2023</v>
      </c>
      <c r="G289" s="18"/>
      <c r="H289" s="18" t="s">
        <v>488</v>
      </c>
      <c r="I289" s="19" t="s">
        <v>382</v>
      </c>
      <c r="J289" s="19" t="s">
        <v>698</v>
      </c>
      <c r="K289" s="113"/>
      <c r="L289" s="18" t="s">
        <v>456</v>
      </c>
      <c r="M289" s="112"/>
      <c r="N289" s="30">
        <v>2100</v>
      </c>
      <c r="O289" s="112">
        <f>Table_132[[#This Row],[Crédito]]-Table_132[[#This Row],[Débito]]+O288</f>
        <v>38769.089999999887</v>
      </c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3">
      <c r="A290" s="24">
        <v>288</v>
      </c>
      <c r="B290" s="28" t="s">
        <v>556</v>
      </c>
      <c r="C290" s="57">
        <v>813261100173334</v>
      </c>
      <c r="D290" s="18">
        <v>22</v>
      </c>
      <c r="E290" s="18" t="s">
        <v>25</v>
      </c>
      <c r="F290" s="18">
        <v>2023</v>
      </c>
      <c r="G290" s="18"/>
      <c r="H290" s="18" t="s">
        <v>539</v>
      </c>
      <c r="I290" s="19" t="s">
        <v>16</v>
      </c>
      <c r="J290" s="19" t="s">
        <v>459</v>
      </c>
      <c r="K290" s="113"/>
      <c r="L290" s="18" t="s">
        <v>171</v>
      </c>
      <c r="M290" s="112"/>
      <c r="N290" s="30">
        <v>11.5</v>
      </c>
      <c r="O290" s="112">
        <f>Table_132[[#This Row],[Crédito]]-Table_132[[#This Row],[Débito]]+O289</f>
        <v>38757.589999999887</v>
      </c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3">
      <c r="A291" s="24">
        <v>289</v>
      </c>
      <c r="B291" s="28" t="s">
        <v>584</v>
      </c>
      <c r="C291" s="57">
        <v>551369000029248</v>
      </c>
      <c r="D291" s="18">
        <v>23</v>
      </c>
      <c r="E291" s="18" t="s">
        <v>25</v>
      </c>
      <c r="F291" s="18">
        <v>2023</v>
      </c>
      <c r="G291" s="18"/>
      <c r="H291" s="18" t="s">
        <v>457</v>
      </c>
      <c r="I291" s="19" t="s">
        <v>154</v>
      </c>
      <c r="J291" s="19" t="s">
        <v>372</v>
      </c>
      <c r="K291" s="113"/>
      <c r="L291" s="18" t="s">
        <v>391</v>
      </c>
      <c r="M291" s="112"/>
      <c r="N291" s="30">
        <v>1325</v>
      </c>
      <c r="O291" s="112">
        <f>Table_132[[#This Row],[Crédito]]-Table_132[[#This Row],[Débito]]+O290</f>
        <v>37432.589999999887</v>
      </c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3">
      <c r="A292" s="24">
        <v>290</v>
      </c>
      <c r="B292" s="28" t="s">
        <v>560</v>
      </c>
      <c r="C292" s="57">
        <v>554439000039504</v>
      </c>
      <c r="D292" s="18">
        <v>23</v>
      </c>
      <c r="E292" s="18" t="s">
        <v>25</v>
      </c>
      <c r="F292" s="18">
        <v>2023</v>
      </c>
      <c r="G292" s="18"/>
      <c r="H292" s="18" t="s">
        <v>540</v>
      </c>
      <c r="I292" s="19" t="s">
        <v>209</v>
      </c>
      <c r="J292" s="19" t="s">
        <v>579</v>
      </c>
      <c r="K292" s="113"/>
      <c r="L292" s="18" t="s">
        <v>210</v>
      </c>
      <c r="M292" s="112"/>
      <c r="N292" s="30">
        <v>1862</v>
      </c>
      <c r="O292" s="112">
        <f>Table_132[[#This Row],[Crédito]]-Table_132[[#This Row],[Débito]]+O291</f>
        <v>35570.589999999887</v>
      </c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3">
      <c r="A293" s="24">
        <v>291</v>
      </c>
      <c r="B293" s="28" t="s">
        <v>567</v>
      </c>
      <c r="C293" s="57">
        <v>850013</v>
      </c>
      <c r="D293" s="18">
        <v>27</v>
      </c>
      <c r="E293" s="18" t="s">
        <v>25</v>
      </c>
      <c r="F293" s="18">
        <v>2023</v>
      </c>
      <c r="G293" s="18"/>
      <c r="H293" s="18" t="s">
        <v>449</v>
      </c>
      <c r="I293" s="19" t="s">
        <v>448</v>
      </c>
      <c r="J293" s="19" t="s">
        <v>372</v>
      </c>
      <c r="K293" s="19" t="s">
        <v>695</v>
      </c>
      <c r="L293" s="18" t="s">
        <v>450</v>
      </c>
      <c r="M293" s="112"/>
      <c r="N293" s="30">
        <v>280</v>
      </c>
      <c r="O293" s="112">
        <f>Table_132[[#This Row],[Crédito]]-Table_132[[#This Row],[Débito]]+O292</f>
        <v>35290.589999999887</v>
      </c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3">
      <c r="A294" s="24">
        <v>292</v>
      </c>
      <c r="B294" s="28" t="s">
        <v>556</v>
      </c>
      <c r="C294" s="57">
        <v>813330700012301</v>
      </c>
      <c r="D294" s="18">
        <v>29</v>
      </c>
      <c r="E294" s="18" t="s">
        <v>25</v>
      </c>
      <c r="F294" s="18">
        <v>2023</v>
      </c>
      <c r="G294" s="18"/>
      <c r="H294" s="18" t="s">
        <v>539</v>
      </c>
      <c r="I294" s="19" t="s">
        <v>16</v>
      </c>
      <c r="J294" s="19" t="s">
        <v>459</v>
      </c>
      <c r="K294" s="113"/>
      <c r="L294" s="18" t="s">
        <v>171</v>
      </c>
      <c r="M294" s="112"/>
      <c r="N294" s="30">
        <v>61.6</v>
      </c>
      <c r="O294" s="112">
        <f>Table_132[[#This Row],[Crédito]]-Table_132[[#This Row],[Débito]]+O293</f>
        <v>35228.989999999889</v>
      </c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3">
      <c r="A295" s="24">
        <v>293</v>
      </c>
      <c r="B295" s="28" t="s">
        <v>582</v>
      </c>
      <c r="C295" s="57">
        <v>552925000131863</v>
      </c>
      <c r="D295" s="18">
        <v>1</v>
      </c>
      <c r="E295" s="18" t="s">
        <v>26</v>
      </c>
      <c r="F295" s="18">
        <v>2023</v>
      </c>
      <c r="G295" s="18"/>
      <c r="H295" s="18" t="s">
        <v>490</v>
      </c>
      <c r="I295" s="19" t="s">
        <v>263</v>
      </c>
      <c r="J295" s="19" t="s">
        <v>569</v>
      </c>
      <c r="K295" s="113"/>
      <c r="L295" s="18" t="s">
        <v>264</v>
      </c>
      <c r="M295" s="112"/>
      <c r="N295" s="30">
        <v>630</v>
      </c>
      <c r="O295" s="112">
        <f>Table_132[[#This Row],[Crédito]]-Table_132[[#This Row],[Débito]]+O294</f>
        <v>34598.989999999889</v>
      </c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3">
      <c r="A296" s="24">
        <v>294</v>
      </c>
      <c r="B296" s="28" t="s">
        <v>582</v>
      </c>
      <c r="C296" s="57">
        <v>554439000025572</v>
      </c>
      <c r="D296" s="18">
        <v>1</v>
      </c>
      <c r="E296" s="18" t="s">
        <v>26</v>
      </c>
      <c r="F296" s="18">
        <v>2023</v>
      </c>
      <c r="G296" s="18"/>
      <c r="H296" s="18" t="s">
        <v>489</v>
      </c>
      <c r="I296" s="19" t="s">
        <v>257</v>
      </c>
      <c r="J296" s="19" t="s">
        <v>569</v>
      </c>
      <c r="K296" s="113"/>
      <c r="L296" s="18" t="s">
        <v>265</v>
      </c>
      <c r="M296" s="112"/>
      <c r="N296" s="30">
        <v>630</v>
      </c>
      <c r="O296" s="112">
        <f>Table_132[[#This Row],[Crédito]]-Table_132[[#This Row],[Débito]]+O295</f>
        <v>33968.989999999889</v>
      </c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3">
      <c r="A297" s="24">
        <v>295</v>
      </c>
      <c r="B297" s="28" t="s">
        <v>596</v>
      </c>
      <c r="C297" s="57">
        <v>554732000141920</v>
      </c>
      <c r="D297" s="18">
        <v>1</v>
      </c>
      <c r="E297" s="18" t="s">
        <v>26</v>
      </c>
      <c r="F297" s="18">
        <v>2023</v>
      </c>
      <c r="G297" s="18"/>
      <c r="H297" s="18" t="s">
        <v>425</v>
      </c>
      <c r="I297" s="19" t="s">
        <v>194</v>
      </c>
      <c r="J297" s="19" t="s">
        <v>562</v>
      </c>
      <c r="K297" s="113"/>
      <c r="L297" s="18" t="s">
        <v>195</v>
      </c>
      <c r="M297" s="112"/>
      <c r="N297" s="30">
        <v>3409.6</v>
      </c>
      <c r="O297" s="112">
        <f>Table_132[[#This Row],[Crédito]]-Table_132[[#This Row],[Débito]]+O296</f>
        <v>30559.38999999989</v>
      </c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3">
      <c r="A298" s="24">
        <v>296</v>
      </c>
      <c r="B298" s="28" t="s">
        <v>596</v>
      </c>
      <c r="C298" s="57">
        <v>555110000023966</v>
      </c>
      <c r="D298" s="18">
        <v>1</v>
      </c>
      <c r="E298" s="18" t="s">
        <v>26</v>
      </c>
      <c r="F298" s="18">
        <v>2023</v>
      </c>
      <c r="G298" s="18"/>
      <c r="H298" s="18" t="s">
        <v>458</v>
      </c>
      <c r="I298" s="19" t="s">
        <v>266</v>
      </c>
      <c r="J298" s="19" t="s">
        <v>562</v>
      </c>
      <c r="K298" s="113"/>
      <c r="L298" s="18" t="s">
        <v>267</v>
      </c>
      <c r="M298" s="112"/>
      <c r="N298" s="30">
        <v>3209.6</v>
      </c>
      <c r="O298" s="112">
        <f>Table_132[[#This Row],[Crédito]]-Table_132[[#This Row],[Débito]]+O297</f>
        <v>27349.789999999892</v>
      </c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3">
      <c r="A299" s="24">
        <v>297</v>
      </c>
      <c r="B299" s="28" t="s">
        <v>574</v>
      </c>
      <c r="C299" s="57">
        <v>850014</v>
      </c>
      <c r="D299" s="18">
        <v>4</v>
      </c>
      <c r="E299" s="18" t="s">
        <v>26</v>
      </c>
      <c r="F299" s="18">
        <v>2023</v>
      </c>
      <c r="G299" s="18"/>
      <c r="H299" s="18" t="s">
        <v>442</v>
      </c>
      <c r="I299" s="19" t="s">
        <v>427</v>
      </c>
      <c r="J299" s="19" t="s">
        <v>372</v>
      </c>
      <c r="K299" s="113"/>
      <c r="L299" s="18" t="s">
        <v>428</v>
      </c>
      <c r="M299" s="112"/>
      <c r="N299" s="30">
        <v>1179</v>
      </c>
      <c r="O299" s="112">
        <f>Table_132[[#This Row],[Crédito]]-Table_132[[#This Row],[Débito]]+O298</f>
        <v>26170.789999999892</v>
      </c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s="105" customFormat="1" ht="15.75" customHeight="1" x14ac:dyDescent="0.25">
      <c r="A300" s="24">
        <v>298</v>
      </c>
      <c r="B300" s="28" t="s">
        <v>567</v>
      </c>
      <c r="C300" s="132">
        <v>850014</v>
      </c>
      <c r="D300" s="18">
        <v>4</v>
      </c>
      <c r="E300" s="18" t="s">
        <v>26</v>
      </c>
      <c r="F300" s="18">
        <v>2023</v>
      </c>
      <c r="G300" s="18"/>
      <c r="H300" s="24" t="s">
        <v>443</v>
      </c>
      <c r="I300" s="19" t="s">
        <v>429</v>
      </c>
      <c r="J300" s="19" t="s">
        <v>372</v>
      </c>
      <c r="K300" s="19" t="s">
        <v>585</v>
      </c>
      <c r="L300" s="18" t="s">
        <v>430</v>
      </c>
      <c r="M300" s="112"/>
      <c r="N300" s="30">
        <v>22.8</v>
      </c>
      <c r="O300" s="112">
        <f>Table_132[[#This Row],[Crédito]]-Table_132[[#This Row],[Débito]]+O299</f>
        <v>26147.989999999892</v>
      </c>
      <c r="P300" s="42"/>
      <c r="Q300" s="42"/>
      <c r="R300" s="42"/>
      <c r="S300" s="42"/>
      <c r="T300" s="42"/>
      <c r="U300" s="42"/>
      <c r="V300" s="42"/>
      <c r="W300" s="42"/>
      <c r="X300" s="42"/>
      <c r="Y300" s="42"/>
    </row>
    <row r="301" spans="1:25" ht="15.75" customHeight="1" x14ac:dyDescent="0.3">
      <c r="A301" s="24">
        <v>299</v>
      </c>
      <c r="B301" s="28" t="s">
        <v>568</v>
      </c>
      <c r="C301" s="132">
        <v>850014</v>
      </c>
      <c r="D301" s="18">
        <v>4</v>
      </c>
      <c r="E301" s="18" t="s">
        <v>26</v>
      </c>
      <c r="F301" s="18">
        <v>2023</v>
      </c>
      <c r="G301" s="18"/>
      <c r="H301" s="5" t="s">
        <v>432</v>
      </c>
      <c r="I301" s="19" t="s">
        <v>431</v>
      </c>
      <c r="J301" s="19" t="s">
        <v>372</v>
      </c>
      <c r="K301" s="113"/>
      <c r="L301" s="18" t="s">
        <v>228</v>
      </c>
      <c r="M301" s="112"/>
      <c r="N301" s="30">
        <v>250</v>
      </c>
      <c r="O301" s="112">
        <f>Table_132[[#This Row],[Crédito]]-Table_132[[#This Row],[Débito]]+O300</f>
        <v>25897.989999999892</v>
      </c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3">
      <c r="A302" s="24">
        <v>300</v>
      </c>
      <c r="B302" s="28" t="s">
        <v>584</v>
      </c>
      <c r="C302" s="133">
        <v>850014</v>
      </c>
      <c r="D302" s="18">
        <v>4</v>
      </c>
      <c r="E302" s="18" t="s">
        <v>26</v>
      </c>
      <c r="F302" s="18">
        <v>2023</v>
      </c>
      <c r="G302" s="18"/>
      <c r="H302" s="5" t="s">
        <v>435</v>
      </c>
      <c r="I302" s="19" t="s">
        <v>434</v>
      </c>
      <c r="J302" s="19" t="s">
        <v>372</v>
      </c>
      <c r="K302" s="113"/>
      <c r="L302" s="18" t="s">
        <v>433</v>
      </c>
      <c r="M302" s="112"/>
      <c r="N302" s="30">
        <v>12.9</v>
      </c>
      <c r="O302" s="112">
        <f>Table_132[[#This Row],[Crédito]]-Table_132[[#This Row],[Débito]]+O301</f>
        <v>25885.089999999891</v>
      </c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3">
      <c r="A303" s="24">
        <v>301</v>
      </c>
      <c r="B303" s="28" t="s">
        <v>568</v>
      </c>
      <c r="C303" s="132">
        <v>850014</v>
      </c>
      <c r="D303" s="18">
        <v>4</v>
      </c>
      <c r="E303" s="18" t="s">
        <v>26</v>
      </c>
      <c r="F303" s="18">
        <v>2023</v>
      </c>
      <c r="G303" s="18"/>
      <c r="H303" s="5" t="s">
        <v>438</v>
      </c>
      <c r="I303" s="19" t="s">
        <v>436</v>
      </c>
      <c r="J303" s="19" t="s">
        <v>372</v>
      </c>
      <c r="K303" s="113"/>
      <c r="L303" s="18" t="s">
        <v>437</v>
      </c>
      <c r="M303" s="112"/>
      <c r="N303" s="30">
        <v>600</v>
      </c>
      <c r="O303" s="112">
        <f>Table_132[[#This Row],[Crédito]]-Table_132[[#This Row],[Débito]]+O302</f>
        <v>25285.089999999891</v>
      </c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s="105" customFormat="1" ht="15.75" customHeight="1" x14ac:dyDescent="0.25">
      <c r="A304" s="24">
        <v>302</v>
      </c>
      <c r="B304" s="28" t="s">
        <v>567</v>
      </c>
      <c r="C304" s="132">
        <v>850014</v>
      </c>
      <c r="D304" s="18">
        <v>4</v>
      </c>
      <c r="E304" s="18" t="s">
        <v>26</v>
      </c>
      <c r="F304" s="18">
        <v>2023</v>
      </c>
      <c r="G304" s="18"/>
      <c r="H304" s="24" t="s">
        <v>439</v>
      </c>
      <c r="I304" s="19" t="s">
        <v>440</v>
      </c>
      <c r="J304" s="19" t="s">
        <v>372</v>
      </c>
      <c r="K304" s="113"/>
      <c r="L304" s="18" t="s">
        <v>441</v>
      </c>
      <c r="M304" s="112"/>
      <c r="N304" s="30">
        <v>700</v>
      </c>
      <c r="O304" s="112">
        <f>Table_132[[#This Row],[Crédito]]-Table_132[[#This Row],[Débito]]+O303</f>
        <v>24585.089999999891</v>
      </c>
      <c r="P304" s="42"/>
      <c r="Q304" s="42"/>
      <c r="R304" s="42"/>
      <c r="S304" s="42"/>
      <c r="T304" s="42"/>
      <c r="U304" s="42"/>
      <c r="V304" s="42"/>
      <c r="W304" s="42"/>
      <c r="X304" s="42"/>
      <c r="Y304" s="42"/>
    </row>
    <row r="305" spans="1:25" ht="15.75" customHeight="1" x14ac:dyDescent="0.3">
      <c r="A305" s="24">
        <v>303</v>
      </c>
      <c r="B305" s="28" t="s">
        <v>670</v>
      </c>
      <c r="C305" s="57">
        <v>200028</v>
      </c>
      <c r="D305" s="18">
        <v>5</v>
      </c>
      <c r="E305" s="18" t="s">
        <v>26</v>
      </c>
      <c r="F305" s="18">
        <v>2023</v>
      </c>
      <c r="G305" s="18"/>
      <c r="H305" s="18" t="s">
        <v>547</v>
      </c>
      <c r="I305" s="19" t="s">
        <v>209</v>
      </c>
      <c r="J305" s="19" t="s">
        <v>579</v>
      </c>
      <c r="K305" s="19" t="s">
        <v>711</v>
      </c>
      <c r="L305" s="18" t="s">
        <v>210</v>
      </c>
      <c r="M305" s="111">
        <v>1050</v>
      </c>
      <c r="N305" s="30"/>
      <c r="O305" s="112">
        <f>Table_132[[#This Row],[Crédito]]-Table_132[[#This Row],[Débito]]+O304</f>
        <v>25635.089999999891</v>
      </c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3">
      <c r="A306" s="24">
        <v>304</v>
      </c>
      <c r="B306" s="28" t="s">
        <v>670</v>
      </c>
      <c r="C306" s="57">
        <v>200048</v>
      </c>
      <c r="D306" s="18">
        <v>5</v>
      </c>
      <c r="E306" s="18" t="s">
        <v>26</v>
      </c>
      <c r="F306" s="18">
        <v>2023</v>
      </c>
      <c r="G306" s="18"/>
      <c r="H306" s="18" t="s">
        <v>547</v>
      </c>
      <c r="I306" s="19" t="s">
        <v>209</v>
      </c>
      <c r="J306" s="19" t="s">
        <v>579</v>
      </c>
      <c r="K306" s="19" t="s">
        <v>712</v>
      </c>
      <c r="L306" s="18" t="s">
        <v>210</v>
      </c>
      <c r="M306" s="111">
        <v>1050</v>
      </c>
      <c r="N306" s="30"/>
      <c r="O306" s="112">
        <f>Table_132[[#This Row],[Crédito]]-Table_132[[#This Row],[Débito]]+O305</f>
        <v>26685.089999999891</v>
      </c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3">
      <c r="A307" s="24">
        <v>305</v>
      </c>
      <c r="B307" s="28" t="s">
        <v>574</v>
      </c>
      <c r="C307" s="57">
        <v>120501</v>
      </c>
      <c r="D307" s="18">
        <v>5</v>
      </c>
      <c r="E307" s="18" t="s">
        <v>26</v>
      </c>
      <c r="F307" s="18">
        <v>2023</v>
      </c>
      <c r="G307" s="18"/>
      <c r="H307" s="18" t="s">
        <v>534</v>
      </c>
      <c r="I307" s="19" t="s">
        <v>446</v>
      </c>
      <c r="J307" s="19" t="s">
        <v>372</v>
      </c>
      <c r="K307" s="113"/>
      <c r="L307" s="18" t="s">
        <v>537</v>
      </c>
      <c r="M307" s="112"/>
      <c r="N307" s="30">
        <v>1050</v>
      </c>
      <c r="O307" s="112">
        <f>Table_132[[#This Row],[Crédito]]-Table_132[[#This Row],[Débito]]+O306</f>
        <v>25635.089999999891</v>
      </c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3">
      <c r="A308" s="24">
        <v>306</v>
      </c>
      <c r="B308" s="28" t="s">
        <v>574</v>
      </c>
      <c r="C308" s="57">
        <v>120502</v>
      </c>
      <c r="D308" s="18">
        <v>5</v>
      </c>
      <c r="E308" s="18" t="s">
        <v>26</v>
      </c>
      <c r="F308" s="18">
        <v>2023</v>
      </c>
      <c r="G308" s="18"/>
      <c r="H308" s="18" t="s">
        <v>535</v>
      </c>
      <c r="I308" s="19" t="s">
        <v>446</v>
      </c>
      <c r="J308" s="19" t="s">
        <v>372</v>
      </c>
      <c r="K308" s="113"/>
      <c r="L308" s="18" t="s">
        <v>537</v>
      </c>
      <c r="M308" s="112"/>
      <c r="N308" s="30">
        <v>1050</v>
      </c>
      <c r="O308" s="112">
        <f>Table_132[[#This Row],[Crédito]]-Table_132[[#This Row],[Débito]]+O307</f>
        <v>24585.089999999891</v>
      </c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3">
      <c r="A309" s="24">
        <v>307</v>
      </c>
      <c r="B309" s="28" t="s">
        <v>597</v>
      </c>
      <c r="C309" s="57">
        <v>120503</v>
      </c>
      <c r="D309" s="18">
        <v>5</v>
      </c>
      <c r="E309" s="18" t="s">
        <v>26</v>
      </c>
      <c r="F309" s="18">
        <v>2023</v>
      </c>
      <c r="G309" s="18"/>
      <c r="H309" s="18" t="s">
        <v>515</v>
      </c>
      <c r="I309" s="19" t="s">
        <v>384</v>
      </c>
      <c r="J309" s="19" t="s">
        <v>372</v>
      </c>
      <c r="K309" s="113"/>
      <c r="L309" s="18" t="s">
        <v>447</v>
      </c>
      <c r="M309" s="112"/>
      <c r="N309" s="30">
        <v>149</v>
      </c>
      <c r="O309" s="112">
        <f>Table_132[[#This Row],[Crédito]]-Table_132[[#This Row],[Débito]]+O308</f>
        <v>24436.089999999891</v>
      </c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3">
      <c r="A310" s="24">
        <v>308</v>
      </c>
      <c r="B310" s="28" t="s">
        <v>556</v>
      </c>
      <c r="C310" s="57">
        <v>873391201264850</v>
      </c>
      <c r="D310" s="18">
        <v>5</v>
      </c>
      <c r="E310" s="18" t="s">
        <v>26</v>
      </c>
      <c r="F310" s="18">
        <v>2023</v>
      </c>
      <c r="G310" s="18"/>
      <c r="H310" s="18" t="s">
        <v>539</v>
      </c>
      <c r="I310" s="19" t="s">
        <v>16</v>
      </c>
      <c r="J310" s="19" t="s">
        <v>459</v>
      </c>
      <c r="K310" s="113"/>
      <c r="L310" s="18" t="s">
        <v>171</v>
      </c>
      <c r="M310" s="112"/>
      <c r="N310" s="30">
        <v>54</v>
      </c>
      <c r="O310" s="112">
        <f>Table_132[[#This Row],[Crédito]]-Table_132[[#This Row],[Débito]]+O309</f>
        <v>24382.089999999891</v>
      </c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3">
      <c r="A311" s="24">
        <v>309</v>
      </c>
      <c r="B311" s="28" t="s">
        <v>574</v>
      </c>
      <c r="C311" s="57">
        <v>120601</v>
      </c>
      <c r="D311" s="18">
        <v>6</v>
      </c>
      <c r="E311" s="18" t="s">
        <v>26</v>
      </c>
      <c r="F311" s="18">
        <v>2023</v>
      </c>
      <c r="G311" s="18"/>
      <c r="H311" s="18" t="s">
        <v>444</v>
      </c>
      <c r="I311" s="19" t="s">
        <v>446</v>
      </c>
      <c r="J311" s="19" t="s">
        <v>372</v>
      </c>
      <c r="K311" s="113"/>
      <c r="L311" s="18" t="s">
        <v>445</v>
      </c>
      <c r="M311" s="112"/>
      <c r="N311" s="30">
        <v>1050</v>
      </c>
      <c r="O311" s="112">
        <f>Table_132[[#This Row],[Crédito]]-Table_132[[#This Row],[Débito]]+O310</f>
        <v>23332.089999999891</v>
      </c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3">
      <c r="A312" s="24">
        <v>310</v>
      </c>
      <c r="B312" s="28" t="s">
        <v>556</v>
      </c>
      <c r="C312" s="57">
        <v>833401200120308</v>
      </c>
      <c r="D312" s="18">
        <v>6</v>
      </c>
      <c r="E312" s="18" t="s">
        <v>26</v>
      </c>
      <c r="F312" s="18">
        <v>2023</v>
      </c>
      <c r="G312" s="18"/>
      <c r="H312" s="18" t="s">
        <v>539</v>
      </c>
      <c r="I312" s="19" t="s">
        <v>16</v>
      </c>
      <c r="J312" s="19" t="s">
        <v>459</v>
      </c>
      <c r="K312" s="113"/>
      <c r="L312" s="18" t="s">
        <v>171</v>
      </c>
      <c r="M312" s="112"/>
      <c r="N312" s="30">
        <v>12</v>
      </c>
      <c r="O312" s="112">
        <f>Table_132[[#This Row],[Crédito]]-Table_132[[#This Row],[Débito]]+O311</f>
        <v>23320.089999999891</v>
      </c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3">
      <c r="A313" s="24">
        <v>311</v>
      </c>
      <c r="B313" s="28" t="s">
        <v>597</v>
      </c>
      <c r="C313" s="57">
        <v>120701</v>
      </c>
      <c r="D313" s="18">
        <v>7</v>
      </c>
      <c r="E313" s="18" t="s">
        <v>26</v>
      </c>
      <c r="F313" s="18">
        <v>2023</v>
      </c>
      <c r="G313" s="18"/>
      <c r="H313" s="18" t="s">
        <v>515</v>
      </c>
      <c r="I313" s="19" t="s">
        <v>384</v>
      </c>
      <c r="J313" s="19" t="s">
        <v>372</v>
      </c>
      <c r="K313" s="113"/>
      <c r="L313" s="18" t="s">
        <v>447</v>
      </c>
      <c r="M313" s="112"/>
      <c r="N313" s="30">
        <v>149</v>
      </c>
      <c r="O313" s="112">
        <f>Table_132[[#This Row],[Crédito]]-Table_132[[#This Row],[Débito]]+O312</f>
        <v>23171.089999999891</v>
      </c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3">
      <c r="A314" s="24">
        <v>312</v>
      </c>
      <c r="B314" s="28" t="s">
        <v>556</v>
      </c>
      <c r="C314" s="57">
        <v>873421200063575</v>
      </c>
      <c r="D314" s="18">
        <v>8</v>
      </c>
      <c r="E314" s="18" t="s">
        <v>26</v>
      </c>
      <c r="F314" s="18">
        <v>2023</v>
      </c>
      <c r="G314" s="18"/>
      <c r="H314" s="18" t="s">
        <v>539</v>
      </c>
      <c r="I314" s="19" t="s">
        <v>16</v>
      </c>
      <c r="J314" s="19" t="s">
        <v>459</v>
      </c>
      <c r="K314" s="113"/>
      <c r="L314" s="18" t="s">
        <v>171</v>
      </c>
      <c r="M314" s="112"/>
      <c r="N314" s="30">
        <v>1.47</v>
      </c>
      <c r="O314" s="112">
        <f>Table_132[[#This Row],[Crédito]]-Table_132[[#This Row],[Débito]]+O313</f>
        <v>23169.61999999989</v>
      </c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3">
      <c r="A315" s="24">
        <v>313</v>
      </c>
      <c r="B315" s="28" t="s">
        <v>574</v>
      </c>
      <c r="C315" s="57">
        <v>121101</v>
      </c>
      <c r="D315" s="18">
        <v>11</v>
      </c>
      <c r="E315" s="18" t="s">
        <v>26</v>
      </c>
      <c r="F315" s="18">
        <v>2023</v>
      </c>
      <c r="G315" s="18"/>
      <c r="H315" s="18" t="s">
        <v>444</v>
      </c>
      <c r="I315" s="19" t="s">
        <v>446</v>
      </c>
      <c r="J315" s="19" t="s">
        <v>372</v>
      </c>
      <c r="K315" s="113"/>
      <c r="L315" s="18" t="s">
        <v>445</v>
      </c>
      <c r="M315" s="112"/>
      <c r="N315" s="30">
        <v>1050</v>
      </c>
      <c r="O315" s="112">
        <f>Table_132[[#This Row],[Crédito]]-Table_132[[#This Row],[Débito]]+O314</f>
        <v>22119.61999999989</v>
      </c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3">
      <c r="A316" s="24">
        <v>314</v>
      </c>
      <c r="B316" s="28" t="s">
        <v>726</v>
      </c>
      <c r="C316" s="57">
        <v>121102</v>
      </c>
      <c r="D316" s="18">
        <v>11</v>
      </c>
      <c r="E316" s="18" t="s">
        <v>26</v>
      </c>
      <c r="F316" s="18">
        <v>2023</v>
      </c>
      <c r="G316" s="18"/>
      <c r="H316" s="18" t="s">
        <v>541</v>
      </c>
      <c r="I316" s="19" t="s">
        <v>19</v>
      </c>
      <c r="J316" s="19" t="s">
        <v>652</v>
      </c>
      <c r="K316" s="113"/>
      <c r="L316" s="18" t="s">
        <v>193</v>
      </c>
      <c r="M316" s="112"/>
      <c r="N316" s="30">
        <v>1075</v>
      </c>
      <c r="O316" s="112">
        <f>Table_132[[#This Row],[Crédito]]-Table_132[[#This Row],[Débito]]+O315</f>
        <v>21044.61999999989</v>
      </c>
      <c r="P316" s="1"/>
      <c r="Q316" s="117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3">
      <c r="A317" s="24">
        <v>315</v>
      </c>
      <c r="B317" s="28" t="s">
        <v>556</v>
      </c>
      <c r="C317" s="57">
        <v>883451100072507</v>
      </c>
      <c r="D317" s="18">
        <v>11</v>
      </c>
      <c r="E317" s="18" t="s">
        <v>26</v>
      </c>
      <c r="F317" s="18">
        <v>2023</v>
      </c>
      <c r="G317" s="18"/>
      <c r="H317" s="18" t="s">
        <v>539</v>
      </c>
      <c r="I317" s="19" t="s">
        <v>16</v>
      </c>
      <c r="J317" s="19" t="s">
        <v>459</v>
      </c>
      <c r="K317" s="113"/>
      <c r="L317" s="18" t="s">
        <v>171</v>
      </c>
      <c r="M317" s="112"/>
      <c r="N317" s="30">
        <v>12</v>
      </c>
      <c r="O317" s="112">
        <f>Table_132[[#This Row],[Crédito]]-Table_132[[#This Row],[Débito]]+O316</f>
        <v>21032.61999999989</v>
      </c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3">
      <c r="A318" s="24">
        <v>316</v>
      </c>
      <c r="B318" s="28" t="s">
        <v>568</v>
      </c>
      <c r="C318" s="57">
        <v>850015</v>
      </c>
      <c r="D318" s="18">
        <v>12</v>
      </c>
      <c r="E318" s="18" t="s">
        <v>26</v>
      </c>
      <c r="F318" s="18">
        <v>2023</v>
      </c>
      <c r="G318" s="18"/>
      <c r="H318" s="18" t="s">
        <v>389</v>
      </c>
      <c r="I318" s="19" t="s">
        <v>387</v>
      </c>
      <c r="J318" s="19" t="s">
        <v>372</v>
      </c>
      <c r="K318" s="113"/>
      <c r="L318" s="18" t="s">
        <v>388</v>
      </c>
      <c r="M318" s="112"/>
      <c r="N318" s="30">
        <v>30</v>
      </c>
      <c r="O318" s="112">
        <f>Table_132[[#This Row],[Crédito]]-Table_132[[#This Row],[Débito]]+O317</f>
        <v>21002.61999999989</v>
      </c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3">
      <c r="A319" s="24">
        <v>317</v>
      </c>
      <c r="B319" s="28" t="s">
        <v>567</v>
      </c>
      <c r="C319" s="57">
        <v>850016</v>
      </c>
      <c r="D319" s="18">
        <v>12</v>
      </c>
      <c r="E319" s="18" t="s">
        <v>26</v>
      </c>
      <c r="F319" s="18">
        <v>2023</v>
      </c>
      <c r="G319" s="18"/>
      <c r="H319" s="18" t="s">
        <v>527</v>
      </c>
      <c r="I319" s="19" t="s">
        <v>392</v>
      </c>
      <c r="J319" s="19" t="s">
        <v>372</v>
      </c>
      <c r="K319" s="113"/>
      <c r="L319" s="18" t="s">
        <v>393</v>
      </c>
      <c r="M319" s="112"/>
      <c r="N319" s="30">
        <v>93.75</v>
      </c>
      <c r="O319" s="112">
        <f>Table_132[[#This Row],[Crédito]]-Table_132[[#This Row],[Débito]]+O318</f>
        <v>20908.86999999989</v>
      </c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3">
      <c r="A320" s="24">
        <v>318</v>
      </c>
      <c r="B320" s="28" t="s">
        <v>567</v>
      </c>
      <c r="C320" s="57">
        <v>850017</v>
      </c>
      <c r="D320" s="18">
        <v>19</v>
      </c>
      <c r="E320" s="18" t="s">
        <v>26</v>
      </c>
      <c r="F320" s="18">
        <v>2023</v>
      </c>
      <c r="G320" s="18"/>
      <c r="H320" s="18" t="s">
        <v>463</v>
      </c>
      <c r="I320" s="19" t="s">
        <v>451</v>
      </c>
      <c r="J320" s="19" t="s">
        <v>372</v>
      </c>
      <c r="K320" s="113"/>
      <c r="L320" s="18" t="s">
        <v>452</v>
      </c>
      <c r="M320" s="112"/>
      <c r="N320" s="30">
        <v>463</v>
      </c>
      <c r="O320" s="112">
        <f>Table_132[[#This Row],[Crédito]]-Table_132[[#This Row],[Débito]]+O319</f>
        <v>20445.86999999989</v>
      </c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3">
      <c r="A321" s="24">
        <v>319</v>
      </c>
      <c r="B321" s="28" t="s">
        <v>574</v>
      </c>
      <c r="C321" s="57">
        <v>850018</v>
      </c>
      <c r="D321" s="18">
        <v>19</v>
      </c>
      <c r="E321" s="18" t="s">
        <v>26</v>
      </c>
      <c r="F321" s="18">
        <v>2023</v>
      </c>
      <c r="G321" s="18"/>
      <c r="H321" s="18" t="s">
        <v>462</v>
      </c>
      <c r="I321" s="19" t="s">
        <v>420</v>
      </c>
      <c r="J321" s="19" t="s">
        <v>372</v>
      </c>
      <c r="K321" s="113"/>
      <c r="L321" s="18" t="s">
        <v>422</v>
      </c>
      <c r="M321" s="112"/>
      <c r="N321" s="30">
        <v>224.8</v>
      </c>
      <c r="O321" s="112">
        <f>Table_132[[#This Row],[Crédito]]-Table_132[[#This Row],[Débito]]+O320</f>
        <v>20221.069999999891</v>
      </c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3">
      <c r="A322" s="24">
        <v>320</v>
      </c>
      <c r="B322" s="28" t="s">
        <v>557</v>
      </c>
      <c r="C322" s="57">
        <v>554439000039504</v>
      </c>
      <c r="D322" s="18">
        <v>19</v>
      </c>
      <c r="E322" s="18" t="s">
        <v>26</v>
      </c>
      <c r="F322" s="18">
        <v>2023</v>
      </c>
      <c r="G322" s="18"/>
      <c r="H322" s="18" t="s">
        <v>460</v>
      </c>
      <c r="I322" s="19" t="s">
        <v>559</v>
      </c>
      <c r="J322" s="19" t="s">
        <v>688</v>
      </c>
      <c r="K322" s="113"/>
      <c r="L322" s="18" t="s">
        <v>542</v>
      </c>
      <c r="M322" s="112"/>
      <c r="N322" s="30">
        <v>1323.46</v>
      </c>
      <c r="O322" s="112">
        <f>Table_132[[#This Row],[Crédito]]-Table_132[[#This Row],[Débito]]+O321</f>
        <v>18897.609999999891</v>
      </c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3">
      <c r="A323" s="24">
        <v>321</v>
      </c>
      <c r="B323" s="28" t="s">
        <v>557</v>
      </c>
      <c r="C323" s="57">
        <v>554439000039504</v>
      </c>
      <c r="D323" s="18">
        <v>19</v>
      </c>
      <c r="E323" s="18" t="s">
        <v>26</v>
      </c>
      <c r="F323" s="18">
        <v>2023</v>
      </c>
      <c r="G323" s="18"/>
      <c r="H323" s="18" t="s">
        <v>460</v>
      </c>
      <c r="I323" s="19" t="s">
        <v>559</v>
      </c>
      <c r="J323" s="19" t="s">
        <v>681</v>
      </c>
      <c r="K323" s="113"/>
      <c r="L323" s="18" t="s">
        <v>542</v>
      </c>
      <c r="M323" s="112"/>
      <c r="N323" s="30">
        <v>3674</v>
      </c>
      <c r="O323" s="112">
        <f>Table_132[[#This Row],[Crédito]]-Table_132[[#This Row],[Débito]]</f>
        <v>-3674</v>
      </c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3">
      <c r="A324" s="24">
        <v>322</v>
      </c>
      <c r="B324" s="28" t="s">
        <v>557</v>
      </c>
      <c r="C324" s="57">
        <v>554439000039504</v>
      </c>
      <c r="D324" s="18">
        <v>19</v>
      </c>
      <c r="E324" s="18" t="s">
        <v>26</v>
      </c>
      <c r="F324" s="18">
        <v>2023</v>
      </c>
      <c r="G324" s="18"/>
      <c r="H324" s="18" t="s">
        <v>460</v>
      </c>
      <c r="I324" s="19" t="s">
        <v>559</v>
      </c>
      <c r="J324" s="19" t="s">
        <v>680</v>
      </c>
      <c r="K324" s="113"/>
      <c r="L324" s="18" t="s">
        <v>542</v>
      </c>
      <c r="M324" s="112"/>
      <c r="N324" s="30">
        <v>6700</v>
      </c>
      <c r="O324" s="112">
        <f>Table_132[[#This Row],[Crédito]]-Table_132[[#This Row],[Débito]]+O322</f>
        <v>12197.609999999891</v>
      </c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3">
      <c r="A325" s="24">
        <v>323</v>
      </c>
      <c r="B325" s="28" t="s">
        <v>169</v>
      </c>
      <c r="C325" s="57">
        <v>315572135</v>
      </c>
      <c r="D325" s="18">
        <v>22</v>
      </c>
      <c r="E325" s="18" t="s">
        <v>26</v>
      </c>
      <c r="F325" s="18">
        <v>2023</v>
      </c>
      <c r="G325" s="18"/>
      <c r="H325" s="18" t="s">
        <v>540</v>
      </c>
      <c r="I325" s="19" t="s">
        <v>583</v>
      </c>
      <c r="J325" s="19" t="s">
        <v>552</v>
      </c>
      <c r="K325" s="113"/>
      <c r="L325" s="18" t="s">
        <v>532</v>
      </c>
      <c r="M325" s="111">
        <v>29400</v>
      </c>
      <c r="N325" s="30"/>
      <c r="O325" s="112">
        <f>Table_132[[#This Row],[Crédito]]-Table_132[[#This Row],[Débito]]+O324</f>
        <v>41597.609999999891</v>
      </c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hidden="1" customHeight="1" x14ac:dyDescent="0.3">
      <c r="A326" s="134"/>
      <c r="B326" s="135"/>
      <c r="C326" s="14"/>
      <c r="D326" s="15"/>
      <c r="E326" s="15"/>
      <c r="F326" s="15"/>
      <c r="G326" s="15"/>
      <c r="H326" s="15"/>
      <c r="I326" s="16"/>
      <c r="J326" s="130"/>
      <c r="K326" s="130"/>
      <c r="L326" s="15"/>
      <c r="M326" s="136"/>
      <c r="N326" s="137"/>
      <c r="O326" s="136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hidden="1" customHeight="1" x14ac:dyDescent="0.3">
      <c r="A327" s="134"/>
      <c r="B327" s="135"/>
      <c r="C327" s="14"/>
      <c r="D327" s="15"/>
      <c r="E327" s="15"/>
      <c r="F327" s="15"/>
      <c r="G327" s="15"/>
      <c r="H327" s="15"/>
      <c r="I327" s="16"/>
      <c r="J327" s="130"/>
      <c r="K327" s="130"/>
      <c r="L327" s="15"/>
      <c r="M327" s="136"/>
      <c r="N327" s="137"/>
      <c r="O327" s="136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hidden="1" customHeight="1" x14ac:dyDescent="0.3">
      <c r="A328" s="134"/>
      <c r="B328" s="135"/>
      <c r="C328" s="14"/>
      <c r="D328" s="15"/>
      <c r="E328" s="15"/>
      <c r="F328" s="15"/>
      <c r="G328" s="15"/>
      <c r="H328" s="15"/>
      <c r="J328" s="130"/>
      <c r="K328" s="130"/>
      <c r="L328" s="15"/>
      <c r="M328" s="136"/>
      <c r="N328" s="137"/>
      <c r="O328" s="136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3">
      <c r="A329" s="134"/>
      <c r="B329" s="135"/>
      <c r="C329" s="14"/>
      <c r="D329" s="15"/>
      <c r="E329" s="15"/>
      <c r="F329" s="15"/>
      <c r="G329" s="15"/>
      <c r="H329" s="15"/>
      <c r="I329" s="1"/>
      <c r="J329" s="130"/>
      <c r="K329" s="130"/>
      <c r="L329" s="15"/>
      <c r="M329" s="136"/>
      <c r="N329" s="137">
        <f>SUBTOTAL(109,Table_132[Débito])</f>
        <v>769049.28999999992</v>
      </c>
      <c r="O329" s="136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3">
      <c r="A330" s="2"/>
      <c r="B330" s="1"/>
      <c r="C330" s="42"/>
      <c r="D330" s="1"/>
      <c r="E330" s="1"/>
      <c r="F330" s="1"/>
      <c r="G330" s="1"/>
      <c r="H330" s="1"/>
      <c r="I330" s="1"/>
      <c r="J330" s="1"/>
      <c r="K330" s="1"/>
      <c r="L330" s="1"/>
      <c r="M330" s="117"/>
      <c r="N330" s="117" t="s">
        <v>674</v>
      </c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3">
      <c r="A331" s="2"/>
      <c r="B331" s="1"/>
      <c r="C331" s="42"/>
      <c r="D331" s="1"/>
      <c r="E331" s="1"/>
      <c r="F331" s="1"/>
      <c r="G331" s="1"/>
      <c r="H331" s="1"/>
      <c r="I331" s="1"/>
      <c r="J331" s="1"/>
      <c r="K331" s="1"/>
      <c r="L331" s="1"/>
      <c r="M331" s="117"/>
      <c r="N331" s="117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3">
      <c r="A332" s="2"/>
      <c r="B332" s="1"/>
      <c r="C332" s="4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38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3">
      <c r="A333" s="2"/>
      <c r="B333" s="1"/>
      <c r="C333" s="4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17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3">
      <c r="A334" s="2"/>
      <c r="B334" s="1"/>
      <c r="C334" s="4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17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3">
      <c r="A335" s="2"/>
      <c r="B335" s="1"/>
      <c r="C335" s="4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3">
      <c r="A336" s="2"/>
      <c r="B336" s="1"/>
      <c r="C336" s="4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3">
      <c r="A337" s="2"/>
      <c r="B337" s="1"/>
      <c r="C337" s="4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3">
      <c r="A338" s="2"/>
      <c r="B338" s="1"/>
      <c r="C338" s="4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3">
      <c r="A339" s="2"/>
      <c r="B339" s="1"/>
      <c r="C339" s="4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3">
      <c r="A340" s="2"/>
      <c r="B340" s="1"/>
      <c r="C340" s="4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3">
      <c r="A341" s="2"/>
      <c r="B341" s="1"/>
      <c r="C341" s="4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3">
      <c r="A342" s="2"/>
      <c r="B342" s="1"/>
      <c r="C342" s="4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3">
      <c r="A343" s="2"/>
      <c r="B343" s="1"/>
      <c r="C343" s="4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3">
      <c r="A344" s="2"/>
      <c r="B344" s="1"/>
      <c r="C344" s="4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3">
      <c r="A345" s="2"/>
      <c r="B345" s="1"/>
      <c r="C345" s="4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3">
      <c r="A346" s="2"/>
      <c r="B346" s="1"/>
      <c r="C346" s="4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3">
      <c r="A347" s="2"/>
      <c r="B347" s="1"/>
      <c r="C347" s="4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3">
      <c r="A348" s="2"/>
      <c r="B348" s="1"/>
      <c r="C348" s="4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3">
      <c r="A349" s="2"/>
      <c r="B349" s="1"/>
      <c r="C349" s="4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3">
      <c r="A350" s="2"/>
      <c r="B350" s="1"/>
      <c r="C350" s="4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3">
      <c r="A351" s="2"/>
      <c r="B351" s="1"/>
      <c r="C351" s="4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3">
      <c r="A352" s="2"/>
      <c r="B352" s="1"/>
      <c r="C352" s="4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3">
      <c r="A353" s="2"/>
      <c r="B353" s="1"/>
      <c r="C353" s="4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3">
      <c r="A354" s="2"/>
      <c r="B354" s="1"/>
      <c r="C354" s="4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3">
      <c r="A355" s="2"/>
      <c r="B355" s="1"/>
      <c r="C355" s="4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3">
      <c r="A356" s="2"/>
      <c r="B356" s="1"/>
      <c r="C356" s="4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3">
      <c r="A357" s="2"/>
      <c r="B357" s="1"/>
      <c r="C357" s="4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3">
      <c r="A358" s="2"/>
      <c r="B358" s="1"/>
      <c r="C358" s="4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3">
      <c r="A359" s="2"/>
      <c r="B359" s="1"/>
      <c r="C359" s="4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3">
      <c r="A360" s="2"/>
      <c r="B360" s="1"/>
      <c r="C360" s="4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3">
      <c r="A361" s="2"/>
      <c r="B361" s="1"/>
      <c r="C361" s="4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3">
      <c r="A362" s="2"/>
      <c r="B362" s="1"/>
      <c r="C362" s="4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3">
      <c r="A363" s="2"/>
      <c r="B363" s="1"/>
      <c r="C363" s="4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3">
      <c r="A364" s="2"/>
      <c r="B364" s="1"/>
      <c r="C364" s="4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3">
      <c r="A365" s="2"/>
      <c r="B365" s="1"/>
      <c r="C365" s="4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3">
      <c r="A366" s="2"/>
      <c r="B366" s="1"/>
      <c r="C366" s="4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3">
      <c r="A367" s="2"/>
      <c r="B367" s="1"/>
      <c r="C367" s="4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3">
      <c r="A368" s="2"/>
      <c r="B368" s="1"/>
      <c r="C368" s="4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3">
      <c r="A369" s="2"/>
      <c r="B369" s="1"/>
      <c r="C369" s="4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3">
      <c r="A370" s="2"/>
      <c r="B370" s="1"/>
      <c r="C370" s="4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3">
      <c r="A371" s="2"/>
      <c r="B371" s="1"/>
      <c r="C371" s="4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3">
      <c r="A372" s="2"/>
      <c r="B372" s="1"/>
      <c r="C372" s="4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3">
      <c r="A373" s="2"/>
      <c r="B373" s="1"/>
      <c r="C373" s="4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3">
      <c r="A374" s="2"/>
      <c r="B374" s="1"/>
      <c r="C374" s="4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3">
      <c r="A375" s="2"/>
      <c r="B375" s="1"/>
      <c r="C375" s="4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3">
      <c r="A376" s="2"/>
      <c r="B376" s="1"/>
      <c r="C376" s="4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3">
      <c r="A377" s="2"/>
      <c r="B377" s="1"/>
      <c r="C377" s="4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3">
      <c r="A378" s="2"/>
      <c r="B378" s="1"/>
      <c r="C378" s="4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3">
      <c r="A379" s="2"/>
      <c r="B379" s="1"/>
      <c r="C379" s="4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3">
      <c r="A380" s="2"/>
      <c r="B380" s="1"/>
      <c r="C380" s="4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3">
      <c r="A381" s="2"/>
      <c r="B381" s="1"/>
      <c r="C381" s="4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3">
      <c r="A382" s="2"/>
      <c r="B382" s="1"/>
      <c r="C382" s="4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3">
      <c r="A383" s="2"/>
      <c r="B383" s="1"/>
      <c r="C383" s="4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3">
      <c r="A384" s="2"/>
      <c r="B384" s="1"/>
      <c r="C384" s="4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3">
      <c r="A385" s="2"/>
      <c r="B385" s="1"/>
      <c r="C385" s="4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3">
      <c r="A386" s="2"/>
      <c r="B386" s="1"/>
      <c r="C386" s="4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3">
      <c r="A387" s="2"/>
      <c r="B387" s="1"/>
      <c r="C387" s="4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3">
      <c r="A388" s="2"/>
      <c r="B388" s="1"/>
      <c r="C388" s="4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3">
      <c r="A389" s="2"/>
      <c r="B389" s="1"/>
      <c r="C389" s="4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3">
      <c r="A390" s="2"/>
      <c r="B390" s="1"/>
      <c r="C390" s="4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3">
      <c r="A391" s="2"/>
      <c r="B391" s="1"/>
      <c r="C391" s="4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3">
      <c r="A392" s="2"/>
      <c r="B392" s="1"/>
      <c r="C392" s="4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3">
      <c r="A393" s="2"/>
      <c r="B393" s="1"/>
      <c r="C393" s="4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3">
      <c r="A394" s="2"/>
      <c r="B394" s="1"/>
      <c r="C394" s="4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3">
      <c r="A395" s="2"/>
      <c r="B395" s="1"/>
      <c r="C395" s="4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3">
      <c r="A396" s="2"/>
      <c r="B396" s="1"/>
      <c r="C396" s="4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3">
      <c r="A397" s="2"/>
      <c r="B397" s="1"/>
      <c r="C397" s="4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3">
      <c r="A398" s="2"/>
      <c r="B398" s="1"/>
      <c r="C398" s="4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3">
      <c r="A399" s="2"/>
      <c r="B399" s="1"/>
      <c r="C399" s="4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3">
      <c r="A400" s="2"/>
      <c r="B400" s="1"/>
      <c r="C400" s="4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3">
      <c r="A401" s="2"/>
      <c r="B401" s="1"/>
      <c r="C401" s="4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3">
      <c r="A402" s="2"/>
      <c r="B402" s="1"/>
      <c r="C402" s="4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3">
      <c r="A403" s="2"/>
      <c r="B403" s="1"/>
      <c r="C403" s="4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3">
      <c r="A404" s="2"/>
      <c r="B404" s="1"/>
      <c r="C404" s="4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3">
      <c r="A405" s="2"/>
      <c r="B405" s="1"/>
      <c r="C405" s="4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3">
      <c r="A406" s="2"/>
      <c r="B406" s="1"/>
      <c r="C406" s="4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3">
      <c r="A407" s="2"/>
      <c r="B407" s="1"/>
      <c r="C407" s="4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3">
      <c r="A408" s="2"/>
      <c r="B408" s="1"/>
      <c r="C408" s="4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3">
      <c r="A409" s="2"/>
      <c r="B409" s="1"/>
      <c r="C409" s="4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3">
      <c r="A410" s="2"/>
      <c r="B410" s="1"/>
      <c r="C410" s="4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3">
      <c r="A411" s="2"/>
      <c r="B411" s="1"/>
      <c r="C411" s="4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3">
      <c r="A412" s="2"/>
      <c r="B412" s="1"/>
      <c r="C412" s="4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3">
      <c r="A413" s="2"/>
      <c r="B413" s="1"/>
      <c r="C413" s="4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3">
      <c r="A414" s="2"/>
      <c r="B414" s="1"/>
      <c r="C414" s="4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3">
      <c r="A415" s="2"/>
      <c r="B415" s="1"/>
      <c r="C415" s="4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3">
      <c r="A416" s="2"/>
      <c r="B416" s="1"/>
      <c r="C416" s="4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3">
      <c r="A417" s="2"/>
      <c r="B417" s="1"/>
      <c r="C417" s="4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3">
      <c r="A418" s="2"/>
      <c r="B418" s="1"/>
      <c r="C418" s="4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3">
      <c r="A419" s="2"/>
      <c r="B419" s="1"/>
      <c r="C419" s="4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3">
      <c r="A420" s="2"/>
      <c r="B420" s="1"/>
      <c r="C420" s="4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3">
      <c r="A421" s="2"/>
      <c r="B421" s="1"/>
      <c r="C421" s="4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3">
      <c r="A422" s="2"/>
      <c r="B422" s="1"/>
      <c r="C422" s="4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3">
      <c r="A423" s="2"/>
      <c r="B423" s="1"/>
      <c r="C423" s="4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3">
      <c r="A424" s="2"/>
      <c r="B424" s="1"/>
      <c r="C424" s="4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3">
      <c r="A425" s="2"/>
      <c r="B425" s="1"/>
      <c r="C425" s="4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3">
      <c r="A426" s="2"/>
      <c r="B426" s="1"/>
      <c r="C426" s="4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3">
      <c r="A427" s="2"/>
      <c r="B427" s="1"/>
      <c r="C427" s="4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3">
      <c r="A428" s="2"/>
      <c r="B428" s="1"/>
      <c r="C428" s="4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3">
      <c r="A429" s="2"/>
      <c r="B429" s="1"/>
      <c r="C429" s="4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3">
      <c r="A430" s="2"/>
      <c r="B430" s="1"/>
      <c r="C430" s="4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3">
      <c r="A431" s="2"/>
      <c r="B431" s="1"/>
      <c r="C431" s="4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3">
      <c r="A432" s="2"/>
      <c r="B432" s="1"/>
      <c r="C432" s="4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3">
      <c r="A433" s="2"/>
      <c r="B433" s="1"/>
      <c r="C433" s="4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3">
      <c r="A434" s="2"/>
      <c r="B434" s="1"/>
      <c r="C434" s="4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3">
      <c r="A435" s="2"/>
      <c r="B435" s="1"/>
      <c r="C435" s="4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3">
      <c r="A436" s="2"/>
      <c r="B436" s="1"/>
      <c r="C436" s="4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3">
      <c r="A437" s="2"/>
      <c r="B437" s="1"/>
      <c r="C437" s="4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3">
      <c r="A438" s="2"/>
      <c r="B438" s="1"/>
      <c r="C438" s="4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3">
      <c r="A439" s="2"/>
      <c r="B439" s="1"/>
      <c r="C439" s="4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3">
      <c r="A440" s="2"/>
      <c r="B440" s="1"/>
      <c r="C440" s="4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3">
      <c r="A441" s="2"/>
      <c r="B441" s="1"/>
      <c r="C441" s="4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3">
      <c r="A442" s="2"/>
      <c r="B442" s="1"/>
      <c r="C442" s="4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3">
      <c r="A443" s="2"/>
      <c r="B443" s="1"/>
      <c r="C443" s="4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3">
      <c r="A444" s="2"/>
      <c r="B444" s="1"/>
      <c r="C444" s="4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3">
      <c r="A445" s="2"/>
      <c r="B445" s="1"/>
      <c r="C445" s="4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3">
      <c r="A446" s="2"/>
      <c r="B446" s="1"/>
      <c r="C446" s="4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3">
      <c r="A447" s="2"/>
      <c r="B447" s="1"/>
      <c r="C447" s="4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3">
      <c r="A448" s="2"/>
      <c r="B448" s="1"/>
      <c r="C448" s="4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3">
      <c r="A449" s="2"/>
      <c r="B449" s="1"/>
      <c r="C449" s="4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3">
      <c r="A450" s="2"/>
      <c r="B450" s="1"/>
      <c r="C450" s="4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3">
      <c r="A451" s="2"/>
      <c r="B451" s="1"/>
      <c r="C451" s="4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3">
      <c r="A452" s="2"/>
      <c r="B452" s="1"/>
      <c r="C452" s="4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3">
      <c r="A453" s="2"/>
      <c r="B453" s="1"/>
      <c r="C453" s="4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3">
      <c r="A454" s="2"/>
      <c r="B454" s="1"/>
      <c r="C454" s="4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3">
      <c r="A455" s="2"/>
      <c r="B455" s="1"/>
      <c r="C455" s="4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3">
      <c r="A456" s="2"/>
      <c r="B456" s="1"/>
      <c r="C456" s="4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3">
      <c r="A457" s="2"/>
      <c r="B457" s="1"/>
      <c r="C457" s="4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3">
      <c r="A458" s="2"/>
      <c r="B458" s="1"/>
      <c r="C458" s="4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3">
      <c r="A459" s="2"/>
      <c r="B459" s="1"/>
      <c r="C459" s="4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3">
      <c r="A460" s="2"/>
      <c r="B460" s="1"/>
      <c r="C460" s="4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3">
      <c r="A461" s="2"/>
      <c r="B461" s="1"/>
      <c r="C461" s="4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3">
      <c r="A462" s="2"/>
      <c r="B462" s="1"/>
      <c r="C462" s="4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3">
      <c r="A463" s="2"/>
      <c r="B463" s="1"/>
      <c r="C463" s="4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3">
      <c r="A464" s="2"/>
      <c r="B464" s="1"/>
      <c r="C464" s="4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3">
      <c r="A465" s="2"/>
      <c r="B465" s="1"/>
      <c r="C465" s="4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3">
      <c r="A466" s="2"/>
      <c r="B466" s="1"/>
      <c r="C466" s="4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3">
      <c r="A467" s="2"/>
      <c r="B467" s="1"/>
      <c r="C467" s="4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3">
      <c r="A468" s="2"/>
      <c r="B468" s="1"/>
      <c r="C468" s="4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3">
      <c r="A469" s="2"/>
      <c r="B469" s="1"/>
      <c r="C469" s="4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3">
      <c r="A470" s="2"/>
      <c r="B470" s="1"/>
      <c r="C470" s="4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3">
      <c r="A471" s="2"/>
      <c r="B471" s="1"/>
      <c r="C471" s="4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3">
      <c r="A472" s="2"/>
      <c r="B472" s="1"/>
      <c r="C472" s="4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3">
      <c r="A473" s="2"/>
      <c r="B473" s="1"/>
      <c r="C473" s="4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3">
      <c r="A474" s="2"/>
      <c r="B474" s="1"/>
      <c r="C474" s="4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3">
      <c r="A475" s="2"/>
      <c r="B475" s="1"/>
      <c r="C475" s="4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3">
      <c r="A476" s="2"/>
      <c r="B476" s="1"/>
      <c r="C476" s="4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3">
      <c r="A477" s="2"/>
      <c r="B477" s="1"/>
      <c r="C477" s="4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3">
      <c r="A478" s="2"/>
      <c r="B478" s="1"/>
      <c r="C478" s="4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3">
      <c r="A479" s="2"/>
      <c r="B479" s="1"/>
      <c r="C479" s="4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3">
      <c r="A480" s="2"/>
      <c r="B480" s="1"/>
      <c r="C480" s="4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3">
      <c r="A481" s="2"/>
      <c r="B481" s="1"/>
      <c r="C481" s="4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3">
      <c r="A482" s="2"/>
      <c r="B482" s="1"/>
      <c r="C482" s="4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3">
      <c r="A483" s="2"/>
      <c r="B483" s="1"/>
      <c r="C483" s="4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3">
      <c r="A484" s="2"/>
      <c r="B484" s="1"/>
      <c r="C484" s="4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3">
      <c r="A485" s="2"/>
      <c r="B485" s="1"/>
      <c r="C485" s="4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3">
      <c r="A486" s="2"/>
      <c r="B486" s="1"/>
      <c r="C486" s="4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3">
      <c r="A487" s="2"/>
      <c r="B487" s="1"/>
      <c r="C487" s="4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3">
      <c r="A488" s="2"/>
      <c r="B488" s="1"/>
      <c r="C488" s="4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3">
      <c r="A489" s="2"/>
      <c r="B489" s="1"/>
      <c r="C489" s="4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3">
      <c r="A490" s="2"/>
      <c r="B490" s="1"/>
      <c r="C490" s="4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3">
      <c r="A491" s="2"/>
      <c r="B491" s="1"/>
      <c r="C491" s="4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3">
      <c r="A492" s="2"/>
      <c r="B492" s="1"/>
      <c r="C492" s="4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3">
      <c r="A493" s="2"/>
      <c r="B493" s="1"/>
      <c r="C493" s="4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3">
      <c r="A494" s="2"/>
      <c r="B494" s="1"/>
      <c r="C494" s="4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3">
      <c r="A495" s="2"/>
      <c r="B495" s="1"/>
      <c r="C495" s="4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3">
      <c r="A496" s="2"/>
      <c r="B496" s="1"/>
      <c r="C496" s="4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3">
      <c r="A497" s="2"/>
      <c r="B497" s="1"/>
      <c r="C497" s="4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3">
      <c r="A498" s="2"/>
      <c r="B498" s="1"/>
      <c r="C498" s="4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3">
      <c r="A499" s="2"/>
      <c r="B499" s="1"/>
      <c r="C499" s="4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3">
      <c r="A500" s="2"/>
      <c r="B500" s="1"/>
      <c r="C500" s="4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3">
      <c r="A501" s="2"/>
      <c r="B501" s="1"/>
      <c r="C501" s="4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3">
      <c r="A502" s="2"/>
      <c r="B502" s="1"/>
      <c r="C502" s="4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3">
      <c r="A503" s="2"/>
      <c r="B503" s="1"/>
      <c r="C503" s="4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3">
      <c r="A504" s="2"/>
      <c r="B504" s="1"/>
      <c r="C504" s="4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3">
      <c r="A505" s="2"/>
      <c r="B505" s="1"/>
      <c r="C505" s="4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3">
      <c r="A506" s="2"/>
      <c r="B506" s="1"/>
      <c r="C506" s="4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3">
      <c r="A507" s="2"/>
      <c r="B507" s="1"/>
      <c r="C507" s="4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3">
      <c r="A508" s="2"/>
      <c r="B508" s="1"/>
      <c r="C508" s="4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3">
      <c r="A509" s="2"/>
      <c r="B509" s="1"/>
      <c r="C509" s="4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3">
      <c r="A510" s="2"/>
      <c r="B510" s="1"/>
      <c r="C510" s="4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3">
      <c r="A511" s="2"/>
      <c r="B511" s="1"/>
      <c r="C511" s="4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3">
      <c r="A512" s="2"/>
      <c r="B512" s="1"/>
      <c r="C512" s="4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3">
      <c r="A513" s="2"/>
      <c r="B513" s="1"/>
      <c r="C513" s="4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3">
      <c r="A514" s="2"/>
      <c r="B514" s="1"/>
      <c r="C514" s="4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3">
      <c r="A515" s="2"/>
      <c r="B515" s="1"/>
      <c r="C515" s="4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3">
      <c r="A516" s="2"/>
      <c r="B516" s="1"/>
      <c r="C516" s="4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3">
      <c r="A517" s="2"/>
      <c r="B517" s="1"/>
      <c r="C517" s="4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3">
      <c r="A518" s="2"/>
      <c r="B518" s="1"/>
      <c r="C518" s="4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3">
      <c r="A519" s="2"/>
      <c r="B519" s="1"/>
      <c r="C519" s="4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3">
      <c r="A520" s="2"/>
      <c r="B520" s="1"/>
      <c r="C520" s="4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3">
      <c r="A521" s="2"/>
      <c r="B521" s="1"/>
      <c r="C521" s="4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3">
      <c r="A522" s="2"/>
      <c r="B522" s="1"/>
      <c r="C522" s="4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3">
      <c r="A523" s="2"/>
      <c r="B523" s="1"/>
      <c r="C523" s="4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3">
      <c r="A524" s="2"/>
      <c r="B524" s="1"/>
      <c r="C524" s="4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3">
      <c r="A525" s="2"/>
      <c r="B525" s="1"/>
      <c r="C525" s="4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3">
      <c r="A526" s="2"/>
      <c r="B526" s="1"/>
      <c r="C526" s="4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3">
      <c r="A527" s="2"/>
      <c r="B527" s="1"/>
      <c r="C527" s="4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3">
      <c r="A528" s="2"/>
      <c r="B528" s="1"/>
      <c r="C528" s="4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3">
      <c r="A529" s="2"/>
      <c r="B529" s="1"/>
      <c r="C529" s="4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3">
      <c r="A530" s="2"/>
      <c r="B530" s="1"/>
      <c r="C530" s="4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3">
      <c r="A531" s="2"/>
      <c r="B531" s="1"/>
      <c r="C531" s="4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3">
      <c r="A532" s="2"/>
      <c r="B532" s="1"/>
      <c r="C532" s="4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3">
      <c r="A533" s="2"/>
      <c r="B533" s="1"/>
      <c r="C533" s="4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3">
      <c r="A534" s="2"/>
      <c r="B534" s="1"/>
      <c r="C534" s="4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3">
      <c r="A535" s="2"/>
      <c r="B535" s="1"/>
      <c r="C535" s="4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3">
      <c r="A536" s="2"/>
      <c r="B536" s="1"/>
      <c r="C536" s="4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3">
      <c r="A537" s="2"/>
      <c r="B537" s="1"/>
      <c r="C537" s="4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3">
      <c r="A538" s="2"/>
      <c r="B538" s="1"/>
      <c r="C538" s="4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3">
      <c r="A539" s="2"/>
      <c r="B539" s="1"/>
      <c r="C539" s="4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3">
      <c r="A540" s="2"/>
      <c r="B540" s="1"/>
      <c r="C540" s="4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3">
      <c r="A541" s="2"/>
      <c r="B541" s="1"/>
      <c r="C541" s="4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3">
      <c r="A542" s="2"/>
      <c r="B542" s="1"/>
      <c r="C542" s="4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3">
      <c r="A543" s="2"/>
      <c r="B543" s="1"/>
      <c r="C543" s="4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3">
      <c r="A544" s="2"/>
      <c r="B544" s="1"/>
      <c r="C544" s="4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3">
      <c r="A545" s="2"/>
      <c r="B545" s="1"/>
      <c r="C545" s="4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3">
      <c r="A546" s="2"/>
      <c r="B546" s="1"/>
      <c r="C546" s="4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3">
      <c r="A547" s="2"/>
      <c r="B547" s="1"/>
      <c r="C547" s="4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3">
      <c r="A548" s="2"/>
      <c r="B548" s="1"/>
      <c r="C548" s="4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3">
      <c r="A549" s="2"/>
      <c r="B549" s="1"/>
      <c r="C549" s="4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3">
      <c r="A550" s="2"/>
      <c r="B550" s="1"/>
      <c r="C550" s="4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3">
      <c r="A551" s="2"/>
      <c r="B551" s="1"/>
      <c r="C551" s="4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3">
      <c r="A552" s="2"/>
      <c r="B552" s="1"/>
      <c r="C552" s="4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3">
      <c r="A553" s="2"/>
      <c r="B553" s="1"/>
      <c r="C553" s="4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3">
      <c r="A554" s="2"/>
      <c r="B554" s="1"/>
      <c r="C554" s="4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3">
      <c r="A555" s="2"/>
      <c r="B555" s="1"/>
      <c r="C555" s="4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3">
      <c r="A556" s="2"/>
      <c r="B556" s="1"/>
      <c r="C556" s="4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3">
      <c r="A557" s="2"/>
      <c r="B557" s="1"/>
      <c r="C557" s="4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3">
      <c r="A558" s="2"/>
      <c r="B558" s="1"/>
      <c r="C558" s="4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3">
      <c r="A559" s="2"/>
      <c r="B559" s="1"/>
      <c r="C559" s="4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3">
      <c r="A560" s="2"/>
      <c r="B560" s="1"/>
      <c r="C560" s="4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3">
      <c r="A561" s="2"/>
      <c r="B561" s="1"/>
      <c r="C561" s="4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3">
      <c r="A562" s="2"/>
      <c r="B562" s="1"/>
      <c r="C562" s="4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3">
      <c r="A563" s="2"/>
      <c r="B563" s="1"/>
      <c r="C563" s="4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3">
      <c r="A564" s="2"/>
      <c r="B564" s="1"/>
      <c r="C564" s="4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3">
      <c r="A565" s="2"/>
      <c r="B565" s="1"/>
      <c r="C565" s="4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3">
      <c r="A566" s="2"/>
      <c r="B566" s="1"/>
      <c r="C566" s="4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3">
      <c r="A567" s="2"/>
      <c r="B567" s="1"/>
      <c r="C567" s="4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3">
      <c r="A568" s="2"/>
      <c r="B568" s="1"/>
      <c r="C568" s="4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3">
      <c r="A569" s="2"/>
      <c r="B569" s="1"/>
      <c r="C569" s="4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3">
      <c r="A570" s="2"/>
      <c r="B570" s="1"/>
      <c r="C570" s="4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3">
      <c r="A571" s="2"/>
      <c r="B571" s="1"/>
      <c r="C571" s="4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3">
      <c r="A572" s="2"/>
      <c r="B572" s="1"/>
      <c r="C572" s="4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3">
      <c r="A573" s="2"/>
      <c r="B573" s="1"/>
      <c r="C573" s="4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3">
      <c r="A574" s="2"/>
      <c r="B574" s="1"/>
      <c r="C574" s="4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3">
      <c r="A575" s="2"/>
      <c r="B575" s="1"/>
      <c r="C575" s="4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3">
      <c r="A576" s="2"/>
      <c r="B576" s="1"/>
      <c r="C576" s="4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3">
      <c r="A577" s="2"/>
      <c r="B577" s="1"/>
      <c r="C577" s="4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3">
      <c r="A578" s="2"/>
      <c r="B578" s="1"/>
      <c r="C578" s="4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3">
      <c r="A579" s="2"/>
      <c r="B579" s="1"/>
      <c r="C579" s="4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3">
      <c r="A580" s="2"/>
      <c r="B580" s="1"/>
      <c r="C580" s="4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3">
      <c r="A581" s="2"/>
      <c r="B581" s="1"/>
      <c r="C581" s="4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3">
      <c r="A582" s="2"/>
      <c r="B582" s="1"/>
      <c r="C582" s="4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3">
      <c r="A583" s="2"/>
      <c r="B583" s="1"/>
      <c r="C583" s="4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3">
      <c r="A584" s="2"/>
      <c r="B584" s="1"/>
      <c r="C584" s="4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3">
      <c r="A585" s="2"/>
      <c r="B585" s="1"/>
      <c r="C585" s="4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3">
      <c r="A586" s="2"/>
      <c r="B586" s="1"/>
      <c r="C586" s="4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3">
      <c r="A587" s="2"/>
      <c r="B587" s="1"/>
      <c r="C587" s="4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3">
      <c r="A588" s="2"/>
      <c r="B588" s="1"/>
      <c r="C588" s="4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3">
      <c r="A589" s="2"/>
      <c r="B589" s="1"/>
      <c r="C589" s="4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3">
      <c r="A590" s="2"/>
      <c r="B590" s="1"/>
      <c r="C590" s="4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3">
      <c r="A591" s="2"/>
      <c r="B591" s="1"/>
      <c r="C591" s="4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3">
      <c r="A592" s="2"/>
      <c r="B592" s="1"/>
      <c r="C592" s="4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3">
      <c r="A593" s="2"/>
      <c r="B593" s="1"/>
      <c r="C593" s="4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3">
      <c r="A594" s="2"/>
      <c r="B594" s="1"/>
      <c r="C594" s="4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3">
      <c r="A595" s="2"/>
      <c r="B595" s="1"/>
      <c r="C595" s="4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3">
      <c r="A596" s="2"/>
      <c r="B596" s="1"/>
      <c r="C596" s="4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3">
      <c r="A597" s="2"/>
      <c r="B597" s="1"/>
      <c r="C597" s="4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3">
      <c r="A598" s="2"/>
      <c r="B598" s="1"/>
      <c r="C598" s="4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3">
      <c r="A599" s="2"/>
      <c r="B599" s="1"/>
      <c r="C599" s="4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3">
      <c r="A600" s="2"/>
      <c r="B600" s="1"/>
      <c r="C600" s="4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3">
      <c r="A601" s="2"/>
      <c r="B601" s="1"/>
      <c r="C601" s="4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3">
      <c r="A602" s="2"/>
      <c r="B602" s="1"/>
      <c r="C602" s="4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3">
      <c r="A603" s="2"/>
      <c r="B603" s="1"/>
      <c r="C603" s="4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3">
      <c r="A604" s="2"/>
      <c r="B604" s="1"/>
      <c r="C604" s="4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3">
      <c r="A605" s="2"/>
      <c r="B605" s="1"/>
      <c r="C605" s="4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3">
      <c r="A606" s="2"/>
      <c r="B606" s="1"/>
      <c r="C606" s="4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3">
      <c r="A607" s="2"/>
      <c r="B607" s="1"/>
      <c r="C607" s="4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3">
      <c r="A608" s="2"/>
      <c r="B608" s="1"/>
      <c r="C608" s="4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3">
      <c r="A609" s="2"/>
      <c r="B609" s="1"/>
      <c r="C609" s="4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3">
      <c r="A610" s="2"/>
      <c r="B610" s="1"/>
      <c r="C610" s="4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3">
      <c r="A611" s="2"/>
      <c r="B611" s="1"/>
      <c r="C611" s="4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3">
      <c r="A612" s="2"/>
      <c r="B612" s="1"/>
      <c r="C612" s="4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3">
      <c r="A613" s="2"/>
      <c r="B613" s="1"/>
      <c r="C613" s="4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3">
      <c r="A614" s="2"/>
      <c r="B614" s="1"/>
      <c r="C614" s="4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3">
      <c r="A615" s="2"/>
      <c r="B615" s="1"/>
      <c r="C615" s="4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3">
      <c r="A616" s="2"/>
      <c r="B616" s="1"/>
      <c r="C616" s="4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3">
      <c r="A617" s="2"/>
      <c r="B617" s="1"/>
      <c r="C617" s="4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3">
      <c r="A618" s="2"/>
      <c r="B618" s="1"/>
      <c r="C618" s="4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3">
      <c r="A619" s="2"/>
      <c r="B619" s="1"/>
      <c r="C619" s="4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3">
      <c r="A620" s="2"/>
      <c r="B620" s="1"/>
      <c r="C620" s="4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3">
      <c r="A621" s="2"/>
      <c r="B621" s="1"/>
      <c r="C621" s="4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3">
      <c r="A622" s="2"/>
      <c r="B622" s="1"/>
      <c r="C622" s="4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3">
      <c r="A623" s="2"/>
      <c r="B623" s="1"/>
      <c r="C623" s="4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3">
      <c r="A624" s="2"/>
      <c r="B624" s="1"/>
      <c r="C624" s="4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3">
      <c r="A625" s="2"/>
      <c r="B625" s="1"/>
      <c r="C625" s="4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3">
      <c r="A626" s="2"/>
      <c r="B626" s="1"/>
      <c r="C626" s="4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3">
      <c r="A627" s="2"/>
      <c r="B627" s="1"/>
      <c r="C627" s="4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3">
      <c r="A628" s="2"/>
      <c r="B628" s="1"/>
      <c r="C628" s="4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3">
      <c r="A629" s="2"/>
      <c r="B629" s="1"/>
      <c r="C629" s="4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3">
      <c r="A630" s="2"/>
      <c r="B630" s="1"/>
      <c r="C630" s="4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3">
      <c r="A631" s="2"/>
      <c r="B631" s="1"/>
      <c r="C631" s="4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3">
      <c r="A632" s="2"/>
      <c r="B632" s="1"/>
      <c r="C632" s="4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3">
      <c r="A633" s="2"/>
      <c r="B633" s="1"/>
      <c r="C633" s="4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3">
      <c r="A634" s="2"/>
      <c r="B634" s="1"/>
      <c r="C634" s="4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3">
      <c r="A635" s="2"/>
      <c r="B635" s="1"/>
      <c r="C635" s="4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3">
      <c r="A636" s="2"/>
      <c r="B636" s="1"/>
      <c r="C636" s="4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3">
      <c r="A637" s="2"/>
      <c r="B637" s="1"/>
      <c r="C637" s="4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3">
      <c r="A638" s="2"/>
      <c r="B638" s="1"/>
      <c r="C638" s="4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3">
      <c r="A639" s="2"/>
      <c r="B639" s="1"/>
      <c r="C639" s="4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3">
      <c r="A640" s="2"/>
      <c r="B640" s="1"/>
      <c r="C640" s="4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3">
      <c r="A641" s="2"/>
      <c r="B641" s="1"/>
      <c r="C641" s="4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3">
      <c r="A642" s="2"/>
      <c r="B642" s="1"/>
      <c r="C642" s="4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3">
      <c r="A643" s="2"/>
      <c r="B643" s="1"/>
      <c r="C643" s="4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3">
      <c r="A644" s="2"/>
      <c r="B644" s="1"/>
      <c r="C644" s="4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3">
      <c r="A645" s="2"/>
      <c r="B645" s="1"/>
      <c r="C645" s="4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3">
      <c r="A646" s="2"/>
      <c r="B646" s="1"/>
      <c r="C646" s="4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3">
      <c r="A647" s="2"/>
      <c r="B647" s="1"/>
      <c r="C647" s="4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3">
      <c r="A648" s="2"/>
      <c r="B648" s="1"/>
      <c r="C648" s="4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3">
      <c r="A649" s="2"/>
      <c r="B649" s="1"/>
      <c r="C649" s="4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3">
      <c r="A650" s="2"/>
      <c r="B650" s="1"/>
      <c r="C650" s="4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3">
      <c r="A651" s="2"/>
      <c r="B651" s="1"/>
      <c r="C651" s="4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3">
      <c r="A652" s="2"/>
      <c r="B652" s="1"/>
      <c r="C652" s="4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3">
      <c r="A653" s="2"/>
      <c r="B653" s="1"/>
      <c r="C653" s="4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3">
      <c r="A654" s="2"/>
      <c r="B654" s="1"/>
      <c r="C654" s="4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3">
      <c r="A655" s="2"/>
      <c r="B655" s="1"/>
      <c r="C655" s="4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3">
      <c r="A656" s="2"/>
      <c r="B656" s="1"/>
      <c r="C656" s="4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3">
      <c r="A657" s="2"/>
      <c r="B657" s="1"/>
      <c r="C657" s="4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3">
      <c r="A658" s="2"/>
      <c r="B658" s="1"/>
      <c r="C658" s="4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3">
      <c r="A659" s="2"/>
      <c r="B659" s="1"/>
      <c r="C659" s="4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3">
      <c r="A660" s="2"/>
      <c r="B660" s="1"/>
      <c r="C660" s="4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3">
      <c r="A661" s="2"/>
      <c r="B661" s="1"/>
      <c r="C661" s="4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3">
      <c r="A662" s="2"/>
      <c r="B662" s="1"/>
      <c r="C662" s="4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3">
      <c r="A663" s="2"/>
      <c r="B663" s="1"/>
      <c r="C663" s="4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3">
      <c r="A664" s="2"/>
      <c r="B664" s="1"/>
      <c r="C664" s="4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3">
      <c r="A665" s="2"/>
      <c r="B665" s="1"/>
      <c r="C665" s="4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3">
      <c r="A666" s="2"/>
      <c r="B666" s="1"/>
      <c r="C666" s="4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3">
      <c r="A667" s="2"/>
      <c r="B667" s="1"/>
      <c r="C667" s="4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3">
      <c r="A668" s="2"/>
      <c r="B668" s="1"/>
      <c r="C668" s="4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3">
      <c r="A669" s="2"/>
      <c r="B669" s="1"/>
      <c r="C669" s="4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3">
      <c r="A670" s="2"/>
      <c r="B670" s="1"/>
      <c r="C670" s="4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3">
      <c r="A671" s="2"/>
      <c r="B671" s="1"/>
      <c r="C671" s="4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3">
      <c r="A672" s="2"/>
      <c r="B672" s="1"/>
      <c r="C672" s="4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3">
      <c r="A673" s="2"/>
      <c r="B673" s="1"/>
      <c r="C673" s="4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3">
      <c r="A674" s="2"/>
      <c r="B674" s="1"/>
      <c r="C674" s="4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3">
      <c r="A675" s="2"/>
      <c r="B675" s="1"/>
      <c r="C675" s="4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3">
      <c r="A676" s="2"/>
      <c r="B676" s="1"/>
      <c r="C676" s="4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3">
      <c r="A677" s="2"/>
      <c r="B677" s="1"/>
      <c r="C677" s="4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3">
      <c r="A678" s="2"/>
      <c r="B678" s="1"/>
      <c r="C678" s="4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3">
      <c r="A679" s="2"/>
      <c r="B679" s="1"/>
      <c r="C679" s="4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3">
      <c r="A680" s="2"/>
      <c r="B680" s="1"/>
      <c r="C680" s="4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3">
      <c r="A681" s="2"/>
      <c r="B681" s="1"/>
      <c r="C681" s="4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3">
      <c r="A682" s="2"/>
      <c r="B682" s="1"/>
      <c r="C682" s="4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3">
      <c r="A683" s="2"/>
      <c r="B683" s="1"/>
      <c r="C683" s="4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3">
      <c r="A684" s="2"/>
      <c r="B684" s="1"/>
      <c r="C684" s="4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3">
      <c r="A685" s="2"/>
      <c r="B685" s="1"/>
      <c r="C685" s="4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3">
      <c r="A686" s="2"/>
      <c r="B686" s="1"/>
      <c r="C686" s="4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3">
      <c r="A687" s="2"/>
      <c r="B687" s="1"/>
      <c r="C687" s="4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3">
      <c r="A688" s="2"/>
      <c r="B688" s="1"/>
      <c r="C688" s="4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3">
      <c r="A689" s="2"/>
      <c r="B689" s="1"/>
      <c r="C689" s="4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3">
      <c r="A690" s="2"/>
      <c r="B690" s="1"/>
      <c r="C690" s="4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3">
      <c r="A691" s="2"/>
      <c r="B691" s="1"/>
      <c r="C691" s="4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3">
      <c r="A692" s="2"/>
      <c r="B692" s="1"/>
      <c r="C692" s="4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3">
      <c r="A693" s="2"/>
      <c r="B693" s="1"/>
      <c r="C693" s="4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3">
      <c r="A694" s="2"/>
      <c r="B694" s="1"/>
      <c r="C694" s="4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3">
      <c r="A695" s="2"/>
      <c r="B695" s="1"/>
      <c r="C695" s="4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3">
      <c r="A696" s="2"/>
      <c r="B696" s="1"/>
      <c r="C696" s="4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3">
      <c r="A697" s="2"/>
      <c r="B697" s="1"/>
      <c r="C697" s="4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3">
      <c r="A698" s="2"/>
      <c r="B698" s="1"/>
      <c r="C698" s="4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3">
      <c r="A699" s="2"/>
      <c r="B699" s="1"/>
      <c r="C699" s="4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3">
      <c r="A700" s="2"/>
      <c r="B700" s="1"/>
      <c r="C700" s="4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3">
      <c r="A701" s="2"/>
      <c r="B701" s="1"/>
      <c r="C701" s="4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3">
      <c r="A702" s="2"/>
      <c r="B702" s="1"/>
      <c r="C702" s="4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3">
      <c r="A703" s="2"/>
      <c r="B703" s="1"/>
      <c r="C703" s="4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3">
      <c r="A704" s="2"/>
      <c r="B704" s="1"/>
      <c r="C704" s="4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3">
      <c r="A705" s="2"/>
      <c r="B705" s="1"/>
      <c r="C705" s="4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3">
      <c r="A706" s="2"/>
      <c r="B706" s="1"/>
      <c r="C706" s="4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3">
      <c r="A707" s="2"/>
      <c r="B707" s="1"/>
      <c r="C707" s="4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3">
      <c r="A708" s="2"/>
      <c r="B708" s="1"/>
      <c r="C708" s="4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3">
      <c r="A709" s="2"/>
      <c r="B709" s="1"/>
      <c r="C709" s="4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3">
      <c r="A710" s="2"/>
      <c r="B710" s="1"/>
      <c r="C710" s="4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3">
      <c r="A711" s="2"/>
      <c r="B711" s="1"/>
      <c r="C711" s="4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3">
      <c r="A712" s="2"/>
      <c r="B712" s="1"/>
      <c r="C712" s="4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3">
      <c r="A713" s="2"/>
      <c r="B713" s="1"/>
      <c r="C713" s="4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3">
      <c r="A714" s="2"/>
      <c r="B714" s="1"/>
      <c r="C714" s="4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3">
      <c r="A715" s="2"/>
      <c r="B715" s="1"/>
      <c r="C715" s="4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3">
      <c r="A716" s="2"/>
      <c r="B716" s="1"/>
      <c r="C716" s="4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3">
      <c r="A717" s="2"/>
      <c r="B717" s="1"/>
      <c r="C717" s="4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3">
      <c r="A718" s="2"/>
      <c r="B718" s="1"/>
      <c r="C718" s="4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3">
      <c r="A719" s="2"/>
      <c r="B719" s="1"/>
      <c r="C719" s="4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3">
      <c r="A720" s="2"/>
      <c r="B720" s="1"/>
      <c r="C720" s="4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3">
      <c r="A721" s="2"/>
      <c r="B721" s="1"/>
      <c r="C721" s="4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3">
      <c r="A722" s="2"/>
      <c r="B722" s="1"/>
      <c r="C722" s="4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3">
      <c r="A723" s="2"/>
      <c r="B723" s="1"/>
      <c r="C723" s="4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3">
      <c r="A724" s="2"/>
      <c r="B724" s="1"/>
      <c r="C724" s="4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3">
      <c r="A725" s="2"/>
      <c r="B725" s="1"/>
      <c r="C725" s="4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3">
      <c r="A726" s="2"/>
      <c r="B726" s="1"/>
      <c r="C726" s="4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3">
      <c r="A727" s="2"/>
      <c r="B727" s="1"/>
      <c r="C727" s="4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3">
      <c r="A728" s="2"/>
      <c r="B728" s="1"/>
      <c r="C728" s="4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3">
      <c r="A729" s="2"/>
      <c r="B729" s="1"/>
      <c r="C729" s="4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3">
      <c r="A730" s="2"/>
      <c r="B730" s="1"/>
      <c r="C730" s="4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3">
      <c r="A731" s="2"/>
      <c r="B731" s="1"/>
      <c r="C731" s="4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3">
      <c r="A732" s="2"/>
      <c r="B732" s="1"/>
      <c r="C732" s="4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3">
      <c r="A733" s="2"/>
      <c r="B733" s="1"/>
      <c r="C733" s="4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3">
      <c r="A734" s="2"/>
      <c r="B734" s="1"/>
      <c r="C734" s="4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3">
      <c r="A735" s="2"/>
      <c r="B735" s="1"/>
      <c r="C735" s="4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3">
      <c r="A736" s="2"/>
      <c r="B736" s="1"/>
      <c r="C736" s="4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3">
      <c r="A737" s="2"/>
      <c r="B737" s="1"/>
      <c r="C737" s="4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3">
      <c r="A738" s="2"/>
      <c r="B738" s="1"/>
      <c r="C738" s="4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3">
      <c r="A739" s="2"/>
      <c r="B739" s="1"/>
      <c r="C739" s="4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3">
      <c r="A740" s="2"/>
      <c r="B740" s="1"/>
      <c r="C740" s="4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3">
      <c r="A741" s="2"/>
      <c r="B741" s="1"/>
      <c r="C741" s="4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3">
      <c r="A742" s="2"/>
      <c r="B742" s="1"/>
      <c r="C742" s="4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3">
      <c r="A743" s="2"/>
      <c r="B743" s="1"/>
      <c r="C743" s="4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3">
      <c r="A744" s="2"/>
      <c r="B744" s="1"/>
      <c r="C744" s="4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3">
      <c r="A745" s="2"/>
      <c r="B745" s="1"/>
      <c r="C745" s="4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3">
      <c r="A746" s="2"/>
      <c r="B746" s="1"/>
      <c r="C746" s="4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3">
      <c r="A747" s="2"/>
      <c r="B747" s="1"/>
      <c r="C747" s="4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3">
      <c r="A748" s="2"/>
      <c r="B748" s="1"/>
      <c r="C748" s="4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3">
      <c r="A749" s="2"/>
      <c r="B749" s="1"/>
      <c r="C749" s="4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3">
      <c r="A750" s="2"/>
      <c r="B750" s="1"/>
      <c r="C750" s="4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3">
      <c r="A751" s="2"/>
      <c r="B751" s="1"/>
      <c r="C751" s="4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3">
      <c r="A752" s="2"/>
      <c r="B752" s="1"/>
      <c r="C752" s="4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3">
      <c r="A753" s="2"/>
      <c r="B753" s="1"/>
      <c r="C753" s="4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3">
      <c r="A754" s="2"/>
      <c r="B754" s="1"/>
      <c r="C754" s="4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3">
      <c r="A755" s="2"/>
      <c r="B755" s="1"/>
      <c r="C755" s="4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3">
      <c r="A756" s="2"/>
      <c r="B756" s="1"/>
      <c r="C756" s="4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3">
      <c r="A757" s="2"/>
      <c r="B757" s="1"/>
      <c r="C757" s="4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3">
      <c r="A758" s="2"/>
      <c r="B758" s="1"/>
      <c r="C758" s="4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3">
      <c r="A759" s="2"/>
      <c r="B759" s="1"/>
      <c r="C759" s="4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3">
      <c r="A760" s="2"/>
      <c r="B760" s="1"/>
      <c r="C760" s="4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3">
      <c r="A761" s="2"/>
      <c r="B761" s="1"/>
      <c r="C761" s="4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3">
      <c r="A762" s="2"/>
      <c r="B762" s="1"/>
      <c r="C762" s="4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3">
      <c r="A763" s="2"/>
      <c r="B763" s="1"/>
      <c r="C763" s="4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3">
      <c r="A764" s="2"/>
      <c r="B764" s="1"/>
      <c r="C764" s="4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3">
      <c r="A765" s="2"/>
      <c r="B765" s="1"/>
      <c r="C765" s="4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3">
      <c r="A766" s="2"/>
      <c r="B766" s="1"/>
      <c r="C766" s="4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3">
      <c r="A767" s="2"/>
      <c r="B767" s="1"/>
      <c r="C767" s="4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3">
      <c r="A768" s="2"/>
      <c r="B768" s="1"/>
      <c r="C768" s="4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3">
      <c r="A769" s="2"/>
      <c r="B769" s="1"/>
      <c r="C769" s="4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3">
      <c r="A770" s="2"/>
      <c r="B770" s="1"/>
      <c r="C770" s="4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3">
      <c r="A771" s="2"/>
      <c r="B771" s="1"/>
      <c r="C771" s="4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3">
      <c r="A772" s="2"/>
      <c r="B772" s="1"/>
      <c r="C772" s="4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3">
      <c r="A773" s="2"/>
      <c r="B773" s="1"/>
      <c r="C773" s="4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3">
      <c r="A774" s="2"/>
      <c r="B774" s="1"/>
      <c r="C774" s="4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3">
      <c r="A775" s="2"/>
      <c r="B775" s="1"/>
      <c r="C775" s="4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3">
      <c r="A776" s="2"/>
      <c r="B776" s="1"/>
      <c r="C776" s="4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3">
      <c r="A777" s="2"/>
      <c r="B777" s="1"/>
      <c r="C777" s="4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3">
      <c r="A778" s="2"/>
      <c r="B778" s="1"/>
      <c r="C778" s="4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3">
      <c r="A779" s="2"/>
      <c r="B779" s="1"/>
      <c r="C779" s="4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3">
      <c r="A780" s="2"/>
      <c r="B780" s="1"/>
      <c r="C780" s="4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3">
      <c r="A781" s="2"/>
      <c r="B781" s="1"/>
      <c r="C781" s="4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3">
      <c r="A782" s="2"/>
      <c r="B782" s="1"/>
      <c r="C782" s="4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3">
      <c r="A783" s="2"/>
      <c r="B783" s="1"/>
      <c r="C783" s="4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3">
      <c r="A784" s="2"/>
      <c r="B784" s="1"/>
      <c r="C784" s="4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3">
      <c r="A785" s="2"/>
      <c r="B785" s="1"/>
      <c r="C785" s="4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3">
      <c r="A786" s="2"/>
      <c r="B786" s="1"/>
      <c r="C786" s="4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3">
      <c r="A787" s="2"/>
      <c r="B787" s="1"/>
      <c r="C787" s="4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3">
      <c r="A788" s="2"/>
      <c r="B788" s="1"/>
      <c r="C788" s="4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3">
      <c r="A789" s="2"/>
      <c r="B789" s="1"/>
      <c r="C789" s="4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3">
      <c r="A790" s="2"/>
      <c r="B790" s="1"/>
      <c r="C790" s="4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3">
      <c r="A791" s="2"/>
      <c r="B791" s="1"/>
      <c r="C791" s="4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3">
      <c r="A792" s="2"/>
      <c r="B792" s="1"/>
      <c r="C792" s="4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3">
      <c r="A793" s="2"/>
      <c r="B793" s="1"/>
      <c r="C793" s="4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3">
      <c r="A794" s="2"/>
      <c r="B794" s="1"/>
      <c r="C794" s="4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3">
      <c r="A795" s="2"/>
      <c r="B795" s="1"/>
      <c r="C795" s="4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3">
      <c r="A796" s="2"/>
      <c r="B796" s="1"/>
      <c r="C796" s="4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3">
      <c r="A797" s="2"/>
      <c r="B797" s="1"/>
      <c r="C797" s="4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3">
      <c r="A798" s="2"/>
      <c r="B798" s="1"/>
      <c r="C798" s="4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3">
      <c r="A799" s="2"/>
      <c r="B799" s="1"/>
      <c r="C799" s="4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3">
      <c r="A800" s="2"/>
      <c r="B800" s="1"/>
      <c r="C800" s="4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3">
      <c r="A801" s="2"/>
      <c r="B801" s="1"/>
      <c r="C801" s="4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3">
      <c r="A802" s="2"/>
      <c r="B802" s="1"/>
      <c r="C802" s="4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3">
      <c r="A803" s="2"/>
      <c r="B803" s="1"/>
      <c r="C803" s="4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3">
      <c r="A804" s="2"/>
      <c r="B804" s="1"/>
      <c r="C804" s="4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3">
      <c r="A805" s="2"/>
      <c r="B805" s="1"/>
      <c r="C805" s="4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3">
      <c r="A806" s="2"/>
      <c r="B806" s="1"/>
      <c r="C806" s="4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3">
      <c r="A807" s="2"/>
      <c r="B807" s="1"/>
      <c r="C807" s="4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3">
      <c r="A808" s="2"/>
      <c r="B808" s="1"/>
      <c r="C808" s="4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3">
      <c r="A809" s="2"/>
      <c r="B809" s="1"/>
      <c r="C809" s="4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3">
      <c r="A810" s="2"/>
      <c r="B810" s="1"/>
      <c r="C810" s="4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3">
      <c r="A811" s="2"/>
      <c r="B811" s="1"/>
      <c r="C811" s="4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3">
      <c r="A812" s="2"/>
      <c r="B812" s="1"/>
      <c r="C812" s="4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3">
      <c r="A813" s="2"/>
      <c r="B813" s="1"/>
      <c r="C813" s="4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3">
      <c r="A814" s="2"/>
      <c r="B814" s="1"/>
      <c r="C814" s="4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3">
      <c r="A815" s="2"/>
      <c r="B815" s="1"/>
      <c r="C815" s="4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3">
      <c r="A816" s="2"/>
      <c r="B816" s="1"/>
      <c r="C816" s="4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3">
      <c r="A817" s="2"/>
      <c r="B817" s="1"/>
      <c r="C817" s="4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3">
      <c r="A818" s="2"/>
      <c r="B818" s="1"/>
      <c r="C818" s="4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3">
      <c r="A819" s="2"/>
      <c r="B819" s="1"/>
      <c r="C819" s="4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3">
      <c r="A820" s="2"/>
      <c r="B820" s="1"/>
      <c r="C820" s="4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3">
      <c r="A821" s="2"/>
      <c r="B821" s="1"/>
      <c r="C821" s="4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3">
      <c r="A822" s="2"/>
      <c r="B822" s="1"/>
      <c r="C822" s="4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3">
      <c r="A823" s="2"/>
      <c r="B823" s="1"/>
      <c r="C823" s="4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3">
      <c r="A824" s="2"/>
      <c r="B824" s="1"/>
      <c r="C824" s="4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3">
      <c r="A825" s="2"/>
      <c r="B825" s="1"/>
      <c r="C825" s="4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3">
      <c r="A826" s="2"/>
      <c r="B826" s="1"/>
      <c r="C826" s="4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3">
      <c r="A827" s="2"/>
      <c r="B827" s="1"/>
      <c r="C827" s="4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3">
      <c r="A828" s="2"/>
      <c r="B828" s="1"/>
      <c r="C828" s="4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3">
      <c r="A829" s="2"/>
      <c r="B829" s="1"/>
      <c r="C829" s="4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3">
      <c r="A830" s="2"/>
      <c r="B830" s="1"/>
      <c r="C830" s="4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3">
      <c r="A831" s="2"/>
      <c r="B831" s="1"/>
      <c r="C831" s="4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3">
      <c r="A832" s="2"/>
      <c r="B832" s="1"/>
      <c r="C832" s="4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3">
      <c r="A833" s="2"/>
      <c r="B833" s="1"/>
      <c r="C833" s="4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3">
      <c r="A834" s="2"/>
      <c r="B834" s="1"/>
      <c r="C834" s="4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3">
      <c r="A835" s="2"/>
      <c r="B835" s="1"/>
      <c r="C835" s="4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3">
      <c r="A836" s="2"/>
      <c r="B836" s="1"/>
      <c r="C836" s="4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3">
      <c r="A837" s="2"/>
      <c r="B837" s="1"/>
      <c r="C837" s="4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3">
      <c r="A838" s="2"/>
      <c r="B838" s="1"/>
      <c r="C838" s="4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3">
      <c r="A839" s="2"/>
      <c r="B839" s="1"/>
      <c r="C839" s="4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3">
      <c r="A840" s="2"/>
      <c r="B840" s="1"/>
      <c r="C840" s="4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3">
      <c r="A841" s="2"/>
      <c r="B841" s="1"/>
      <c r="C841" s="4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3">
      <c r="A842" s="2"/>
      <c r="B842" s="1"/>
      <c r="C842" s="4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3">
      <c r="A843" s="2"/>
      <c r="B843" s="1"/>
      <c r="C843" s="4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3">
      <c r="A844" s="2"/>
      <c r="B844" s="1"/>
      <c r="C844" s="4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3">
      <c r="A845" s="2"/>
      <c r="B845" s="1"/>
      <c r="C845" s="4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3">
      <c r="A846" s="2"/>
      <c r="B846" s="1"/>
      <c r="C846" s="4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3">
      <c r="A847" s="2"/>
      <c r="B847" s="1"/>
      <c r="C847" s="4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3">
      <c r="A848" s="2"/>
      <c r="B848" s="1"/>
      <c r="C848" s="4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3">
      <c r="A849" s="2"/>
      <c r="B849" s="1"/>
      <c r="C849" s="4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3">
      <c r="A850" s="2"/>
      <c r="B850" s="1"/>
      <c r="C850" s="4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3">
      <c r="A851" s="2"/>
      <c r="B851" s="1"/>
      <c r="C851" s="4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3">
      <c r="A852" s="2"/>
      <c r="B852" s="1"/>
      <c r="C852" s="4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3">
      <c r="A853" s="2"/>
      <c r="B853" s="1"/>
      <c r="C853" s="4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3">
      <c r="A854" s="2"/>
      <c r="B854" s="1"/>
      <c r="C854" s="4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3">
      <c r="A855" s="2"/>
      <c r="B855" s="1"/>
      <c r="C855" s="4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3">
      <c r="A856" s="2"/>
      <c r="B856" s="1"/>
      <c r="C856" s="4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3">
      <c r="A857" s="2"/>
      <c r="B857" s="1"/>
      <c r="C857" s="4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3">
      <c r="A858" s="2"/>
      <c r="B858" s="1"/>
      <c r="C858" s="4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3">
      <c r="A859" s="2"/>
      <c r="B859" s="1"/>
      <c r="C859" s="4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3">
      <c r="A860" s="2"/>
      <c r="B860" s="1"/>
      <c r="C860" s="4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3">
      <c r="A861" s="2"/>
      <c r="B861" s="1"/>
      <c r="C861" s="4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3">
      <c r="A862" s="2"/>
      <c r="B862" s="1"/>
      <c r="C862" s="4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3">
      <c r="A863" s="2"/>
      <c r="B863" s="1"/>
      <c r="C863" s="4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3">
      <c r="A864" s="2"/>
      <c r="B864" s="1"/>
      <c r="C864" s="4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3">
      <c r="A865" s="2"/>
      <c r="B865" s="1"/>
      <c r="C865" s="4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3">
      <c r="A866" s="2"/>
      <c r="B866" s="1"/>
      <c r="C866" s="4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3">
      <c r="A867" s="2"/>
      <c r="B867" s="1"/>
      <c r="C867" s="4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3">
      <c r="A868" s="2"/>
      <c r="B868" s="1"/>
      <c r="C868" s="4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3">
      <c r="A869" s="2"/>
      <c r="B869" s="1"/>
      <c r="C869" s="4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3">
      <c r="A870" s="2"/>
      <c r="B870" s="1"/>
      <c r="C870" s="4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3">
      <c r="A871" s="2"/>
      <c r="B871" s="1"/>
      <c r="C871" s="4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3">
      <c r="A872" s="2"/>
      <c r="B872" s="1"/>
      <c r="C872" s="4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3">
      <c r="A873" s="2"/>
      <c r="B873" s="1"/>
      <c r="C873" s="4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3">
      <c r="A874" s="2"/>
      <c r="B874" s="1"/>
      <c r="C874" s="4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3">
      <c r="A875" s="2"/>
      <c r="B875" s="1"/>
      <c r="C875" s="4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3">
      <c r="A876" s="2"/>
      <c r="B876" s="1"/>
      <c r="C876" s="4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3">
      <c r="A877" s="2"/>
      <c r="B877" s="1"/>
      <c r="C877" s="4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3">
      <c r="A878" s="2"/>
      <c r="B878" s="1"/>
      <c r="C878" s="4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3">
      <c r="A879" s="2"/>
      <c r="B879" s="1"/>
      <c r="C879" s="4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3">
      <c r="A880" s="2"/>
      <c r="B880" s="1"/>
      <c r="C880" s="4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3">
      <c r="A881" s="2"/>
      <c r="B881" s="1"/>
      <c r="C881" s="4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3">
      <c r="A882" s="2"/>
      <c r="B882" s="1"/>
      <c r="C882" s="4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3">
      <c r="A883" s="2"/>
      <c r="B883" s="1"/>
      <c r="C883" s="4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3">
      <c r="A884" s="2"/>
      <c r="B884" s="1"/>
      <c r="C884" s="4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3">
      <c r="A885" s="2"/>
      <c r="B885" s="1"/>
      <c r="C885" s="4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3">
      <c r="A886" s="2"/>
      <c r="B886" s="1"/>
      <c r="C886" s="4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3">
      <c r="A887" s="2"/>
      <c r="B887" s="1"/>
      <c r="C887" s="4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3">
      <c r="A888" s="2"/>
      <c r="B888" s="1"/>
      <c r="C888" s="4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3">
      <c r="A889" s="2"/>
      <c r="B889" s="1"/>
      <c r="C889" s="4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3">
      <c r="A890" s="2"/>
      <c r="B890" s="1"/>
      <c r="C890" s="4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3">
      <c r="A891" s="2"/>
      <c r="B891" s="1"/>
      <c r="C891" s="4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3">
      <c r="A892" s="2"/>
      <c r="B892" s="1"/>
      <c r="C892" s="4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3">
      <c r="A893" s="2"/>
      <c r="B893" s="1"/>
      <c r="C893" s="4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3">
      <c r="A894" s="2"/>
      <c r="B894" s="1"/>
      <c r="C894" s="4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3">
      <c r="A895" s="2"/>
      <c r="B895" s="1"/>
      <c r="C895" s="4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3">
      <c r="A896" s="2"/>
      <c r="B896" s="1"/>
      <c r="C896" s="4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3">
      <c r="A897" s="2"/>
      <c r="B897" s="1"/>
      <c r="C897" s="4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3">
      <c r="A898" s="2"/>
      <c r="B898" s="1"/>
      <c r="C898" s="4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3">
      <c r="A899" s="2"/>
      <c r="B899" s="1"/>
      <c r="C899" s="4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3">
      <c r="A900" s="2"/>
      <c r="B900" s="1"/>
      <c r="C900" s="4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3">
      <c r="A901" s="2"/>
      <c r="B901" s="1"/>
      <c r="C901" s="4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3">
      <c r="A902" s="2"/>
      <c r="B902" s="1"/>
      <c r="C902" s="4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3">
      <c r="A903" s="2"/>
      <c r="B903" s="1"/>
      <c r="C903" s="4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3">
      <c r="A904" s="2"/>
      <c r="B904" s="1"/>
      <c r="C904" s="4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3">
      <c r="A905" s="2"/>
      <c r="B905" s="1"/>
      <c r="C905" s="4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3">
      <c r="A906" s="2"/>
      <c r="B906" s="1"/>
      <c r="C906" s="4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3">
      <c r="A907" s="2"/>
      <c r="B907" s="1"/>
      <c r="C907" s="4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3">
      <c r="A908" s="2"/>
      <c r="B908" s="1"/>
      <c r="C908" s="4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3">
      <c r="A909" s="2"/>
      <c r="B909" s="1"/>
      <c r="C909" s="4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3">
      <c r="A910" s="2"/>
      <c r="B910" s="1"/>
      <c r="C910" s="4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3">
      <c r="A911" s="2"/>
      <c r="B911" s="1"/>
      <c r="C911" s="4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3">
      <c r="A912" s="2"/>
      <c r="B912" s="1"/>
      <c r="C912" s="4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3">
      <c r="A913" s="2"/>
      <c r="B913" s="1"/>
      <c r="C913" s="4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3">
      <c r="A914" s="2"/>
      <c r="B914" s="1"/>
      <c r="C914" s="4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3">
      <c r="A915" s="2"/>
      <c r="B915" s="1"/>
      <c r="C915" s="4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3">
      <c r="A916" s="2"/>
      <c r="B916" s="1"/>
      <c r="C916" s="4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3">
      <c r="A917" s="2"/>
      <c r="B917" s="1"/>
      <c r="C917" s="4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3">
      <c r="A918" s="2"/>
      <c r="B918" s="1"/>
      <c r="C918" s="4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3">
      <c r="A919" s="2"/>
      <c r="B919" s="1"/>
      <c r="C919" s="4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3">
      <c r="A920" s="2"/>
      <c r="B920" s="1"/>
      <c r="C920" s="4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3">
      <c r="A921" s="2"/>
      <c r="B921" s="1"/>
      <c r="C921" s="4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3">
      <c r="A922" s="2"/>
      <c r="B922" s="1"/>
      <c r="C922" s="4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3">
      <c r="A923" s="2"/>
      <c r="B923" s="1"/>
      <c r="C923" s="4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3">
      <c r="A924" s="2"/>
      <c r="B924" s="1"/>
      <c r="C924" s="4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3">
      <c r="A925" s="2"/>
      <c r="B925" s="1"/>
      <c r="C925" s="4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3">
      <c r="A926" s="2"/>
      <c r="B926" s="1"/>
      <c r="C926" s="4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3">
      <c r="A927" s="2"/>
      <c r="B927" s="1"/>
      <c r="C927" s="4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3">
      <c r="A928" s="2"/>
      <c r="B928" s="1"/>
      <c r="C928" s="4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3">
      <c r="A929" s="2"/>
      <c r="B929" s="1"/>
      <c r="C929" s="4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3">
      <c r="A930" s="2"/>
      <c r="B930" s="1"/>
      <c r="C930" s="4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3">
      <c r="A931" s="2"/>
      <c r="B931" s="1"/>
      <c r="C931" s="4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3">
      <c r="A932" s="2"/>
      <c r="B932" s="1"/>
      <c r="C932" s="4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3">
      <c r="A933" s="2"/>
      <c r="B933" s="1"/>
      <c r="C933" s="4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3">
      <c r="A934" s="2"/>
      <c r="B934" s="1"/>
      <c r="C934" s="4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3">
      <c r="A935" s="2"/>
      <c r="B935" s="1"/>
      <c r="C935" s="4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3">
      <c r="A936" s="2"/>
      <c r="B936" s="1"/>
      <c r="C936" s="4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3">
      <c r="A937" s="2"/>
      <c r="B937" s="1"/>
      <c r="C937" s="4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3">
      <c r="A938" s="2"/>
      <c r="B938" s="1"/>
      <c r="C938" s="4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3">
      <c r="A939" s="2"/>
      <c r="B939" s="1"/>
      <c r="C939" s="4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3">
      <c r="A940" s="2"/>
      <c r="B940" s="1"/>
      <c r="C940" s="4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3">
      <c r="A941" s="2"/>
      <c r="B941" s="1"/>
      <c r="C941" s="4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3">
      <c r="A942" s="2"/>
      <c r="B942" s="1"/>
      <c r="C942" s="4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3">
      <c r="A943" s="2"/>
      <c r="B943" s="1"/>
      <c r="C943" s="4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3">
      <c r="A944" s="2"/>
      <c r="B944" s="1"/>
      <c r="C944" s="4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3">
      <c r="A945" s="2"/>
      <c r="B945" s="1"/>
      <c r="C945" s="4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3">
      <c r="A946" s="2"/>
      <c r="B946" s="1"/>
      <c r="C946" s="4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3">
      <c r="A947" s="2"/>
      <c r="B947" s="1"/>
      <c r="C947" s="4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3">
      <c r="A948" s="2"/>
      <c r="B948" s="1"/>
      <c r="C948" s="4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3">
      <c r="A949" s="2"/>
      <c r="B949" s="1"/>
      <c r="C949" s="4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3">
      <c r="A950" s="2"/>
      <c r="B950" s="1"/>
      <c r="C950" s="4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3">
      <c r="A951" s="2"/>
      <c r="B951" s="1"/>
      <c r="C951" s="4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3">
      <c r="A952" s="2"/>
      <c r="B952" s="1"/>
      <c r="C952" s="4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3">
      <c r="A953" s="2"/>
      <c r="B953" s="1"/>
      <c r="C953" s="4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3">
      <c r="A954" s="2"/>
      <c r="B954" s="1"/>
      <c r="C954" s="4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3">
      <c r="A955" s="2"/>
      <c r="B955" s="1"/>
      <c r="C955" s="4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3">
      <c r="A956" s="2"/>
      <c r="B956" s="1"/>
      <c r="C956" s="4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3">
      <c r="A957" s="2"/>
      <c r="B957" s="1"/>
      <c r="C957" s="4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3">
      <c r="A958" s="2"/>
      <c r="B958" s="1"/>
      <c r="C958" s="4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3">
      <c r="A959" s="2"/>
      <c r="B959" s="1"/>
      <c r="C959" s="4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3">
      <c r="A960" s="2"/>
      <c r="B960" s="1"/>
      <c r="C960" s="4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3">
      <c r="A961" s="2"/>
      <c r="B961" s="1"/>
      <c r="C961" s="4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3">
      <c r="A962" s="2"/>
      <c r="B962" s="1"/>
      <c r="C962" s="4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3">
      <c r="A963" s="2"/>
      <c r="B963" s="1"/>
      <c r="C963" s="4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3">
      <c r="A964" s="2"/>
      <c r="B964" s="1"/>
      <c r="C964" s="4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3">
      <c r="A965" s="2"/>
      <c r="B965" s="1"/>
      <c r="C965" s="4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3">
      <c r="A966" s="2"/>
      <c r="B966" s="1"/>
      <c r="C966" s="4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3">
      <c r="A967" s="2"/>
      <c r="B967" s="1"/>
      <c r="C967" s="4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3">
      <c r="A968" s="2"/>
      <c r="B968" s="1"/>
      <c r="C968" s="4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3">
      <c r="A969" s="2"/>
      <c r="B969" s="1"/>
      <c r="C969" s="4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3">
      <c r="A970" s="2"/>
      <c r="B970" s="1"/>
      <c r="C970" s="4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3">
      <c r="A971" s="2"/>
      <c r="B971" s="1"/>
      <c r="C971" s="4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3">
      <c r="A972" s="2"/>
      <c r="B972" s="1"/>
      <c r="C972" s="4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3">
      <c r="A973" s="2"/>
      <c r="B973" s="1"/>
      <c r="C973" s="4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3">
      <c r="A974" s="2"/>
      <c r="B974" s="1"/>
      <c r="C974" s="4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3">
      <c r="A975" s="2"/>
      <c r="B975" s="1"/>
      <c r="C975" s="4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3">
      <c r="A976" s="2"/>
      <c r="B976" s="1"/>
      <c r="C976" s="4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3">
      <c r="A977" s="2"/>
      <c r="B977" s="1"/>
      <c r="C977" s="4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3">
      <c r="A978" s="2"/>
      <c r="B978" s="1"/>
      <c r="C978" s="4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3">
      <c r="A979" s="2"/>
      <c r="B979" s="1"/>
      <c r="C979" s="4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3">
      <c r="A980" s="2"/>
      <c r="B980" s="1"/>
      <c r="C980" s="4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3">
      <c r="A981" s="2"/>
      <c r="B981" s="1"/>
      <c r="C981" s="4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3">
      <c r="A982" s="2"/>
      <c r="B982" s="1"/>
      <c r="C982" s="4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3">
      <c r="A983" s="2"/>
      <c r="B983" s="1"/>
      <c r="C983" s="4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3">
      <c r="A984" s="2"/>
      <c r="B984" s="1"/>
      <c r="C984" s="4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3">
      <c r="A985" s="2"/>
      <c r="B985" s="1"/>
      <c r="C985" s="4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3">
      <c r="A986" s="2"/>
      <c r="B986" s="1"/>
      <c r="C986" s="4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3">
      <c r="A987" s="2"/>
      <c r="B987" s="1"/>
      <c r="C987" s="4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3">
      <c r="A988" s="2"/>
      <c r="B988" s="1"/>
      <c r="C988" s="4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3">
      <c r="A989" s="2"/>
      <c r="B989" s="1"/>
      <c r="C989" s="4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3">
      <c r="A990" s="2"/>
      <c r="B990" s="1"/>
      <c r="C990" s="4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3">
      <c r="A991" s="2"/>
      <c r="B991" s="1"/>
      <c r="C991" s="4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3">
      <c r="A992" s="2"/>
      <c r="B992" s="1"/>
      <c r="C992" s="4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3">
      <c r="A993" s="2"/>
      <c r="B993" s="1"/>
      <c r="C993" s="4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3">
      <c r="A994" s="2"/>
      <c r="B994" s="1"/>
      <c r="C994" s="4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3">
      <c r="A995" s="2"/>
      <c r="B995" s="1"/>
      <c r="C995" s="4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3">
      <c r="A996" s="2"/>
      <c r="B996" s="1"/>
      <c r="C996" s="4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3">
      <c r="A997" s="2"/>
      <c r="B997" s="1"/>
      <c r="C997" s="4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3">
      <c r="A998" s="2"/>
      <c r="B998" s="1"/>
      <c r="C998" s="4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3">
      <c r="A999" s="2"/>
      <c r="B999" s="1"/>
      <c r="C999" s="4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5.75" customHeight="1" x14ac:dyDescent="0.3">
      <c r="A1000" s="2"/>
      <c r="B1000" s="1"/>
      <c r="C1000" s="4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5.75" customHeight="1" x14ac:dyDescent="0.3">
      <c r="A1001" s="2"/>
      <c r="B1001" s="1"/>
      <c r="C1001" s="4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5.75" customHeight="1" x14ac:dyDescent="0.3">
      <c r="A1002" s="2"/>
      <c r="B1002" s="1"/>
      <c r="C1002" s="42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5.75" customHeight="1" x14ac:dyDescent="0.3">
      <c r="A1003" s="2"/>
      <c r="B1003" s="1"/>
      <c r="C1003" s="42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5.75" customHeight="1" x14ac:dyDescent="0.3">
      <c r="A1004" s="2"/>
      <c r="B1004" s="1"/>
      <c r="C1004" s="42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5.75" customHeight="1" x14ac:dyDescent="0.3">
      <c r="A1005" s="2"/>
      <c r="B1005" s="1"/>
      <c r="C1005" s="42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ht="15.75" customHeight="1" x14ac:dyDescent="0.3">
      <c r="A1006" s="2"/>
      <c r="B1006" s="1"/>
      <c r="C1006" s="42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ht="15.75" customHeight="1" x14ac:dyDescent="0.3">
      <c r="A1007" s="2"/>
      <c r="B1007" s="1"/>
      <c r="C1007" s="42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ht="15.75" customHeight="1" x14ac:dyDescent="0.3">
      <c r="A1008" s="2"/>
      <c r="B1008" s="1"/>
      <c r="C1008" s="42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 ht="15.75" customHeight="1" x14ac:dyDescent="0.3">
      <c r="A1009" s="2"/>
      <c r="B1009" s="1"/>
      <c r="C1009" s="42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spans="1:25" ht="15.75" customHeight="1" x14ac:dyDescent="0.3">
      <c r="A1010" s="2"/>
      <c r="B1010" s="1"/>
      <c r="C1010" s="42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</row>
    <row r="1011" spans="1:25" ht="15.75" customHeight="1" x14ac:dyDescent="0.3">
      <c r="A1011" s="2"/>
      <c r="B1011" s="1"/>
      <c r="C1011" s="42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</row>
    <row r="1012" spans="1:25" ht="15.75" customHeight="1" x14ac:dyDescent="0.3">
      <c r="A1012" s="2"/>
      <c r="B1012" s="1"/>
      <c r="C1012" s="42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</row>
    <row r="1013" spans="1:25" ht="15.75" customHeight="1" x14ac:dyDescent="0.3">
      <c r="A1013" s="2"/>
      <c r="B1013" s="1"/>
      <c r="C1013" s="42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</row>
    <row r="1014" spans="1:25" ht="15.75" customHeight="1" x14ac:dyDescent="0.3">
      <c r="A1014" s="2"/>
      <c r="B1014" s="1"/>
      <c r="C1014" s="42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</row>
    <row r="1015" spans="1:25" ht="15.75" customHeight="1" x14ac:dyDescent="0.3">
      <c r="A1015" s="2"/>
      <c r="B1015" s="1"/>
      <c r="C1015" s="42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</row>
    <row r="1016" spans="1:25" ht="15.75" customHeight="1" x14ac:dyDescent="0.3">
      <c r="A1016" s="2"/>
      <c r="B1016" s="1"/>
      <c r="C1016" s="42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</row>
    <row r="1017" spans="1:25" ht="15.75" customHeight="1" x14ac:dyDescent="0.3">
      <c r="A1017" s="2"/>
      <c r="B1017" s="1"/>
      <c r="C1017" s="42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</row>
    <row r="1018" spans="1:25" ht="15.75" customHeight="1" x14ac:dyDescent="0.3">
      <c r="A1018" s="2"/>
      <c r="B1018" s="1"/>
      <c r="C1018" s="42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</row>
    <row r="1019" spans="1:25" ht="15.75" customHeight="1" x14ac:dyDescent="0.3">
      <c r="A1019" s="2"/>
      <c r="B1019" s="1"/>
      <c r="C1019" s="42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</row>
    <row r="1020" spans="1:25" ht="15.75" customHeight="1" x14ac:dyDescent="0.3">
      <c r="A1020" s="2"/>
      <c r="B1020" s="1"/>
      <c r="C1020" s="42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</row>
    <row r="1021" spans="1:25" ht="15.75" customHeight="1" x14ac:dyDescent="0.3">
      <c r="A1021" s="2"/>
      <c r="B1021" s="1"/>
      <c r="C1021" s="42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</row>
    <row r="1022" spans="1:25" ht="15.75" customHeight="1" x14ac:dyDescent="0.3">
      <c r="A1022" s="2"/>
      <c r="B1022" s="1"/>
      <c r="C1022" s="42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</row>
    <row r="1023" spans="1:25" ht="15.75" customHeight="1" x14ac:dyDescent="0.3">
      <c r="A1023" s="2"/>
      <c r="B1023" s="1"/>
      <c r="C1023" s="42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</row>
    <row r="1024" spans="1:25" ht="15.75" customHeight="1" x14ac:dyDescent="0.3">
      <c r="A1024" s="2"/>
      <c r="B1024" s="1"/>
      <c r="C1024" s="42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</row>
    <row r="1025" spans="1:25" ht="15.75" customHeight="1" x14ac:dyDescent="0.3">
      <c r="A1025" s="2"/>
      <c r="B1025" s="1"/>
      <c r="C1025" s="42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</row>
    <row r="1026" spans="1:25" ht="15.75" customHeight="1" x14ac:dyDescent="0.3">
      <c r="A1026" s="2"/>
      <c r="B1026" s="1"/>
      <c r="C1026" s="42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</row>
    <row r="1027" spans="1:25" ht="15.75" customHeight="1" x14ac:dyDescent="0.3">
      <c r="A1027" s="2"/>
      <c r="B1027" s="1"/>
      <c r="C1027" s="42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</row>
    <row r="1028" spans="1:25" ht="15.75" customHeight="1" x14ac:dyDescent="0.3">
      <c r="A1028" s="2"/>
      <c r="B1028" s="1"/>
      <c r="C1028" s="42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</row>
    <row r="1029" spans="1:25" ht="15.75" customHeight="1" x14ac:dyDescent="0.3">
      <c r="A1029" s="2"/>
      <c r="B1029" s="1"/>
      <c r="C1029" s="42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</row>
    <row r="1030" spans="1:25" ht="15.75" customHeight="1" x14ac:dyDescent="0.3">
      <c r="A1030" s="2"/>
      <c r="B1030" s="1"/>
      <c r="C1030" s="42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</row>
    <row r="1031" spans="1:25" ht="15.75" customHeight="1" x14ac:dyDescent="0.3">
      <c r="A1031" s="2"/>
      <c r="B1031" s="1"/>
      <c r="C1031" s="42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</row>
    <row r="1032" spans="1:25" ht="15.75" customHeight="1" x14ac:dyDescent="0.3">
      <c r="A1032" s="2"/>
      <c r="B1032" s="1"/>
      <c r="C1032" s="42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</row>
    <row r="1033" spans="1:25" ht="15.75" customHeight="1" x14ac:dyDescent="0.3">
      <c r="A1033" s="2"/>
      <c r="B1033" s="1"/>
      <c r="C1033" s="42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</row>
    <row r="1034" spans="1:25" ht="15.75" customHeight="1" x14ac:dyDescent="0.3">
      <c r="A1034" s="2"/>
      <c r="B1034" s="1"/>
      <c r="C1034" s="42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</row>
    <row r="1035" spans="1:25" ht="15.75" customHeight="1" x14ac:dyDescent="0.3">
      <c r="A1035" s="2"/>
      <c r="B1035" s="1"/>
      <c r="C1035" s="42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</row>
    <row r="1036" spans="1:25" ht="15.75" customHeight="1" x14ac:dyDescent="0.3">
      <c r="A1036" s="2"/>
      <c r="B1036" s="1"/>
      <c r="C1036" s="42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</row>
    <row r="1037" spans="1:25" ht="15.75" customHeight="1" x14ac:dyDescent="0.3">
      <c r="A1037" s="2"/>
      <c r="B1037" s="1"/>
      <c r="C1037" s="42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</row>
    <row r="1038" spans="1:25" ht="15.75" customHeight="1" x14ac:dyDescent="0.3">
      <c r="A1038" s="2"/>
      <c r="B1038" s="1"/>
      <c r="C1038" s="42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</row>
    <row r="1039" spans="1:25" ht="15.75" customHeight="1" x14ac:dyDescent="0.3">
      <c r="A1039" s="2"/>
      <c r="B1039" s="1"/>
      <c r="C1039" s="42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</row>
    <row r="1040" spans="1:25" ht="15.75" customHeight="1" x14ac:dyDescent="0.3">
      <c r="A1040" s="2"/>
      <c r="B1040" s="1"/>
      <c r="C1040" s="42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</row>
    <row r="1041" spans="1:25" ht="15.75" customHeight="1" x14ac:dyDescent="0.3">
      <c r="A1041" s="2"/>
      <c r="B1041" s="1"/>
      <c r="C1041" s="42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</row>
    <row r="1042" spans="1:25" ht="15.75" customHeight="1" x14ac:dyDescent="0.3">
      <c r="A1042" s="2"/>
      <c r="B1042" s="1"/>
      <c r="C1042" s="42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</row>
    <row r="1043" spans="1:25" ht="15.75" customHeight="1" x14ac:dyDescent="0.3">
      <c r="A1043" s="2"/>
      <c r="B1043" s="1"/>
      <c r="C1043" s="42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</row>
    <row r="1044" spans="1:25" ht="15.75" customHeight="1" x14ac:dyDescent="0.3">
      <c r="A1044" s="2"/>
      <c r="B1044" s="1"/>
      <c r="C1044" s="42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</row>
    <row r="1045" spans="1:25" ht="15.75" customHeight="1" x14ac:dyDescent="0.3">
      <c r="A1045" s="2"/>
      <c r="B1045" s="1"/>
      <c r="C1045" s="42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</row>
    <row r="1046" spans="1:25" ht="15.75" customHeight="1" x14ac:dyDescent="0.3">
      <c r="A1046" s="2"/>
      <c r="B1046" s="1"/>
      <c r="C1046" s="42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</row>
    <row r="1047" spans="1:25" ht="15.75" customHeight="1" x14ac:dyDescent="0.3">
      <c r="A1047" s="2"/>
      <c r="B1047" s="1"/>
      <c r="C1047" s="42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</row>
    <row r="1048" spans="1:25" ht="15.75" customHeight="1" x14ac:dyDescent="0.3">
      <c r="A1048" s="2"/>
      <c r="B1048" s="1"/>
      <c r="C1048" s="42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</row>
    <row r="1049" spans="1:25" ht="15.75" customHeight="1" x14ac:dyDescent="0.3">
      <c r="A1049" s="2"/>
      <c r="B1049" s="1"/>
      <c r="C1049" s="42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</row>
    <row r="1050" spans="1:25" ht="15.75" customHeight="1" x14ac:dyDescent="0.3">
      <c r="A1050" s="2"/>
      <c r="B1050" s="1"/>
      <c r="C1050" s="42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</row>
    <row r="1051" spans="1:25" ht="15.75" customHeight="1" x14ac:dyDescent="0.3">
      <c r="A1051" s="2"/>
      <c r="B1051" s="1"/>
      <c r="C1051" s="42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</row>
    <row r="1052" spans="1:25" ht="15.75" customHeight="1" x14ac:dyDescent="0.3">
      <c r="A1052" s="2"/>
      <c r="B1052" s="1"/>
      <c r="C1052" s="42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</row>
    <row r="1053" spans="1:25" ht="15.75" customHeight="1" x14ac:dyDescent="0.3">
      <c r="A1053" s="2"/>
      <c r="B1053" s="1"/>
      <c r="C1053" s="42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</row>
    <row r="1054" spans="1:25" ht="15.75" customHeight="1" x14ac:dyDescent="0.3">
      <c r="A1054" s="2"/>
      <c r="B1054" s="1"/>
      <c r="C1054" s="42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</row>
    <row r="1055" spans="1:25" ht="15.75" customHeight="1" x14ac:dyDescent="0.3">
      <c r="A1055" s="2"/>
      <c r="B1055" s="1"/>
      <c r="C1055" s="42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</row>
    <row r="1056" spans="1:25" ht="15.75" customHeight="1" x14ac:dyDescent="0.3">
      <c r="A1056" s="2"/>
      <c r="B1056" s="1"/>
      <c r="C1056" s="42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</row>
    <row r="1057" spans="1:25" ht="15.75" customHeight="1" x14ac:dyDescent="0.3">
      <c r="A1057" s="2"/>
      <c r="B1057" s="1"/>
      <c r="C1057" s="42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</row>
    <row r="1058" spans="1:25" ht="15.75" customHeight="1" x14ac:dyDescent="0.3">
      <c r="A1058" s="2"/>
      <c r="B1058" s="1"/>
      <c r="C1058" s="42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</row>
    <row r="1059" spans="1:25" ht="15.75" customHeight="1" x14ac:dyDescent="0.3">
      <c r="A1059" s="2"/>
      <c r="B1059" s="1"/>
      <c r="C1059" s="42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</row>
    <row r="1060" spans="1:25" ht="15.75" customHeight="1" x14ac:dyDescent="0.3">
      <c r="A1060" s="2"/>
      <c r="B1060" s="1"/>
      <c r="C1060" s="42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</row>
    <row r="1061" spans="1:25" ht="15.75" customHeight="1" x14ac:dyDescent="0.3">
      <c r="A1061" s="2"/>
      <c r="B1061" s="1"/>
      <c r="C1061" s="42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</row>
    <row r="1062" spans="1:25" ht="15.75" customHeight="1" x14ac:dyDescent="0.3">
      <c r="A1062" s="2"/>
      <c r="B1062" s="1"/>
      <c r="C1062" s="42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</row>
    <row r="1063" spans="1:25" ht="15.75" customHeight="1" x14ac:dyDescent="0.3">
      <c r="A1063" s="2"/>
      <c r="B1063" s="1"/>
      <c r="C1063" s="42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</row>
    <row r="1064" spans="1:25" ht="15.75" customHeight="1" x14ac:dyDescent="0.3">
      <c r="A1064" s="2"/>
      <c r="B1064" s="1"/>
      <c r="C1064" s="42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</row>
    <row r="1065" spans="1:25" ht="15.75" customHeight="1" x14ac:dyDescent="0.3">
      <c r="A1065" s="2"/>
      <c r="B1065" s="1"/>
      <c r="C1065" s="42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</row>
    <row r="1066" spans="1:25" ht="15.75" customHeight="1" x14ac:dyDescent="0.3">
      <c r="A1066" s="2"/>
      <c r="B1066" s="1"/>
      <c r="C1066" s="42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</row>
    <row r="1067" spans="1:25" ht="15.75" customHeight="1" x14ac:dyDescent="0.3">
      <c r="A1067" s="2"/>
      <c r="B1067" s="1"/>
      <c r="C1067" s="42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</row>
    <row r="1068" spans="1:25" ht="15.75" customHeight="1" x14ac:dyDescent="0.3">
      <c r="A1068" s="2"/>
      <c r="B1068" s="1"/>
      <c r="C1068" s="42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</row>
    <row r="1069" spans="1:25" ht="15.75" customHeight="1" x14ac:dyDescent="0.3">
      <c r="A1069" s="2"/>
      <c r="B1069" s="1"/>
      <c r="C1069" s="42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</row>
    <row r="1070" spans="1:25" ht="15.75" customHeight="1" x14ac:dyDescent="0.3">
      <c r="A1070" s="2"/>
      <c r="B1070" s="1"/>
      <c r="C1070" s="42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</row>
    <row r="1071" spans="1:25" ht="15.75" customHeight="1" x14ac:dyDescent="0.3">
      <c r="A1071" s="2"/>
      <c r="B1071" s="1"/>
      <c r="C1071" s="42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</row>
    <row r="1072" spans="1:25" ht="15.75" customHeight="1" x14ac:dyDescent="0.3">
      <c r="A1072" s="2"/>
      <c r="B1072" s="1"/>
      <c r="C1072" s="42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</row>
    <row r="1073" spans="1:25" ht="15.75" customHeight="1" x14ac:dyDescent="0.3">
      <c r="A1073" s="2"/>
      <c r="B1073" s="1"/>
      <c r="C1073" s="42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</row>
    <row r="1074" spans="1:25" ht="15.75" customHeight="1" x14ac:dyDescent="0.3">
      <c r="A1074" s="2"/>
      <c r="B1074" s="1"/>
      <c r="C1074" s="42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</row>
    <row r="1075" spans="1:25" ht="15.75" customHeight="1" x14ac:dyDescent="0.3">
      <c r="A1075" s="2"/>
      <c r="B1075" s="1"/>
      <c r="C1075" s="42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</row>
    <row r="1076" spans="1:25" ht="15.75" customHeight="1" x14ac:dyDescent="0.3">
      <c r="A1076" s="2"/>
      <c r="B1076" s="1"/>
      <c r="C1076" s="42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</row>
    <row r="1077" spans="1:25" ht="15.75" customHeight="1" x14ac:dyDescent="0.3">
      <c r="A1077" s="2"/>
      <c r="B1077" s="1"/>
      <c r="C1077" s="42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</row>
    <row r="1078" spans="1:25" ht="15.75" customHeight="1" x14ac:dyDescent="0.3">
      <c r="A1078" s="2"/>
      <c r="B1078" s="1"/>
      <c r="C1078" s="42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</row>
    <row r="1079" spans="1:25" ht="15.75" customHeight="1" x14ac:dyDescent="0.3">
      <c r="A1079" s="2"/>
      <c r="B1079" s="1"/>
      <c r="C1079" s="42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</row>
    <row r="1080" spans="1:25" ht="15.75" customHeight="1" x14ac:dyDescent="0.3">
      <c r="A1080" s="2"/>
      <c r="B1080" s="1"/>
      <c r="C1080" s="42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</row>
    <row r="1081" spans="1:25" ht="15.75" customHeight="1" x14ac:dyDescent="0.3">
      <c r="A1081" s="2"/>
      <c r="B1081" s="1"/>
      <c r="C1081" s="42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</row>
    <row r="1082" spans="1:25" ht="15.75" customHeight="1" x14ac:dyDescent="0.3">
      <c r="A1082" s="2"/>
      <c r="B1082" s="1"/>
      <c r="C1082" s="42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</row>
    <row r="1083" spans="1:25" ht="15.75" customHeight="1" x14ac:dyDescent="0.3">
      <c r="A1083" s="2"/>
      <c r="B1083" s="1"/>
      <c r="C1083" s="42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</row>
    <row r="1084" spans="1:25" ht="15.75" customHeight="1" x14ac:dyDescent="0.3">
      <c r="A1084" s="2"/>
      <c r="B1084" s="1"/>
      <c r="C1084" s="42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</row>
    <row r="1085" spans="1:25" ht="15.75" customHeight="1" x14ac:dyDescent="0.3">
      <c r="A1085" s="2"/>
      <c r="B1085" s="1"/>
      <c r="C1085" s="42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</row>
    <row r="1086" spans="1:25" ht="15.75" customHeight="1" x14ac:dyDescent="0.3">
      <c r="A1086" s="2"/>
      <c r="B1086" s="1"/>
      <c r="C1086" s="42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</row>
    <row r="1087" spans="1:25" ht="15.75" customHeight="1" x14ac:dyDescent="0.3">
      <c r="A1087" s="2"/>
      <c r="B1087" s="1"/>
      <c r="C1087" s="42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</row>
    <row r="1088" spans="1:25" ht="15.75" customHeight="1" x14ac:dyDescent="0.3">
      <c r="A1088" s="2"/>
      <c r="B1088" s="1"/>
      <c r="C1088" s="42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</row>
    <row r="1089" spans="1:25" ht="15.75" customHeight="1" x14ac:dyDescent="0.3">
      <c r="A1089" s="2"/>
      <c r="B1089" s="1"/>
      <c r="C1089" s="42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</row>
    <row r="1090" spans="1:25" ht="15.75" customHeight="1" x14ac:dyDescent="0.3">
      <c r="A1090" s="2"/>
      <c r="B1090" s="1"/>
      <c r="C1090" s="42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</row>
    <row r="1091" spans="1:25" ht="15.75" customHeight="1" x14ac:dyDescent="0.3">
      <c r="A1091" s="2"/>
      <c r="B1091" s="1"/>
      <c r="C1091" s="42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</row>
    <row r="1092" spans="1:25" ht="15.75" customHeight="1" x14ac:dyDescent="0.3">
      <c r="A1092" s="2"/>
      <c r="B1092" s="1"/>
      <c r="C1092" s="42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</row>
    <row r="1093" spans="1:25" ht="15.75" customHeight="1" x14ac:dyDescent="0.3">
      <c r="A1093" s="2"/>
      <c r="B1093" s="1"/>
      <c r="C1093" s="42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</row>
    <row r="1094" spans="1:25" ht="15.75" customHeight="1" x14ac:dyDescent="0.3">
      <c r="A1094" s="2"/>
      <c r="B1094" s="1"/>
      <c r="C1094" s="42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</row>
    <row r="1095" spans="1:25" ht="15.75" customHeight="1" x14ac:dyDescent="0.3">
      <c r="A1095" s="2"/>
      <c r="B1095" s="1"/>
      <c r="C1095" s="42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</row>
    <row r="1096" spans="1:25" ht="15.75" customHeight="1" x14ac:dyDescent="0.3">
      <c r="A1096" s="2"/>
      <c r="B1096" s="1"/>
      <c r="C1096" s="42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</row>
    <row r="1097" spans="1:25" ht="15.75" customHeight="1" x14ac:dyDescent="0.3">
      <c r="A1097" s="2"/>
      <c r="B1097" s="1"/>
      <c r="C1097" s="42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</row>
    <row r="1098" spans="1:25" ht="15.75" customHeight="1" x14ac:dyDescent="0.3">
      <c r="A1098" s="2"/>
      <c r="B1098" s="1"/>
      <c r="C1098" s="42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</row>
    <row r="1099" spans="1:25" ht="15.75" customHeight="1" x14ac:dyDescent="0.3">
      <c r="A1099" s="2"/>
      <c r="B1099" s="1"/>
      <c r="C1099" s="42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</row>
    <row r="1100" spans="1:25" ht="15.75" customHeight="1" x14ac:dyDescent="0.3">
      <c r="A1100" s="2"/>
      <c r="B1100" s="1"/>
      <c r="C1100" s="42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</row>
    <row r="1101" spans="1:25" ht="15.75" customHeight="1" x14ac:dyDescent="0.3">
      <c r="A1101" s="2"/>
      <c r="B1101" s="1"/>
      <c r="C1101" s="42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</row>
    <row r="1102" spans="1:25" ht="15.75" customHeight="1" x14ac:dyDescent="0.3">
      <c r="A1102" s="2"/>
      <c r="B1102" s="1"/>
      <c r="C1102" s="42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</row>
    <row r="1103" spans="1:25" ht="15.75" customHeight="1" x14ac:dyDescent="0.3">
      <c r="A1103" s="2"/>
      <c r="B1103" s="1"/>
      <c r="C1103" s="42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</row>
    <row r="1104" spans="1:25" ht="15.75" customHeight="1" x14ac:dyDescent="0.3">
      <c r="A1104" s="2"/>
      <c r="B1104" s="1"/>
      <c r="C1104" s="42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</row>
    <row r="1105" spans="1:25" ht="15.75" customHeight="1" x14ac:dyDescent="0.3">
      <c r="A1105" s="2"/>
      <c r="B1105" s="1"/>
      <c r="C1105" s="42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</row>
    <row r="1106" spans="1:25" ht="15.75" customHeight="1" x14ac:dyDescent="0.3">
      <c r="A1106" s="2"/>
      <c r="B1106" s="1"/>
      <c r="C1106" s="42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</row>
    <row r="1107" spans="1:25" ht="15.75" customHeight="1" x14ac:dyDescent="0.3">
      <c r="A1107" s="2"/>
      <c r="B1107" s="1"/>
      <c r="C1107" s="42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</row>
    <row r="1108" spans="1:25" ht="15.75" customHeight="1" x14ac:dyDescent="0.3">
      <c r="A1108" s="2"/>
      <c r="B1108" s="1"/>
      <c r="C1108" s="42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</row>
    <row r="1109" spans="1:25" ht="15.75" customHeight="1" x14ac:dyDescent="0.3">
      <c r="A1109" s="2"/>
      <c r="B1109" s="1"/>
      <c r="C1109" s="42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</row>
    <row r="1110" spans="1:25" ht="15.75" customHeight="1" x14ac:dyDescent="0.3">
      <c r="A1110" s="2"/>
      <c r="B1110" s="1"/>
      <c r="C1110" s="42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</row>
    <row r="1111" spans="1:25" ht="15.75" customHeight="1" x14ac:dyDescent="0.3">
      <c r="A1111" s="2"/>
      <c r="B1111" s="1"/>
      <c r="C1111" s="42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</row>
    <row r="1112" spans="1:25" ht="15.75" customHeight="1" x14ac:dyDescent="0.3">
      <c r="A1112" s="2"/>
      <c r="B1112" s="1"/>
      <c r="C1112" s="42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</row>
    <row r="1113" spans="1:25" ht="15.75" customHeight="1" x14ac:dyDescent="0.3">
      <c r="A1113" s="2"/>
      <c r="B1113" s="1"/>
      <c r="C1113" s="42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</row>
    <row r="1114" spans="1:25" ht="15.75" customHeight="1" x14ac:dyDescent="0.3">
      <c r="A1114" s="2"/>
      <c r="B1114" s="1"/>
      <c r="C1114" s="42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</row>
    <row r="1115" spans="1:25" ht="15.75" customHeight="1" x14ac:dyDescent="0.3">
      <c r="A1115" s="2"/>
      <c r="B1115" s="1"/>
      <c r="C1115" s="42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</row>
    <row r="1116" spans="1:25" ht="15.75" customHeight="1" x14ac:dyDescent="0.3">
      <c r="A1116" s="2"/>
      <c r="B1116" s="1"/>
      <c r="C1116" s="42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</row>
    <row r="1117" spans="1:25" ht="15.75" customHeight="1" x14ac:dyDescent="0.3">
      <c r="A1117" s="2"/>
      <c r="B1117" s="1"/>
      <c r="C1117" s="42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</row>
    <row r="1118" spans="1:25" ht="15.75" customHeight="1" x14ac:dyDescent="0.3">
      <c r="A1118" s="2"/>
      <c r="B1118" s="1"/>
      <c r="C1118" s="42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</row>
    <row r="1119" spans="1:25" ht="15.75" customHeight="1" x14ac:dyDescent="0.3">
      <c r="A1119" s="2"/>
      <c r="B1119" s="1"/>
      <c r="C1119" s="42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</row>
    <row r="1120" spans="1:25" ht="15.75" customHeight="1" x14ac:dyDescent="0.3">
      <c r="A1120" s="2"/>
      <c r="B1120" s="1"/>
      <c r="C1120" s="42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</row>
    <row r="1121" spans="1:25" ht="15.75" customHeight="1" x14ac:dyDescent="0.3">
      <c r="A1121" s="2"/>
      <c r="B1121" s="1"/>
      <c r="C1121" s="42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</row>
    <row r="1122" spans="1:25" ht="15.75" customHeight="1" x14ac:dyDescent="0.3">
      <c r="A1122" s="2"/>
      <c r="B1122" s="1"/>
      <c r="C1122" s="42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</row>
    <row r="1123" spans="1:25" ht="15.75" customHeight="1" x14ac:dyDescent="0.3">
      <c r="A1123" s="2"/>
      <c r="B1123" s="1"/>
      <c r="C1123" s="42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</row>
    <row r="1124" spans="1:25" ht="15.75" customHeight="1" x14ac:dyDescent="0.3">
      <c r="A1124" s="2"/>
      <c r="B1124" s="1"/>
      <c r="C1124" s="42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</row>
    <row r="1125" spans="1:25" ht="15.75" customHeight="1" x14ac:dyDescent="0.3">
      <c r="A1125" s="2"/>
      <c r="B1125" s="1"/>
      <c r="C1125" s="42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</row>
    <row r="1126" spans="1:25" ht="15.75" customHeight="1" x14ac:dyDescent="0.3">
      <c r="A1126" s="2"/>
      <c r="B1126" s="1"/>
      <c r="C1126" s="42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</row>
    <row r="1127" spans="1:25" ht="15.75" customHeight="1" x14ac:dyDescent="0.3">
      <c r="A1127" s="2"/>
      <c r="B1127" s="1"/>
      <c r="C1127" s="42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</row>
    <row r="1128" spans="1:25" ht="15.75" customHeight="1" x14ac:dyDescent="0.3">
      <c r="A1128" s="2"/>
      <c r="B1128" s="1"/>
      <c r="C1128" s="42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</row>
    <row r="1129" spans="1:25" ht="15.75" customHeight="1" x14ac:dyDescent="0.3">
      <c r="A1129" s="2"/>
      <c r="B1129" s="1"/>
      <c r="C1129" s="42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</row>
    <row r="1130" spans="1:25" ht="15.75" customHeight="1" x14ac:dyDescent="0.3">
      <c r="A1130" s="2"/>
      <c r="B1130" s="1"/>
      <c r="C1130" s="42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</row>
    <row r="1131" spans="1:25" ht="15.75" customHeight="1" x14ac:dyDescent="0.3">
      <c r="A1131" s="2"/>
      <c r="B1131" s="1"/>
      <c r="C1131" s="42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</row>
    <row r="1132" spans="1:25" ht="15.75" customHeight="1" x14ac:dyDescent="0.3">
      <c r="A1132" s="2"/>
      <c r="B1132" s="1"/>
      <c r="C1132" s="42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</row>
    <row r="1133" spans="1:25" ht="15.75" customHeight="1" x14ac:dyDescent="0.3">
      <c r="A1133" s="2"/>
      <c r="B1133" s="1"/>
      <c r="C1133" s="42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</row>
    <row r="1134" spans="1:25" ht="15.75" customHeight="1" x14ac:dyDescent="0.3">
      <c r="A1134" s="2"/>
      <c r="B1134" s="1"/>
      <c r="C1134" s="42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</row>
    <row r="1135" spans="1:25" ht="15.75" customHeight="1" x14ac:dyDescent="0.3">
      <c r="A1135" s="2"/>
      <c r="B1135" s="1"/>
      <c r="C1135" s="42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</row>
    <row r="1136" spans="1:25" ht="15.75" customHeight="1" x14ac:dyDescent="0.3">
      <c r="A1136" s="2"/>
      <c r="B1136" s="1"/>
      <c r="C1136" s="42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</row>
    <row r="1137" spans="1:25" ht="15.75" customHeight="1" x14ac:dyDescent="0.3">
      <c r="A1137" s="2"/>
      <c r="B1137" s="1"/>
      <c r="C1137" s="42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</row>
    <row r="1138" spans="1:25" ht="15.75" customHeight="1" x14ac:dyDescent="0.3">
      <c r="A1138" s="2"/>
      <c r="B1138" s="1"/>
      <c r="C1138" s="42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</row>
    <row r="1139" spans="1:25" ht="15.75" customHeight="1" x14ac:dyDescent="0.3">
      <c r="A1139" s="2"/>
      <c r="B1139" s="1"/>
      <c r="C1139" s="42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</row>
    <row r="1140" spans="1:25" ht="15.75" customHeight="1" x14ac:dyDescent="0.3">
      <c r="A1140" s="2"/>
      <c r="B1140" s="1"/>
      <c r="C1140" s="42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</row>
    <row r="1141" spans="1:25" ht="15.75" customHeight="1" x14ac:dyDescent="0.3">
      <c r="A1141" s="2"/>
      <c r="B1141" s="1"/>
      <c r="C1141" s="42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</row>
    <row r="1142" spans="1:25" ht="15.75" customHeight="1" x14ac:dyDescent="0.3">
      <c r="A1142" s="2"/>
      <c r="B1142" s="1"/>
      <c r="C1142" s="42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</row>
    <row r="1143" spans="1:25" ht="15.75" customHeight="1" x14ac:dyDescent="0.3">
      <c r="A1143" s="2"/>
      <c r="B1143" s="1"/>
      <c r="C1143" s="42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</row>
    <row r="1144" spans="1:25" ht="15.75" customHeight="1" x14ac:dyDescent="0.3">
      <c r="A1144" s="2"/>
      <c r="B1144" s="1"/>
      <c r="C1144" s="42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</row>
    <row r="1145" spans="1:25" ht="15.75" customHeight="1" x14ac:dyDescent="0.3">
      <c r="A1145" s="2"/>
      <c r="B1145" s="1"/>
      <c r="C1145" s="42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</row>
    <row r="1146" spans="1:25" ht="15.75" customHeight="1" x14ac:dyDescent="0.3">
      <c r="A1146" s="2"/>
      <c r="B1146" s="1"/>
      <c r="C1146" s="42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</row>
    <row r="1147" spans="1:25" ht="15.75" customHeight="1" x14ac:dyDescent="0.3">
      <c r="A1147" s="2"/>
      <c r="B1147" s="1"/>
      <c r="C1147" s="42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</row>
    <row r="1148" spans="1:25" ht="15.75" customHeight="1" x14ac:dyDescent="0.3">
      <c r="A1148" s="2"/>
      <c r="B1148" s="1"/>
      <c r="C1148" s="42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</row>
    <row r="1149" spans="1:25" ht="15.75" customHeight="1" x14ac:dyDescent="0.3">
      <c r="A1149" s="2"/>
      <c r="B1149" s="1"/>
      <c r="C1149" s="42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</row>
    <row r="1150" spans="1:25" ht="15.75" customHeight="1" x14ac:dyDescent="0.3">
      <c r="A1150" s="2"/>
      <c r="B1150" s="1"/>
      <c r="C1150" s="42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</row>
    <row r="1151" spans="1:25" ht="15.75" customHeight="1" x14ac:dyDescent="0.3">
      <c r="A1151" s="2"/>
      <c r="B1151" s="1"/>
      <c r="C1151" s="42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</row>
    <row r="1152" spans="1:25" ht="15.75" customHeight="1" x14ac:dyDescent="0.3">
      <c r="A1152" s="2"/>
      <c r="B1152" s="1"/>
      <c r="C1152" s="42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</row>
    <row r="1153" spans="1:25" ht="15.75" customHeight="1" x14ac:dyDescent="0.3">
      <c r="A1153" s="2"/>
      <c r="B1153" s="1"/>
      <c r="C1153" s="42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</row>
    <row r="1154" spans="1:25" ht="15.75" customHeight="1" x14ac:dyDescent="0.3">
      <c r="A1154" s="2"/>
      <c r="B1154" s="1"/>
      <c r="C1154" s="42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</row>
    <row r="1155" spans="1:25" ht="15.75" customHeight="1" x14ac:dyDescent="0.3">
      <c r="A1155" s="2"/>
      <c r="B1155" s="1"/>
      <c r="C1155" s="42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</row>
    <row r="1156" spans="1:25" ht="15.75" customHeight="1" x14ac:dyDescent="0.3">
      <c r="A1156" s="2"/>
      <c r="B1156" s="1"/>
      <c r="C1156" s="42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</row>
    <row r="1157" spans="1:25" ht="15.75" customHeight="1" x14ac:dyDescent="0.3">
      <c r="A1157" s="2"/>
      <c r="B1157" s="1"/>
      <c r="C1157" s="42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</row>
    <row r="1158" spans="1:25" ht="15.75" customHeight="1" x14ac:dyDescent="0.3">
      <c r="A1158" s="2"/>
      <c r="B1158" s="1"/>
      <c r="C1158" s="42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</row>
    <row r="1159" spans="1:25" ht="15.75" customHeight="1" x14ac:dyDescent="0.3">
      <c r="A1159" s="2"/>
      <c r="B1159" s="1"/>
      <c r="C1159" s="42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</row>
    <row r="1160" spans="1:25" ht="15.75" customHeight="1" x14ac:dyDescent="0.3">
      <c r="A1160" s="2"/>
      <c r="B1160" s="1"/>
      <c r="C1160" s="42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</row>
    <row r="1161" spans="1:25" ht="15.75" customHeight="1" x14ac:dyDescent="0.3">
      <c r="A1161" s="2"/>
      <c r="B1161" s="1"/>
      <c r="C1161" s="42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</row>
    <row r="1162" spans="1:25" ht="15.75" customHeight="1" x14ac:dyDescent="0.3">
      <c r="A1162" s="2"/>
      <c r="B1162" s="1"/>
      <c r="C1162" s="42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</row>
    <row r="1163" spans="1:25" ht="15.75" customHeight="1" x14ac:dyDescent="0.3">
      <c r="A1163" s="2"/>
      <c r="B1163" s="1"/>
      <c r="C1163" s="42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</row>
    <row r="1164" spans="1:25" ht="15.75" customHeight="1" x14ac:dyDescent="0.3">
      <c r="A1164" s="2"/>
      <c r="B1164" s="1"/>
      <c r="C1164" s="42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</row>
    <row r="1165" spans="1:25" ht="15.75" customHeight="1" x14ac:dyDescent="0.3">
      <c r="A1165" s="2"/>
      <c r="B1165" s="1"/>
      <c r="C1165" s="42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</row>
    <row r="1166" spans="1:25" ht="15.75" customHeight="1" x14ac:dyDescent="0.3">
      <c r="A1166" s="2"/>
      <c r="B1166" s="1"/>
      <c r="C1166" s="42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</row>
    <row r="1167" spans="1:25" ht="15.75" customHeight="1" x14ac:dyDescent="0.3">
      <c r="A1167" s="2"/>
      <c r="B1167" s="1"/>
      <c r="C1167" s="42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</row>
    <row r="1168" spans="1:25" ht="15.75" customHeight="1" x14ac:dyDescent="0.3">
      <c r="A1168" s="2"/>
      <c r="B1168" s="1"/>
      <c r="C1168" s="42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</row>
    <row r="1169" spans="1:25" ht="15.75" customHeight="1" x14ac:dyDescent="0.3">
      <c r="A1169" s="2"/>
      <c r="B1169" s="1"/>
      <c r="C1169" s="42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</row>
    <row r="1170" spans="1:25" ht="15.75" customHeight="1" x14ac:dyDescent="0.3">
      <c r="A1170" s="2"/>
      <c r="B1170" s="1"/>
      <c r="C1170" s="42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</row>
    <row r="1171" spans="1:25" ht="15.75" customHeight="1" x14ac:dyDescent="0.3">
      <c r="A1171" s="2"/>
      <c r="B1171" s="1"/>
      <c r="C1171" s="42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</row>
    <row r="1172" spans="1:25" ht="15.75" customHeight="1" x14ac:dyDescent="0.3">
      <c r="A1172" s="2"/>
      <c r="B1172" s="1"/>
      <c r="C1172" s="42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</row>
    <row r="1173" spans="1:25" ht="15.75" customHeight="1" x14ac:dyDescent="0.3">
      <c r="A1173" s="2"/>
      <c r="B1173" s="1"/>
      <c r="C1173" s="42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</row>
    <row r="1174" spans="1:25" ht="15.75" customHeight="1" x14ac:dyDescent="0.3">
      <c r="A1174" s="2"/>
      <c r="B1174" s="1"/>
      <c r="C1174" s="42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</row>
    <row r="1175" spans="1:25" ht="15.75" customHeight="1" x14ac:dyDescent="0.3">
      <c r="A1175" s="2"/>
      <c r="B1175" s="1"/>
      <c r="C1175" s="42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</row>
    <row r="1176" spans="1:25" ht="15.75" customHeight="1" x14ac:dyDescent="0.3">
      <c r="A1176" s="2"/>
      <c r="B1176" s="1"/>
      <c r="C1176" s="42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</row>
    <row r="1177" spans="1:25" ht="15.75" customHeight="1" x14ac:dyDescent="0.3">
      <c r="A1177" s="2"/>
      <c r="B1177" s="1"/>
      <c r="C1177" s="42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</row>
    <row r="1178" spans="1:25" ht="15.75" customHeight="1" x14ac:dyDescent="0.3">
      <c r="A1178" s="2"/>
      <c r="B1178" s="1"/>
      <c r="C1178" s="42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</row>
    <row r="1179" spans="1:25" ht="15.75" customHeight="1" x14ac:dyDescent="0.3">
      <c r="A1179" s="2"/>
      <c r="B1179" s="1"/>
      <c r="C1179" s="42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</row>
    <row r="1180" spans="1:25" ht="15.75" customHeight="1" x14ac:dyDescent="0.3">
      <c r="A1180" s="2"/>
      <c r="B1180" s="1"/>
      <c r="C1180" s="42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</row>
    <row r="1181" spans="1:25" ht="15.75" customHeight="1" x14ac:dyDescent="0.3">
      <c r="A1181" s="2"/>
      <c r="B1181" s="1"/>
      <c r="C1181" s="42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</row>
    <row r="1182" spans="1:25" ht="15.75" customHeight="1" x14ac:dyDescent="0.3">
      <c r="A1182" s="2"/>
      <c r="B1182" s="1"/>
      <c r="C1182" s="42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</row>
    <row r="1183" spans="1:25" ht="15.75" customHeight="1" x14ac:dyDescent="0.3">
      <c r="A1183" s="2"/>
      <c r="B1183" s="1"/>
      <c r="C1183" s="42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</row>
    <row r="1184" spans="1:25" ht="15.75" customHeight="1" x14ac:dyDescent="0.3">
      <c r="A1184" s="2"/>
      <c r="B1184" s="1"/>
      <c r="C1184" s="42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</row>
    <row r="1185" spans="1:25" ht="15.75" customHeight="1" x14ac:dyDescent="0.3">
      <c r="A1185" s="2"/>
      <c r="B1185" s="1"/>
      <c r="C1185" s="42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</row>
    <row r="1186" spans="1:25" ht="15.75" customHeight="1" x14ac:dyDescent="0.3">
      <c r="A1186" s="2"/>
      <c r="B1186" s="1"/>
      <c r="C1186" s="42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</row>
    <row r="1187" spans="1:25" ht="15.75" customHeight="1" x14ac:dyDescent="0.3">
      <c r="A1187" s="2"/>
      <c r="B1187" s="1"/>
      <c r="C1187" s="42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</row>
    <row r="1188" spans="1:25" ht="15.75" customHeight="1" x14ac:dyDescent="0.3">
      <c r="A1188" s="2"/>
      <c r="B1188" s="1"/>
      <c r="C1188" s="42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</row>
    <row r="1189" spans="1:25" ht="15.75" customHeight="1" x14ac:dyDescent="0.3">
      <c r="A1189" s="2"/>
      <c r="B1189" s="1"/>
      <c r="C1189" s="42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</row>
    <row r="1190" spans="1:25" ht="15.75" customHeight="1" x14ac:dyDescent="0.3">
      <c r="A1190" s="2"/>
      <c r="B1190" s="1"/>
      <c r="C1190" s="42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</row>
    <row r="1191" spans="1:25" ht="15.75" customHeight="1" x14ac:dyDescent="0.3">
      <c r="A1191" s="2"/>
      <c r="B1191" s="1"/>
      <c r="C1191" s="42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</row>
    <row r="1192" spans="1:25" ht="15.75" customHeight="1" x14ac:dyDescent="0.3">
      <c r="A1192" s="2"/>
      <c r="B1192" s="1"/>
      <c r="C1192" s="42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</row>
    <row r="1193" spans="1:25" ht="15.75" customHeight="1" x14ac:dyDescent="0.3">
      <c r="A1193" s="2"/>
      <c r="B1193" s="1"/>
      <c r="C1193" s="42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</row>
    <row r="1194" spans="1:25" ht="15.75" customHeight="1" x14ac:dyDescent="0.3">
      <c r="A1194" s="2"/>
      <c r="B1194" s="1"/>
      <c r="C1194" s="42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</row>
    <row r="1195" spans="1:25" ht="15.75" customHeight="1" x14ac:dyDescent="0.3">
      <c r="A1195" s="2"/>
      <c r="B1195" s="1"/>
      <c r="C1195" s="42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</row>
    <row r="1196" spans="1:25" ht="15.75" customHeight="1" x14ac:dyDescent="0.3">
      <c r="A1196" s="2"/>
      <c r="B1196" s="1"/>
      <c r="C1196" s="42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</row>
    <row r="1197" spans="1:25" ht="15.75" customHeight="1" x14ac:dyDescent="0.3">
      <c r="A1197" s="2"/>
      <c r="B1197" s="1"/>
      <c r="C1197" s="42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</row>
    <row r="1198" spans="1:25" ht="15.75" customHeight="1" x14ac:dyDescent="0.3">
      <c r="A1198" s="2"/>
      <c r="B1198" s="1"/>
      <c r="C1198" s="42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</row>
    <row r="1199" spans="1:25" ht="15.75" customHeight="1" x14ac:dyDescent="0.3">
      <c r="A1199" s="2"/>
      <c r="B1199" s="1"/>
      <c r="C1199" s="42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</row>
    <row r="1200" spans="1:25" ht="15.75" customHeight="1" x14ac:dyDescent="0.3">
      <c r="A1200" s="2"/>
      <c r="B1200" s="1"/>
      <c r="C1200" s="42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</row>
    <row r="1201" spans="1:25" ht="15.75" customHeight="1" x14ac:dyDescent="0.3">
      <c r="A1201" s="2"/>
      <c r="B1201" s="1"/>
      <c r="C1201" s="42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</row>
    <row r="1202" spans="1:25" ht="15.75" customHeight="1" x14ac:dyDescent="0.3">
      <c r="A1202" s="2"/>
      <c r="B1202" s="1"/>
      <c r="C1202" s="42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</row>
    <row r="1203" spans="1:25" ht="15.75" customHeight="1" x14ac:dyDescent="0.3">
      <c r="A1203" s="2"/>
      <c r="B1203" s="1"/>
      <c r="C1203" s="42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</row>
    <row r="1204" spans="1:25" ht="15.75" customHeight="1" x14ac:dyDescent="0.3">
      <c r="A1204" s="2"/>
      <c r="B1204" s="1"/>
      <c r="C1204" s="42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</row>
    <row r="1205" spans="1:25" ht="15.75" customHeight="1" x14ac:dyDescent="0.3">
      <c r="A1205" s="2"/>
      <c r="B1205" s="1"/>
      <c r="C1205" s="42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</row>
    <row r="1206" spans="1:25" ht="15.75" customHeight="1" x14ac:dyDescent="0.3">
      <c r="A1206" s="2"/>
      <c r="B1206" s="1"/>
      <c r="C1206" s="42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</row>
    <row r="1207" spans="1:25" ht="15.75" customHeight="1" x14ac:dyDescent="0.3">
      <c r="A1207" s="2"/>
      <c r="B1207" s="1"/>
      <c r="C1207" s="42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</row>
    <row r="1208" spans="1:25" ht="15.75" customHeight="1" x14ac:dyDescent="0.3">
      <c r="A1208" s="2"/>
      <c r="B1208" s="1"/>
      <c r="C1208" s="42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</row>
    <row r="1209" spans="1:25" ht="15.75" customHeight="1" x14ac:dyDescent="0.3">
      <c r="A1209" s="2"/>
      <c r="B1209" s="1"/>
      <c r="C1209" s="42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</row>
    <row r="1210" spans="1:25" ht="15.75" customHeight="1" x14ac:dyDescent="0.3">
      <c r="A1210" s="2"/>
      <c r="B1210" s="1"/>
      <c r="C1210" s="42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</row>
    <row r="1211" spans="1:25" ht="15.75" customHeight="1" x14ac:dyDescent="0.3">
      <c r="A1211" s="2"/>
      <c r="B1211" s="1"/>
      <c r="C1211" s="42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</row>
    <row r="1212" spans="1:25" ht="15.75" customHeight="1" x14ac:dyDescent="0.3">
      <c r="A1212" s="2"/>
      <c r="B1212" s="1"/>
      <c r="C1212" s="42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</row>
    <row r="1213" spans="1:25" ht="15.75" customHeight="1" x14ac:dyDescent="0.3">
      <c r="A1213" s="2"/>
      <c r="B1213" s="1"/>
      <c r="C1213" s="42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</row>
    <row r="1214" spans="1:25" ht="15.75" customHeight="1" x14ac:dyDescent="0.3">
      <c r="A1214" s="2"/>
      <c r="B1214" s="1"/>
      <c r="C1214" s="42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</row>
    <row r="1215" spans="1:25" ht="15.75" customHeight="1" x14ac:dyDescent="0.3">
      <c r="A1215" s="2"/>
      <c r="B1215" s="1"/>
      <c r="C1215" s="42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</row>
    <row r="1216" spans="1:25" ht="15.75" customHeight="1" x14ac:dyDescent="0.3">
      <c r="A1216" s="2"/>
      <c r="B1216" s="1"/>
      <c r="C1216" s="42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</row>
    <row r="1217" spans="1:25" ht="15.75" customHeight="1" x14ac:dyDescent="0.3">
      <c r="A1217" s="2"/>
      <c r="B1217" s="1"/>
      <c r="C1217" s="42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</row>
    <row r="1218" spans="1:25" ht="15.75" customHeight="1" x14ac:dyDescent="0.3">
      <c r="A1218" s="2"/>
      <c r="B1218" s="1"/>
      <c r="C1218" s="42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</row>
    <row r="1219" spans="1:25" ht="15.75" customHeight="1" x14ac:dyDescent="0.3">
      <c r="A1219" s="2"/>
      <c r="B1219" s="1"/>
      <c r="C1219" s="42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</row>
    <row r="1220" spans="1:25" ht="15.75" customHeight="1" x14ac:dyDescent="0.3">
      <c r="A1220" s="2"/>
      <c r="B1220" s="1"/>
      <c r="C1220" s="42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</row>
    <row r="1221" spans="1:25" ht="15.75" customHeight="1" x14ac:dyDescent="0.3">
      <c r="A1221" s="2"/>
      <c r="B1221" s="1"/>
      <c r="C1221" s="42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</row>
    <row r="1222" spans="1:25" ht="15.75" customHeight="1" x14ac:dyDescent="0.3">
      <c r="A1222" s="2"/>
      <c r="B1222" s="1"/>
      <c r="C1222" s="42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</row>
    <row r="1223" spans="1:25" ht="15.75" customHeight="1" x14ac:dyDescent="0.3">
      <c r="A1223" s="2"/>
      <c r="B1223" s="1"/>
      <c r="C1223" s="42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</row>
    <row r="1224" spans="1:25" ht="15.75" customHeight="1" x14ac:dyDescent="0.3">
      <c r="A1224" s="2"/>
      <c r="B1224" s="1"/>
      <c r="C1224" s="42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</row>
    <row r="1225" spans="1:25" ht="15.75" customHeight="1" x14ac:dyDescent="0.3">
      <c r="A1225" s="2"/>
      <c r="B1225" s="1"/>
      <c r="C1225" s="42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</row>
    <row r="1226" spans="1:25" ht="15.75" customHeight="1" x14ac:dyDescent="0.3">
      <c r="A1226" s="2"/>
      <c r="B1226" s="1"/>
      <c r="C1226" s="42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</row>
    <row r="1227" spans="1:25" ht="15.75" customHeight="1" x14ac:dyDescent="0.3">
      <c r="A1227" s="2"/>
      <c r="B1227" s="1"/>
      <c r="C1227" s="42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</row>
    <row r="1228" spans="1:25" ht="15.75" customHeight="1" x14ac:dyDescent="0.3">
      <c r="A1228" s="2"/>
      <c r="B1228" s="1"/>
      <c r="C1228" s="42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</row>
    <row r="1229" spans="1:25" ht="15.75" customHeight="1" x14ac:dyDescent="0.3">
      <c r="A1229" s="2"/>
      <c r="B1229" s="1"/>
      <c r="C1229" s="42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</row>
    <row r="1230" spans="1:25" ht="15.75" customHeight="1" x14ac:dyDescent="0.3">
      <c r="A1230" s="2"/>
      <c r="B1230" s="1"/>
      <c r="C1230" s="42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</row>
    <row r="1231" spans="1:25" ht="15.75" customHeight="1" x14ac:dyDescent="0.3">
      <c r="A1231" s="2"/>
      <c r="B1231" s="1"/>
      <c r="C1231" s="42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</row>
    <row r="1232" spans="1:25" ht="15.75" customHeight="1" x14ac:dyDescent="0.3">
      <c r="A1232" s="2"/>
      <c r="B1232" s="1"/>
      <c r="C1232" s="42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</row>
    <row r="1233" spans="1:25" ht="15.75" customHeight="1" x14ac:dyDescent="0.3">
      <c r="A1233" s="2"/>
      <c r="B1233" s="1"/>
      <c r="C1233" s="42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</row>
    <row r="1234" spans="1:25" ht="15.75" customHeight="1" x14ac:dyDescent="0.3">
      <c r="A1234" s="2"/>
      <c r="B1234" s="1"/>
      <c r="C1234" s="42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</row>
    <row r="1235" spans="1:25" ht="15.75" customHeight="1" x14ac:dyDescent="0.3">
      <c r="A1235" s="2"/>
      <c r="B1235" s="1"/>
      <c r="C1235" s="42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</row>
    <row r="1236" spans="1:25" ht="15.75" customHeight="1" x14ac:dyDescent="0.3">
      <c r="A1236" s="2"/>
      <c r="B1236" s="1"/>
      <c r="C1236" s="42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</row>
    <row r="1237" spans="1:25" ht="15.75" customHeight="1" x14ac:dyDescent="0.3">
      <c r="A1237" s="2"/>
      <c r="B1237" s="1"/>
      <c r="C1237" s="42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</row>
    <row r="1238" spans="1:25" ht="15.75" customHeight="1" x14ac:dyDescent="0.3">
      <c r="A1238" s="2"/>
      <c r="B1238" s="1"/>
      <c r="C1238" s="42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</row>
    <row r="1239" spans="1:25" ht="15.75" customHeight="1" x14ac:dyDescent="0.3">
      <c r="A1239" s="2"/>
      <c r="B1239" s="1"/>
      <c r="C1239" s="42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</row>
    <row r="1240" spans="1:25" ht="15.75" customHeight="1" x14ac:dyDescent="0.3">
      <c r="A1240" s="2"/>
      <c r="B1240" s="1"/>
      <c r="C1240" s="42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</row>
    <row r="1241" spans="1:25" ht="15.75" customHeight="1" x14ac:dyDescent="0.3">
      <c r="A1241" s="2"/>
      <c r="B1241" s="1"/>
      <c r="C1241" s="42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</row>
    <row r="1242" spans="1:25" ht="15.75" customHeight="1" x14ac:dyDescent="0.3">
      <c r="A1242" s="2"/>
      <c r="B1242" s="1"/>
      <c r="C1242" s="42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</row>
    <row r="1243" spans="1:25" ht="15.75" customHeight="1" x14ac:dyDescent="0.3">
      <c r="A1243" s="2"/>
      <c r="B1243" s="1"/>
      <c r="C1243" s="42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</row>
    <row r="1244" spans="1:25" ht="15.75" customHeight="1" x14ac:dyDescent="0.3">
      <c r="A1244" s="2"/>
      <c r="B1244" s="1"/>
      <c r="C1244" s="42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</row>
    <row r="1245" spans="1:25" ht="15.75" customHeight="1" x14ac:dyDescent="0.3">
      <c r="A1245" s="2"/>
      <c r="B1245" s="1"/>
      <c r="C1245" s="42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</row>
    <row r="1246" spans="1:25" ht="15.75" customHeight="1" x14ac:dyDescent="0.3">
      <c r="A1246" s="2"/>
      <c r="B1246" s="1"/>
      <c r="C1246" s="42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</row>
    <row r="1247" spans="1:25" ht="15.75" customHeight="1" x14ac:dyDescent="0.3">
      <c r="A1247" s="2"/>
      <c r="B1247" s="1"/>
      <c r="C1247" s="42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</row>
    <row r="1248" spans="1:25" ht="15.75" customHeight="1" x14ac:dyDescent="0.3">
      <c r="A1248" s="2"/>
      <c r="B1248" s="1"/>
      <c r="C1248" s="42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</row>
    <row r="1249" spans="1:25" ht="15.75" customHeight="1" x14ac:dyDescent="0.3">
      <c r="A1249" s="2"/>
      <c r="B1249" s="1"/>
      <c r="C1249" s="42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</row>
    <row r="1250" spans="1:25" ht="15.75" customHeight="1" x14ac:dyDescent="0.3">
      <c r="A1250" s="2"/>
      <c r="B1250" s="1"/>
      <c r="C1250" s="42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</row>
    <row r="1251" spans="1:25" ht="15.75" customHeight="1" x14ac:dyDescent="0.3">
      <c r="A1251" s="2"/>
      <c r="B1251" s="1"/>
      <c r="C1251" s="42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</row>
    <row r="1252" spans="1:25" ht="15.75" customHeight="1" x14ac:dyDescent="0.3">
      <c r="A1252" s="2"/>
      <c r="B1252" s="1"/>
      <c r="C1252" s="42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</row>
    <row r="1253" spans="1:25" ht="15.75" customHeight="1" x14ac:dyDescent="0.3">
      <c r="A1253" s="2"/>
      <c r="B1253" s="1"/>
      <c r="C1253" s="42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</row>
    <row r="1254" spans="1:25" ht="15.75" customHeight="1" x14ac:dyDescent="0.3">
      <c r="A1254" s="2"/>
      <c r="B1254" s="1"/>
      <c r="C1254" s="42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</row>
    <row r="1255" spans="1:25" ht="15.75" customHeight="1" x14ac:dyDescent="0.3">
      <c r="A1255" s="2"/>
      <c r="B1255" s="1"/>
      <c r="C1255" s="42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</row>
    <row r="1256" spans="1:25" ht="15.75" customHeight="1" x14ac:dyDescent="0.3">
      <c r="A1256" s="2"/>
      <c r="B1256" s="1"/>
      <c r="C1256" s="42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</row>
    <row r="1257" spans="1:25" ht="16.5" x14ac:dyDescent="0.3">
      <c r="A1257" s="2"/>
      <c r="B1257" s="1"/>
      <c r="C1257" s="42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</row>
    <row r="1258" spans="1:25" ht="16.5" x14ac:dyDescent="0.3">
      <c r="A1258" s="2"/>
      <c r="B1258" s="1"/>
      <c r="C1258" s="42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</row>
  </sheetData>
  <mergeCells count="1">
    <mergeCell ref="A1:O1"/>
  </mergeCells>
  <phoneticPr fontId="7" type="noConversion"/>
  <pageMargins left="0.11811023622047245" right="0.11811023622047245" top="0.19685039370078741" bottom="0.19685039370078741" header="0.31496062992125984" footer="0.31496062992125984"/>
  <pageSetup paperSize="9" orientation="landscape" r:id="rId1"/>
  <ignoredErrors>
    <ignoredError sqref="O236:O274 O4:O25 O41 O51:O74 O77:O81 O118:O149 O172 O230:O234" calculatedColumn="1"/>
  </ignoredError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56"/>
  <sheetViews>
    <sheetView zoomScale="227" zoomScaleNormal="227" workbookViewId="0">
      <selection activeCell="A2" sqref="A2"/>
    </sheetView>
  </sheetViews>
  <sheetFormatPr defaultColWidth="12.625" defaultRowHeight="14.25" x14ac:dyDescent="0.2"/>
  <cols>
    <col min="1" max="1" width="8.125" customWidth="1"/>
    <col min="2" max="2" width="36" customWidth="1"/>
    <col min="3" max="3" width="10.125" customWidth="1"/>
    <col min="4" max="4" width="7.625" customWidth="1"/>
    <col min="5" max="5" width="13" customWidth="1"/>
    <col min="6" max="6" width="54.125" customWidth="1"/>
    <col min="7" max="7" width="15.125" bestFit="1" customWidth="1"/>
    <col min="8" max="8" width="39.625" bestFit="1" customWidth="1"/>
    <col min="9" max="9" width="28.875" customWidth="1"/>
    <col min="10" max="10" width="9" bestFit="1" customWidth="1"/>
    <col min="11" max="11" width="8" customWidth="1"/>
    <col min="12" max="22" width="8.625" customWidth="1"/>
  </cols>
  <sheetData>
    <row r="1" spans="1:22" ht="16.5" x14ac:dyDescent="0.3">
      <c r="A1" s="154" t="s">
        <v>732</v>
      </c>
      <c r="B1" s="154"/>
      <c r="C1" s="155"/>
      <c r="D1" s="155"/>
      <c r="E1" s="155"/>
      <c r="F1" s="155"/>
      <c r="G1" s="155"/>
      <c r="H1" s="155"/>
      <c r="I1" s="155"/>
      <c r="J1" s="155"/>
    </row>
    <row r="2" spans="1:22" ht="25.5" x14ac:dyDescent="0.2">
      <c r="A2" s="6" t="s">
        <v>134</v>
      </c>
      <c r="B2" s="7" t="s">
        <v>135</v>
      </c>
      <c r="C2" s="7" t="s">
        <v>136</v>
      </c>
      <c r="D2" s="7" t="s">
        <v>137</v>
      </c>
      <c r="E2" s="7" t="s">
        <v>138</v>
      </c>
      <c r="F2" s="7" t="s">
        <v>139</v>
      </c>
      <c r="G2" s="7" t="s">
        <v>12</v>
      </c>
      <c r="H2" s="7" t="s">
        <v>140</v>
      </c>
      <c r="I2" s="7" t="s">
        <v>11</v>
      </c>
      <c r="J2" s="8" t="s">
        <v>141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20.25" customHeight="1" x14ac:dyDescent="0.25">
      <c r="A3" s="32">
        <v>1</v>
      </c>
      <c r="B3" s="31" t="s">
        <v>556</v>
      </c>
      <c r="C3" s="19" t="s">
        <v>17</v>
      </c>
      <c r="D3" s="19">
        <v>2022</v>
      </c>
      <c r="E3" s="19" t="s">
        <v>539</v>
      </c>
      <c r="F3" s="19" t="s">
        <v>16</v>
      </c>
      <c r="G3" s="19" t="s">
        <v>171</v>
      </c>
      <c r="H3" s="34" t="s">
        <v>459</v>
      </c>
      <c r="I3" s="9"/>
      <c r="J3" s="35">
        <v>66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2" ht="16.5" customHeight="1" x14ac:dyDescent="0.25">
      <c r="A4" s="32">
        <v>2</v>
      </c>
      <c r="B4" s="31" t="s">
        <v>556</v>
      </c>
      <c r="C4" s="19" t="s">
        <v>18</v>
      </c>
      <c r="D4" s="19">
        <v>2022</v>
      </c>
      <c r="E4" s="19" t="s">
        <v>539</v>
      </c>
      <c r="F4" s="19" t="s">
        <v>16</v>
      </c>
      <c r="G4" s="19" t="s">
        <v>171</v>
      </c>
      <c r="H4" s="34" t="s">
        <v>459</v>
      </c>
      <c r="I4" s="5"/>
      <c r="J4" s="35">
        <v>66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2" ht="16.5" customHeight="1" x14ac:dyDescent="0.25">
      <c r="A5" s="32">
        <v>3</v>
      </c>
      <c r="B5" s="31" t="s">
        <v>556</v>
      </c>
      <c r="C5" s="19" t="s">
        <v>20</v>
      </c>
      <c r="D5" s="19">
        <v>2022</v>
      </c>
      <c r="E5" s="19" t="s">
        <v>539</v>
      </c>
      <c r="F5" s="19" t="s">
        <v>16</v>
      </c>
      <c r="G5" s="19" t="s">
        <v>171</v>
      </c>
      <c r="H5" s="34" t="s">
        <v>459</v>
      </c>
      <c r="I5" s="5"/>
      <c r="J5" s="35">
        <v>66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2" ht="18.75" customHeight="1" x14ac:dyDescent="0.25">
      <c r="A6" s="32">
        <v>4</v>
      </c>
      <c r="B6" s="31" t="s">
        <v>556</v>
      </c>
      <c r="C6" s="19" t="s">
        <v>21</v>
      </c>
      <c r="D6" s="19">
        <v>2022</v>
      </c>
      <c r="E6" s="19" t="s">
        <v>539</v>
      </c>
      <c r="F6" s="19" t="s">
        <v>16</v>
      </c>
      <c r="G6" s="19" t="s">
        <v>171</v>
      </c>
      <c r="H6" s="34" t="s">
        <v>459</v>
      </c>
      <c r="I6" s="5"/>
      <c r="J6" s="35">
        <v>66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2" ht="15" customHeight="1" x14ac:dyDescent="0.25">
      <c r="A7" s="32">
        <v>5</v>
      </c>
      <c r="B7" s="31" t="s">
        <v>556</v>
      </c>
      <c r="C7" s="19" t="s">
        <v>22</v>
      </c>
      <c r="D7" s="19">
        <v>2022</v>
      </c>
      <c r="E7" s="19" t="s">
        <v>539</v>
      </c>
      <c r="F7" s="19" t="s">
        <v>16</v>
      </c>
      <c r="G7" s="19" t="s">
        <v>171</v>
      </c>
      <c r="H7" s="34" t="s">
        <v>459</v>
      </c>
      <c r="I7" s="5"/>
      <c r="J7" s="35">
        <v>66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2" ht="15" x14ac:dyDescent="0.25">
      <c r="A8" s="32">
        <v>6</v>
      </c>
      <c r="B8" s="31" t="s">
        <v>556</v>
      </c>
      <c r="C8" s="19" t="s">
        <v>23</v>
      </c>
      <c r="D8" s="19">
        <v>2022</v>
      </c>
      <c r="E8" s="19" t="s">
        <v>539</v>
      </c>
      <c r="F8" s="19" t="s">
        <v>16</v>
      </c>
      <c r="G8" s="19" t="s">
        <v>171</v>
      </c>
      <c r="H8" s="34" t="s">
        <v>459</v>
      </c>
      <c r="I8" s="5"/>
      <c r="J8" s="35">
        <v>66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2" ht="16.5" customHeight="1" x14ac:dyDescent="0.25">
      <c r="A9" s="32">
        <v>7</v>
      </c>
      <c r="B9" s="29" t="s">
        <v>560</v>
      </c>
      <c r="C9" s="19" t="s">
        <v>24</v>
      </c>
      <c r="D9" s="19">
        <v>2022</v>
      </c>
      <c r="E9" s="19" t="s">
        <v>540</v>
      </c>
      <c r="F9" s="19" t="s">
        <v>209</v>
      </c>
      <c r="G9" s="19" t="s">
        <v>210</v>
      </c>
      <c r="H9" s="24" t="s">
        <v>553</v>
      </c>
      <c r="I9" s="5"/>
      <c r="J9" s="35">
        <v>25017.3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2" ht="15" customHeight="1" x14ac:dyDescent="0.25">
      <c r="A10" s="32">
        <v>8</v>
      </c>
      <c r="B10" s="31" t="s">
        <v>556</v>
      </c>
      <c r="C10" s="19" t="s">
        <v>24</v>
      </c>
      <c r="D10" s="19">
        <v>2022</v>
      </c>
      <c r="E10" s="19" t="s">
        <v>539</v>
      </c>
      <c r="F10" s="19" t="s">
        <v>16</v>
      </c>
      <c r="G10" s="19" t="s">
        <v>171</v>
      </c>
      <c r="H10" s="24" t="s">
        <v>459</v>
      </c>
      <c r="I10" s="5"/>
      <c r="J10" s="35">
        <v>66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2" ht="15" x14ac:dyDescent="0.25">
      <c r="A11" s="32">
        <v>9</v>
      </c>
      <c r="B11" s="31" t="s">
        <v>556</v>
      </c>
      <c r="C11" s="19" t="s">
        <v>25</v>
      </c>
      <c r="D11" s="19">
        <v>2022</v>
      </c>
      <c r="E11" s="19" t="s">
        <v>539</v>
      </c>
      <c r="F11" s="19" t="s">
        <v>16</v>
      </c>
      <c r="G11" s="19" t="s">
        <v>171</v>
      </c>
      <c r="H11" s="24" t="s">
        <v>459</v>
      </c>
      <c r="I11" s="5"/>
      <c r="J11" s="35">
        <v>66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2" ht="15" x14ac:dyDescent="0.25">
      <c r="A12" s="32">
        <v>10</v>
      </c>
      <c r="B12" s="29" t="s">
        <v>601</v>
      </c>
      <c r="C12" s="19" t="s">
        <v>25</v>
      </c>
      <c r="D12" s="19">
        <v>2022</v>
      </c>
      <c r="E12" s="19" t="s">
        <v>172</v>
      </c>
      <c r="F12" s="19" t="s">
        <v>173</v>
      </c>
      <c r="G12" s="19" t="s">
        <v>175</v>
      </c>
      <c r="H12" s="24" t="s">
        <v>594</v>
      </c>
      <c r="I12" s="5"/>
      <c r="J12" s="35">
        <v>2592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2" ht="15" x14ac:dyDescent="0.25">
      <c r="A13" s="32">
        <v>11</v>
      </c>
      <c r="B13" s="29" t="s">
        <v>595</v>
      </c>
      <c r="C13" s="19" t="s">
        <v>25</v>
      </c>
      <c r="D13" s="19">
        <v>2022</v>
      </c>
      <c r="E13" s="19" t="s">
        <v>174</v>
      </c>
      <c r="F13" s="19" t="s">
        <v>173</v>
      </c>
      <c r="G13" s="19" t="s">
        <v>175</v>
      </c>
      <c r="H13" s="24" t="s">
        <v>555</v>
      </c>
      <c r="I13" s="5"/>
      <c r="J13" s="35">
        <v>10024.16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2" ht="15" x14ac:dyDescent="0.25">
      <c r="A14" s="32">
        <v>12</v>
      </c>
      <c r="B14" s="31" t="s">
        <v>556</v>
      </c>
      <c r="C14" s="19" t="s">
        <v>26</v>
      </c>
      <c r="D14" s="19">
        <v>2022</v>
      </c>
      <c r="E14" s="19" t="s">
        <v>539</v>
      </c>
      <c r="F14" s="19" t="s">
        <v>16</v>
      </c>
      <c r="G14" s="19" t="s">
        <v>171</v>
      </c>
      <c r="H14" s="34" t="s">
        <v>459</v>
      </c>
      <c r="I14" s="5"/>
      <c r="J14" s="35">
        <v>66</v>
      </c>
      <c r="K14" s="17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2" ht="15" x14ac:dyDescent="0.25">
      <c r="A15" s="32">
        <v>13</v>
      </c>
      <c r="B15" s="29" t="s">
        <v>601</v>
      </c>
      <c r="C15" s="19" t="s">
        <v>26</v>
      </c>
      <c r="D15" s="19">
        <v>2022</v>
      </c>
      <c r="E15" s="19" t="s">
        <v>178</v>
      </c>
      <c r="F15" s="19" t="s">
        <v>176</v>
      </c>
      <c r="G15" s="19" t="s">
        <v>179</v>
      </c>
      <c r="H15" s="24" t="s">
        <v>594</v>
      </c>
      <c r="I15" s="5"/>
      <c r="J15" s="35">
        <v>1392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2" ht="15" x14ac:dyDescent="0.25">
      <c r="A16" s="32">
        <v>14</v>
      </c>
      <c r="B16" s="29" t="s">
        <v>595</v>
      </c>
      <c r="C16" s="19" t="s">
        <v>26</v>
      </c>
      <c r="D16" s="19">
        <v>2022</v>
      </c>
      <c r="E16" s="19" t="s">
        <v>177</v>
      </c>
      <c r="F16" s="19" t="s">
        <v>176</v>
      </c>
      <c r="G16" s="19" t="s">
        <v>179</v>
      </c>
      <c r="H16" s="24" t="s">
        <v>555</v>
      </c>
      <c r="I16" s="5"/>
      <c r="J16" s="35">
        <v>5524.16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5" x14ac:dyDescent="0.25">
      <c r="A17" s="32">
        <v>15</v>
      </c>
      <c r="B17" s="28" t="s">
        <v>557</v>
      </c>
      <c r="C17" s="19" t="s">
        <v>26</v>
      </c>
      <c r="D17" s="19">
        <v>2022</v>
      </c>
      <c r="E17" s="19" t="s">
        <v>541</v>
      </c>
      <c r="F17" s="19" t="s">
        <v>563</v>
      </c>
      <c r="G17" s="19" t="s">
        <v>193</v>
      </c>
      <c r="H17" s="24" t="s">
        <v>665</v>
      </c>
      <c r="I17" s="5"/>
      <c r="J17" s="35">
        <v>912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5" x14ac:dyDescent="0.25">
      <c r="A18" s="32">
        <v>16</v>
      </c>
      <c r="B18" s="29" t="s">
        <v>601</v>
      </c>
      <c r="C18" s="19" t="s">
        <v>26</v>
      </c>
      <c r="D18" s="19">
        <v>2022</v>
      </c>
      <c r="E18" s="19" t="s">
        <v>185</v>
      </c>
      <c r="F18" s="19" t="s">
        <v>180</v>
      </c>
      <c r="G18" s="19" t="s">
        <v>182</v>
      </c>
      <c r="H18" s="24" t="s">
        <v>594</v>
      </c>
      <c r="I18" s="5"/>
      <c r="J18" s="35">
        <v>1296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5" x14ac:dyDescent="0.25">
      <c r="A19" s="32">
        <v>17</v>
      </c>
      <c r="B19" s="29" t="s">
        <v>601</v>
      </c>
      <c r="C19" s="19" t="s">
        <v>26</v>
      </c>
      <c r="D19" s="19">
        <v>2022</v>
      </c>
      <c r="E19" s="19" t="s">
        <v>181</v>
      </c>
      <c r="F19" s="19" t="s">
        <v>187</v>
      </c>
      <c r="G19" s="19" t="s">
        <v>188</v>
      </c>
      <c r="H19" s="24" t="s">
        <v>554</v>
      </c>
      <c r="I19" s="5"/>
      <c r="J19" s="35">
        <v>1612.8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5" x14ac:dyDescent="0.25">
      <c r="A20" s="32">
        <v>18</v>
      </c>
      <c r="B20" s="29" t="s">
        <v>595</v>
      </c>
      <c r="C20" s="19" t="s">
        <v>26</v>
      </c>
      <c r="D20" s="19">
        <v>2022</v>
      </c>
      <c r="E20" s="19" t="s">
        <v>184</v>
      </c>
      <c r="F20" s="19" t="s">
        <v>187</v>
      </c>
      <c r="G20" s="19" t="s">
        <v>188</v>
      </c>
      <c r="H20" s="24" t="s">
        <v>555</v>
      </c>
      <c r="I20" s="5"/>
      <c r="J20" s="35">
        <v>4847.3599999999997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5" x14ac:dyDescent="0.25">
      <c r="A21" s="32">
        <v>19</v>
      </c>
      <c r="B21" s="28" t="s">
        <v>557</v>
      </c>
      <c r="C21" s="19" t="s">
        <v>26</v>
      </c>
      <c r="D21" s="19">
        <v>2022</v>
      </c>
      <c r="E21" s="19" t="s">
        <v>460</v>
      </c>
      <c r="F21" s="19" t="s">
        <v>558</v>
      </c>
      <c r="G21" s="19" t="s">
        <v>542</v>
      </c>
      <c r="H21" s="24" t="s">
        <v>666</v>
      </c>
      <c r="I21" s="5"/>
      <c r="J21" s="35">
        <v>779.59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5" x14ac:dyDescent="0.25">
      <c r="A22" s="32">
        <v>20</v>
      </c>
      <c r="B22" s="29" t="s">
        <v>556</v>
      </c>
      <c r="C22" s="19" t="s">
        <v>26</v>
      </c>
      <c r="D22" s="19">
        <v>2022</v>
      </c>
      <c r="E22" s="19" t="s">
        <v>539</v>
      </c>
      <c r="F22" s="19" t="s">
        <v>16</v>
      </c>
      <c r="G22" s="19" t="s">
        <v>171</v>
      </c>
      <c r="H22" s="24" t="s">
        <v>459</v>
      </c>
      <c r="I22" s="5"/>
      <c r="J22" s="35">
        <v>11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5" x14ac:dyDescent="0.25">
      <c r="A23" s="32">
        <v>21</v>
      </c>
      <c r="B23" s="29" t="s">
        <v>596</v>
      </c>
      <c r="C23" s="19" t="s">
        <v>26</v>
      </c>
      <c r="D23" s="19">
        <v>2022</v>
      </c>
      <c r="E23" s="19" t="s">
        <v>189</v>
      </c>
      <c r="F23" s="19" t="s">
        <v>190</v>
      </c>
      <c r="G23" s="19" t="s">
        <v>191</v>
      </c>
      <c r="H23" s="24" t="s">
        <v>562</v>
      </c>
      <c r="I23" s="5"/>
      <c r="J23" s="35">
        <v>3740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5" x14ac:dyDescent="0.25">
      <c r="A24" s="32">
        <v>22</v>
      </c>
      <c r="B24" s="29" t="s">
        <v>596</v>
      </c>
      <c r="C24" s="19" t="s">
        <v>26</v>
      </c>
      <c r="D24" s="19">
        <v>2022</v>
      </c>
      <c r="E24" s="19" t="s">
        <v>186</v>
      </c>
      <c r="F24" s="19" t="s">
        <v>194</v>
      </c>
      <c r="G24" s="19" t="s">
        <v>195</v>
      </c>
      <c r="H24" s="24" t="s">
        <v>562</v>
      </c>
      <c r="I24" s="5"/>
      <c r="J24" s="35">
        <v>3740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5" x14ac:dyDescent="0.25">
      <c r="A25" s="32">
        <v>23</v>
      </c>
      <c r="B25" s="29" t="s">
        <v>595</v>
      </c>
      <c r="C25" s="19" t="s">
        <v>26</v>
      </c>
      <c r="D25" s="19">
        <v>2022</v>
      </c>
      <c r="E25" s="19" t="s">
        <v>183</v>
      </c>
      <c r="F25" s="19" t="s">
        <v>180</v>
      </c>
      <c r="G25" s="19" t="s">
        <v>182</v>
      </c>
      <c r="H25" s="24" t="s">
        <v>555</v>
      </c>
      <c r="I25" s="5"/>
      <c r="J25" s="35">
        <v>5164.16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5" x14ac:dyDescent="0.25">
      <c r="A26" s="32">
        <v>24</v>
      </c>
      <c r="B26" s="28" t="s">
        <v>557</v>
      </c>
      <c r="C26" s="19" t="s">
        <v>26</v>
      </c>
      <c r="D26" s="19">
        <v>2022</v>
      </c>
      <c r="E26" s="19" t="s">
        <v>460</v>
      </c>
      <c r="F26" s="19" t="s">
        <v>558</v>
      </c>
      <c r="G26" s="19" t="s">
        <v>542</v>
      </c>
      <c r="H26" s="24" t="s">
        <v>708</v>
      </c>
      <c r="I26" s="5"/>
      <c r="J26" s="30">
        <v>3932.25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5" x14ac:dyDescent="0.25">
      <c r="A27" s="32">
        <v>25</v>
      </c>
      <c r="B27" s="29" t="s">
        <v>556</v>
      </c>
      <c r="C27" s="19" t="s">
        <v>27</v>
      </c>
      <c r="D27" s="19">
        <v>2023</v>
      </c>
      <c r="E27" s="19" t="s">
        <v>539</v>
      </c>
      <c r="F27" s="19" t="s">
        <v>16</v>
      </c>
      <c r="G27" s="19" t="s">
        <v>171</v>
      </c>
      <c r="H27" s="24" t="s">
        <v>459</v>
      </c>
      <c r="I27" s="5"/>
      <c r="J27" s="35">
        <v>69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5" x14ac:dyDescent="0.25">
      <c r="A28" s="32">
        <v>26</v>
      </c>
      <c r="B28" s="28" t="s">
        <v>557</v>
      </c>
      <c r="C28" s="19" t="s">
        <v>26</v>
      </c>
      <c r="D28" s="19">
        <v>2022</v>
      </c>
      <c r="E28" s="19" t="s">
        <v>460</v>
      </c>
      <c r="F28" s="19" t="s">
        <v>558</v>
      </c>
      <c r="G28" s="19" t="s">
        <v>542</v>
      </c>
      <c r="H28" s="19" t="s">
        <v>653</v>
      </c>
      <c r="I28" s="5"/>
      <c r="J28" s="35">
        <v>3648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5" x14ac:dyDescent="0.25">
      <c r="A29" s="32">
        <v>27</v>
      </c>
      <c r="B29" s="28" t="s">
        <v>557</v>
      </c>
      <c r="C29" s="19" t="s">
        <v>27</v>
      </c>
      <c r="D29" s="19">
        <v>2023</v>
      </c>
      <c r="E29" s="19" t="s">
        <v>541</v>
      </c>
      <c r="F29" s="19" t="s">
        <v>563</v>
      </c>
      <c r="G29" s="19" t="s">
        <v>193</v>
      </c>
      <c r="H29" s="19" t="s">
        <v>637</v>
      </c>
      <c r="I29" s="5"/>
      <c r="J29" s="35">
        <v>912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5" x14ac:dyDescent="0.25">
      <c r="A30" s="32">
        <v>28</v>
      </c>
      <c r="B30" s="28" t="s">
        <v>557</v>
      </c>
      <c r="C30" s="19" t="s">
        <v>27</v>
      </c>
      <c r="D30" s="19">
        <v>2023</v>
      </c>
      <c r="E30" s="19" t="s">
        <v>460</v>
      </c>
      <c r="F30" s="19" t="s">
        <v>558</v>
      </c>
      <c r="G30" s="19" t="s">
        <v>542</v>
      </c>
      <c r="H30" s="19" t="s">
        <v>639</v>
      </c>
      <c r="I30" s="5"/>
      <c r="J30" s="30">
        <v>3328.77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5" x14ac:dyDescent="0.25">
      <c r="A31" s="32">
        <v>29</v>
      </c>
      <c r="B31" s="28" t="s">
        <v>557</v>
      </c>
      <c r="C31" s="19" t="s">
        <v>27</v>
      </c>
      <c r="D31" s="19">
        <v>2023</v>
      </c>
      <c r="E31" s="19" t="s">
        <v>460</v>
      </c>
      <c r="F31" s="19" t="s">
        <v>558</v>
      </c>
      <c r="G31" s="19" t="s">
        <v>542</v>
      </c>
      <c r="H31" s="19" t="s">
        <v>654</v>
      </c>
      <c r="I31" s="5"/>
      <c r="J31" s="30">
        <v>7272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5" x14ac:dyDescent="0.25">
      <c r="A32" s="32">
        <v>30</v>
      </c>
      <c r="B32" s="28" t="s">
        <v>557</v>
      </c>
      <c r="C32" s="19" t="s">
        <v>27</v>
      </c>
      <c r="D32" s="19">
        <v>2023</v>
      </c>
      <c r="E32" s="19" t="s">
        <v>460</v>
      </c>
      <c r="F32" s="19" t="s">
        <v>558</v>
      </c>
      <c r="G32" s="19" t="s">
        <v>542</v>
      </c>
      <c r="H32" s="19" t="s">
        <v>682</v>
      </c>
      <c r="I32" s="5"/>
      <c r="J32" s="30">
        <v>4802.75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5" x14ac:dyDescent="0.25">
      <c r="A33" s="32">
        <v>31</v>
      </c>
      <c r="B33" s="29" t="s">
        <v>560</v>
      </c>
      <c r="C33" s="19" t="s">
        <v>27</v>
      </c>
      <c r="D33" s="19">
        <v>2023</v>
      </c>
      <c r="E33" s="19" t="s">
        <v>540</v>
      </c>
      <c r="F33" s="19" t="s">
        <v>209</v>
      </c>
      <c r="G33" s="19" t="s">
        <v>210</v>
      </c>
      <c r="H33" s="24" t="s">
        <v>553</v>
      </c>
      <c r="I33" s="5"/>
      <c r="J33" s="35">
        <v>11586.58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5" x14ac:dyDescent="0.25">
      <c r="A34" s="32">
        <v>32</v>
      </c>
      <c r="B34" s="28" t="s">
        <v>597</v>
      </c>
      <c r="C34" s="19" t="s">
        <v>132</v>
      </c>
      <c r="D34" s="19">
        <v>2023</v>
      </c>
      <c r="E34" s="15" t="s">
        <v>253</v>
      </c>
      <c r="F34" s="33" t="s">
        <v>252</v>
      </c>
      <c r="G34" s="15" t="s">
        <v>250</v>
      </c>
      <c r="H34" s="24" t="s">
        <v>372</v>
      </c>
      <c r="I34" s="5"/>
      <c r="J34" s="35">
        <v>6500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5" x14ac:dyDescent="0.25">
      <c r="A35" s="32">
        <v>33</v>
      </c>
      <c r="B35" s="29" t="s">
        <v>556</v>
      </c>
      <c r="C35" s="19" t="s">
        <v>132</v>
      </c>
      <c r="D35" s="19">
        <v>2023</v>
      </c>
      <c r="E35" s="19" t="s">
        <v>539</v>
      </c>
      <c r="F35" s="19" t="s">
        <v>16</v>
      </c>
      <c r="G35" s="19" t="s">
        <v>171</v>
      </c>
      <c r="H35" s="24" t="s">
        <v>459</v>
      </c>
      <c r="I35" s="5"/>
      <c r="J35" s="35">
        <v>69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27" x14ac:dyDescent="0.25">
      <c r="A36" s="32">
        <v>34</v>
      </c>
      <c r="B36" s="29" t="s">
        <v>598</v>
      </c>
      <c r="C36" s="19" t="s">
        <v>132</v>
      </c>
      <c r="D36" s="19">
        <v>2023</v>
      </c>
      <c r="E36" s="19" t="s">
        <v>492</v>
      </c>
      <c r="F36" s="19" t="s">
        <v>690</v>
      </c>
      <c r="G36" s="19" t="s">
        <v>251</v>
      </c>
      <c r="H36" s="24" t="s">
        <v>663</v>
      </c>
      <c r="I36" s="5"/>
      <c r="J36" s="35">
        <v>3000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6.5" x14ac:dyDescent="0.3">
      <c r="A37" s="32">
        <v>35</v>
      </c>
      <c r="B37" s="29" t="s">
        <v>599</v>
      </c>
      <c r="C37" s="19" t="s">
        <v>132</v>
      </c>
      <c r="D37" s="19">
        <v>2023</v>
      </c>
      <c r="E37" s="19" t="s">
        <v>493</v>
      </c>
      <c r="F37" s="51" t="s">
        <v>691</v>
      </c>
      <c r="G37" s="36" t="s">
        <v>600</v>
      </c>
      <c r="H37" s="24" t="s">
        <v>664</v>
      </c>
      <c r="I37" s="10"/>
      <c r="J37" s="35">
        <v>3000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" x14ac:dyDescent="0.25">
      <c r="A38" s="32">
        <v>36</v>
      </c>
      <c r="B38" s="29" t="s">
        <v>595</v>
      </c>
      <c r="C38" s="19" t="s">
        <v>132</v>
      </c>
      <c r="D38" s="19">
        <v>2023</v>
      </c>
      <c r="E38" s="19" t="s">
        <v>231</v>
      </c>
      <c r="F38" s="19" t="s">
        <v>153</v>
      </c>
      <c r="G38" s="19" t="s">
        <v>192</v>
      </c>
      <c r="H38" s="24" t="s">
        <v>555</v>
      </c>
      <c r="I38" s="11"/>
      <c r="J38" s="35">
        <v>9990.64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x14ac:dyDescent="0.25">
      <c r="A39" s="32">
        <v>37</v>
      </c>
      <c r="B39" s="29" t="s">
        <v>601</v>
      </c>
      <c r="C39" s="19" t="s">
        <v>132</v>
      </c>
      <c r="D39" s="19">
        <v>2023</v>
      </c>
      <c r="E39" s="19" t="s">
        <v>232</v>
      </c>
      <c r="F39" s="19" t="s">
        <v>153</v>
      </c>
      <c r="G39" s="19" t="s">
        <v>192</v>
      </c>
      <c r="H39" s="24" t="s">
        <v>554</v>
      </c>
      <c r="I39" s="11"/>
      <c r="J39" s="35">
        <v>2592.1999999999998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5" x14ac:dyDescent="0.25">
      <c r="A40" s="32">
        <v>38</v>
      </c>
      <c r="B40" s="29" t="s">
        <v>595</v>
      </c>
      <c r="C40" s="19" t="s">
        <v>132</v>
      </c>
      <c r="D40" s="19">
        <v>2023</v>
      </c>
      <c r="E40" s="19" t="s">
        <v>233</v>
      </c>
      <c r="F40" s="19" t="s">
        <v>196</v>
      </c>
      <c r="G40" s="19" t="s">
        <v>197</v>
      </c>
      <c r="H40" s="24" t="s">
        <v>555</v>
      </c>
      <c r="I40" s="11"/>
      <c r="J40" s="35">
        <v>10744.16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" x14ac:dyDescent="0.25">
      <c r="A41" s="32">
        <v>39</v>
      </c>
      <c r="B41" s="29" t="s">
        <v>601</v>
      </c>
      <c r="C41" s="19" t="s">
        <v>132</v>
      </c>
      <c r="D41" s="19">
        <v>2023</v>
      </c>
      <c r="E41" s="19" t="s">
        <v>234</v>
      </c>
      <c r="F41" s="19" t="s">
        <v>196</v>
      </c>
      <c r="G41" s="19" t="s">
        <v>197</v>
      </c>
      <c r="H41" s="24" t="s">
        <v>554</v>
      </c>
      <c r="I41" s="11"/>
      <c r="J41" s="35">
        <v>2784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5" x14ac:dyDescent="0.25">
      <c r="A42" s="32">
        <v>40</v>
      </c>
      <c r="B42" s="29" t="s">
        <v>595</v>
      </c>
      <c r="C42" s="19" t="s">
        <v>133</v>
      </c>
      <c r="D42" s="19">
        <v>2023</v>
      </c>
      <c r="E42" s="19" t="s">
        <v>235</v>
      </c>
      <c r="F42" s="19" t="s">
        <v>198</v>
      </c>
      <c r="G42" s="19" t="s">
        <v>199</v>
      </c>
      <c r="H42" s="24" t="s">
        <v>555</v>
      </c>
      <c r="I42" s="11"/>
      <c r="J42" s="35">
        <v>9990.64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5" x14ac:dyDescent="0.25">
      <c r="A43" s="32">
        <v>41</v>
      </c>
      <c r="B43" s="29" t="s">
        <v>601</v>
      </c>
      <c r="C43" s="19" t="s">
        <v>133</v>
      </c>
      <c r="D43" s="19">
        <v>2023</v>
      </c>
      <c r="E43" s="19" t="s">
        <v>236</v>
      </c>
      <c r="F43" s="19" t="s">
        <v>198</v>
      </c>
      <c r="G43" s="19" t="s">
        <v>199</v>
      </c>
      <c r="H43" s="24" t="s">
        <v>554</v>
      </c>
      <c r="I43" s="11"/>
      <c r="J43" s="35">
        <v>2592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15" x14ac:dyDescent="0.25">
      <c r="A44" s="32">
        <v>42</v>
      </c>
      <c r="B44" s="29" t="s">
        <v>556</v>
      </c>
      <c r="C44" s="19" t="s">
        <v>133</v>
      </c>
      <c r="D44" s="19">
        <v>2023</v>
      </c>
      <c r="E44" s="19" t="s">
        <v>539</v>
      </c>
      <c r="F44" s="19" t="s">
        <v>16</v>
      </c>
      <c r="G44" s="19" t="s">
        <v>171</v>
      </c>
      <c r="H44" s="24" t="s">
        <v>459</v>
      </c>
      <c r="I44" s="11"/>
      <c r="J44" s="35">
        <v>69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15" x14ac:dyDescent="0.25">
      <c r="A45" s="32">
        <v>43</v>
      </c>
      <c r="B45" s="29" t="s">
        <v>595</v>
      </c>
      <c r="C45" s="19" t="s">
        <v>133</v>
      </c>
      <c r="D45" s="19">
        <v>2023</v>
      </c>
      <c r="E45" s="19" t="s">
        <v>237</v>
      </c>
      <c r="F45" s="19" t="s">
        <v>154</v>
      </c>
      <c r="G45" s="19" t="s">
        <v>200</v>
      </c>
      <c r="H45" s="24" t="s">
        <v>555</v>
      </c>
      <c r="I45" s="11"/>
      <c r="J45" s="35">
        <v>10710.64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15" x14ac:dyDescent="0.25">
      <c r="A46" s="32">
        <v>44</v>
      </c>
      <c r="B46" s="29" t="s">
        <v>557</v>
      </c>
      <c r="C46" s="19" t="s">
        <v>133</v>
      </c>
      <c r="D46" s="19">
        <v>2023</v>
      </c>
      <c r="E46" s="19" t="s">
        <v>541</v>
      </c>
      <c r="F46" s="19" t="s">
        <v>563</v>
      </c>
      <c r="G46" s="19" t="s">
        <v>193</v>
      </c>
      <c r="H46" s="24" t="s">
        <v>702</v>
      </c>
      <c r="I46" s="11"/>
      <c r="J46" s="35">
        <v>912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5" x14ac:dyDescent="0.25">
      <c r="A47" s="32">
        <v>45</v>
      </c>
      <c r="B47" s="29" t="s">
        <v>601</v>
      </c>
      <c r="C47" s="19" t="s">
        <v>133</v>
      </c>
      <c r="D47" s="19">
        <v>2023</v>
      </c>
      <c r="E47" s="19" t="s">
        <v>238</v>
      </c>
      <c r="F47" s="19" t="s">
        <v>201</v>
      </c>
      <c r="G47" s="19" t="s">
        <v>202</v>
      </c>
      <c r="H47" s="24" t="s">
        <v>554</v>
      </c>
      <c r="I47" s="11"/>
      <c r="J47" s="35">
        <v>1271.48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5" x14ac:dyDescent="0.25">
      <c r="A48" s="32">
        <v>46</v>
      </c>
      <c r="B48" s="29" t="s">
        <v>595</v>
      </c>
      <c r="C48" s="19" t="s">
        <v>133</v>
      </c>
      <c r="D48" s="19">
        <v>2023</v>
      </c>
      <c r="E48" s="19" t="s">
        <v>524</v>
      </c>
      <c r="F48" s="19" t="s">
        <v>201</v>
      </c>
      <c r="G48" s="19" t="s">
        <v>202</v>
      </c>
      <c r="H48" s="24" t="s">
        <v>555</v>
      </c>
      <c r="I48" s="11"/>
      <c r="J48" s="35">
        <v>5155.16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15" x14ac:dyDescent="0.25">
      <c r="A49" s="32">
        <v>47</v>
      </c>
      <c r="B49" s="29" t="s">
        <v>601</v>
      </c>
      <c r="C49" s="19" t="s">
        <v>133</v>
      </c>
      <c r="D49" s="19">
        <v>2023</v>
      </c>
      <c r="E49" s="19" t="s">
        <v>240</v>
      </c>
      <c r="F49" s="19" t="s">
        <v>203</v>
      </c>
      <c r="G49" s="19" t="s">
        <v>204</v>
      </c>
      <c r="H49" s="24" t="s">
        <v>554</v>
      </c>
      <c r="I49" s="11"/>
      <c r="J49" s="35">
        <v>1271.48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15" x14ac:dyDescent="0.25">
      <c r="A50" s="32">
        <v>48</v>
      </c>
      <c r="B50" s="29" t="s">
        <v>595</v>
      </c>
      <c r="C50" s="19" t="s">
        <v>133</v>
      </c>
      <c r="D50" s="19">
        <v>2023</v>
      </c>
      <c r="E50" s="19" t="s">
        <v>241</v>
      </c>
      <c r="F50" s="19" t="s">
        <v>203</v>
      </c>
      <c r="G50" s="19" t="s">
        <v>204</v>
      </c>
      <c r="H50" s="24" t="s">
        <v>555</v>
      </c>
      <c r="I50" s="11"/>
      <c r="J50" s="35">
        <v>5155.16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ht="15" x14ac:dyDescent="0.25">
      <c r="A51" s="32">
        <v>49</v>
      </c>
      <c r="B51" s="28" t="s">
        <v>586</v>
      </c>
      <c r="C51" s="19" t="s">
        <v>133</v>
      </c>
      <c r="D51" s="19">
        <v>2023</v>
      </c>
      <c r="E51" s="18" t="s">
        <v>248</v>
      </c>
      <c r="F51" s="19" t="s">
        <v>249</v>
      </c>
      <c r="G51" s="18" t="s">
        <v>225</v>
      </c>
      <c r="H51" s="24" t="s">
        <v>372</v>
      </c>
      <c r="I51" s="11"/>
      <c r="J51" s="35">
        <v>379.9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ht="15" x14ac:dyDescent="0.25">
      <c r="A52" s="32">
        <v>50</v>
      </c>
      <c r="B52" s="28" t="s">
        <v>557</v>
      </c>
      <c r="C52" s="19" t="s">
        <v>133</v>
      </c>
      <c r="D52" s="19">
        <v>2023</v>
      </c>
      <c r="E52" s="18" t="s">
        <v>460</v>
      </c>
      <c r="F52" s="19" t="s">
        <v>558</v>
      </c>
      <c r="G52" s="19" t="s">
        <v>542</v>
      </c>
      <c r="H52" s="19" t="s">
        <v>676</v>
      </c>
      <c r="I52" s="11"/>
      <c r="J52" s="35">
        <v>1651.64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15" x14ac:dyDescent="0.25">
      <c r="A53" s="32">
        <v>51</v>
      </c>
      <c r="B53" s="28" t="s">
        <v>557</v>
      </c>
      <c r="C53" s="19" t="s">
        <v>133</v>
      </c>
      <c r="D53" s="19">
        <v>2023</v>
      </c>
      <c r="E53" s="18" t="s">
        <v>460</v>
      </c>
      <c r="F53" s="19" t="s">
        <v>558</v>
      </c>
      <c r="G53" s="19" t="s">
        <v>542</v>
      </c>
      <c r="H53" s="19" t="s">
        <v>655</v>
      </c>
      <c r="I53" s="11"/>
      <c r="J53" s="35">
        <v>7296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15" x14ac:dyDescent="0.25">
      <c r="A54" s="32">
        <v>52</v>
      </c>
      <c r="B54" s="29" t="s">
        <v>556</v>
      </c>
      <c r="C54" s="19" t="s">
        <v>133</v>
      </c>
      <c r="D54" s="19">
        <v>2023</v>
      </c>
      <c r="E54" s="19" t="s">
        <v>539</v>
      </c>
      <c r="F54" s="19" t="s">
        <v>16</v>
      </c>
      <c r="G54" s="19" t="s">
        <v>171</v>
      </c>
      <c r="H54" s="19" t="s">
        <v>641</v>
      </c>
      <c r="I54" s="11"/>
      <c r="J54" s="35">
        <v>17.600000000000001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27" x14ac:dyDescent="0.25">
      <c r="A55" s="32">
        <v>53</v>
      </c>
      <c r="B55" s="29" t="s">
        <v>598</v>
      </c>
      <c r="C55" s="19" t="s">
        <v>133</v>
      </c>
      <c r="D55" s="19">
        <v>2023</v>
      </c>
      <c r="E55" s="19" t="s">
        <v>229</v>
      </c>
      <c r="F55" s="19" t="s">
        <v>690</v>
      </c>
      <c r="G55" s="18" t="s">
        <v>251</v>
      </c>
      <c r="H55" s="24" t="s">
        <v>663</v>
      </c>
      <c r="I55" s="11"/>
      <c r="J55" s="35">
        <v>4000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15" x14ac:dyDescent="0.25">
      <c r="A56" s="32">
        <v>54</v>
      </c>
      <c r="B56" s="29" t="s">
        <v>586</v>
      </c>
      <c r="C56" s="19" t="s">
        <v>133</v>
      </c>
      <c r="D56" s="19">
        <v>2023</v>
      </c>
      <c r="E56" s="19" t="s">
        <v>602</v>
      </c>
      <c r="F56" s="19" t="s">
        <v>249</v>
      </c>
      <c r="G56" s="19" t="s">
        <v>230</v>
      </c>
      <c r="H56" s="24" t="s">
        <v>372</v>
      </c>
      <c r="I56" s="11"/>
      <c r="J56" s="35">
        <v>1173.2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5" x14ac:dyDescent="0.25">
      <c r="A57" s="32">
        <v>55</v>
      </c>
      <c r="B57" s="29" t="s">
        <v>596</v>
      </c>
      <c r="C57" s="19" t="s">
        <v>133</v>
      </c>
      <c r="D57" s="19">
        <v>2023</v>
      </c>
      <c r="E57" s="19" t="s">
        <v>242</v>
      </c>
      <c r="F57" s="19" t="s">
        <v>190</v>
      </c>
      <c r="G57" s="19" t="s">
        <v>191</v>
      </c>
      <c r="H57" s="24" t="s">
        <v>562</v>
      </c>
      <c r="I57" s="11"/>
      <c r="J57" s="35">
        <v>3912.44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5" x14ac:dyDescent="0.25">
      <c r="A58" s="32">
        <v>56</v>
      </c>
      <c r="B58" s="29" t="s">
        <v>596</v>
      </c>
      <c r="C58" s="19" t="s">
        <v>133</v>
      </c>
      <c r="D58" s="19">
        <v>2023</v>
      </c>
      <c r="E58" s="19" t="s">
        <v>239</v>
      </c>
      <c r="F58" s="19" t="s">
        <v>194</v>
      </c>
      <c r="G58" s="19" t="s">
        <v>195</v>
      </c>
      <c r="H58" s="24" t="s">
        <v>562</v>
      </c>
      <c r="I58" s="11"/>
      <c r="J58" s="35">
        <v>3912.44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15" x14ac:dyDescent="0.25">
      <c r="A59" s="32">
        <v>57</v>
      </c>
      <c r="B59" s="29" t="s">
        <v>556</v>
      </c>
      <c r="C59" s="19" t="s">
        <v>17</v>
      </c>
      <c r="D59" s="19">
        <v>2023</v>
      </c>
      <c r="E59" s="19" t="s">
        <v>539</v>
      </c>
      <c r="F59" s="19" t="s">
        <v>16</v>
      </c>
      <c r="G59" s="19" t="s">
        <v>171</v>
      </c>
      <c r="H59" s="24" t="s">
        <v>459</v>
      </c>
      <c r="I59" s="11"/>
      <c r="J59" s="35">
        <v>69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27" x14ac:dyDescent="0.25">
      <c r="A60" s="32">
        <v>58</v>
      </c>
      <c r="B60" s="29" t="s">
        <v>603</v>
      </c>
      <c r="C60" s="19" t="s">
        <v>17</v>
      </c>
      <c r="D60" s="19">
        <v>2023</v>
      </c>
      <c r="E60" s="19" t="s">
        <v>214</v>
      </c>
      <c r="F60" s="19" t="s">
        <v>604</v>
      </c>
      <c r="G60" s="19" t="s">
        <v>215</v>
      </c>
      <c r="H60" s="24" t="s">
        <v>372</v>
      </c>
      <c r="I60" s="11"/>
      <c r="J60" s="35">
        <v>2547.7399999999998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ht="15" x14ac:dyDescent="0.25">
      <c r="A61" s="32">
        <v>59</v>
      </c>
      <c r="B61" s="28" t="s">
        <v>557</v>
      </c>
      <c r="C61" s="19" t="s">
        <v>133</v>
      </c>
      <c r="D61" s="19">
        <v>2023</v>
      </c>
      <c r="E61" s="18" t="s">
        <v>460</v>
      </c>
      <c r="F61" s="19" t="s">
        <v>558</v>
      </c>
      <c r="G61" s="19" t="s">
        <v>542</v>
      </c>
      <c r="H61" s="19" t="s">
        <v>641</v>
      </c>
      <c r="I61" s="11"/>
      <c r="J61" s="30">
        <v>7839.08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ht="15" x14ac:dyDescent="0.25">
      <c r="A62" s="32">
        <v>60</v>
      </c>
      <c r="B62" s="29" t="s">
        <v>557</v>
      </c>
      <c r="C62" s="19" t="s">
        <v>17</v>
      </c>
      <c r="D62" s="19">
        <v>2023</v>
      </c>
      <c r="E62" s="19" t="s">
        <v>541</v>
      </c>
      <c r="F62" s="19" t="s">
        <v>563</v>
      </c>
      <c r="G62" s="19" t="s">
        <v>193</v>
      </c>
      <c r="H62" s="24" t="s">
        <v>703</v>
      </c>
      <c r="I62" s="11"/>
      <c r="J62" s="35">
        <v>1824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15" x14ac:dyDescent="0.25">
      <c r="A63" s="32">
        <v>61</v>
      </c>
      <c r="B63" s="29" t="s">
        <v>557</v>
      </c>
      <c r="C63" s="19" t="s">
        <v>17</v>
      </c>
      <c r="D63" s="19">
        <v>2023</v>
      </c>
      <c r="E63" s="19" t="s">
        <v>548</v>
      </c>
      <c r="F63" s="19" t="s">
        <v>563</v>
      </c>
      <c r="G63" s="19" t="s">
        <v>193</v>
      </c>
      <c r="H63" s="24" t="s">
        <v>704</v>
      </c>
      <c r="I63" s="11"/>
      <c r="J63" s="35">
        <v>52.26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5" x14ac:dyDescent="0.25">
      <c r="A64" s="32">
        <v>62</v>
      </c>
      <c r="B64" s="29" t="s">
        <v>601</v>
      </c>
      <c r="C64" s="19" t="s">
        <v>17</v>
      </c>
      <c r="D64" s="19">
        <v>2023</v>
      </c>
      <c r="E64" s="19" t="s">
        <v>244</v>
      </c>
      <c r="F64" s="19" t="s">
        <v>156</v>
      </c>
      <c r="G64" s="19" t="s">
        <v>207</v>
      </c>
      <c r="H64" s="24" t="s">
        <v>554</v>
      </c>
      <c r="I64" s="11"/>
      <c r="J64" s="35">
        <v>504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" x14ac:dyDescent="0.25">
      <c r="A65" s="32">
        <v>63</v>
      </c>
      <c r="B65" s="29" t="s">
        <v>568</v>
      </c>
      <c r="C65" s="19" t="s">
        <v>17</v>
      </c>
      <c r="D65" s="19">
        <v>2023</v>
      </c>
      <c r="E65" s="19" t="s">
        <v>495</v>
      </c>
      <c r="F65" s="19" t="s">
        <v>661</v>
      </c>
      <c r="G65" s="19" t="s">
        <v>216</v>
      </c>
      <c r="H65" s="24" t="s">
        <v>372</v>
      </c>
      <c r="I65" s="11"/>
      <c r="J65" s="35">
        <v>32.1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" x14ac:dyDescent="0.25">
      <c r="A66" s="32">
        <v>64</v>
      </c>
      <c r="B66" s="29" t="s">
        <v>601</v>
      </c>
      <c r="C66" s="19" t="s">
        <v>17</v>
      </c>
      <c r="D66" s="19">
        <v>2023</v>
      </c>
      <c r="E66" s="19" t="s">
        <v>245</v>
      </c>
      <c r="F66" s="19" t="s">
        <v>154</v>
      </c>
      <c r="G66" s="19" t="s">
        <v>200</v>
      </c>
      <c r="H66" s="24" t="s">
        <v>554</v>
      </c>
      <c r="I66" s="11"/>
      <c r="J66" s="35">
        <v>3259.76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5" x14ac:dyDescent="0.25">
      <c r="A67" s="32">
        <v>65</v>
      </c>
      <c r="B67" s="29" t="s">
        <v>557</v>
      </c>
      <c r="C67" s="19" t="s">
        <v>17</v>
      </c>
      <c r="D67" s="19">
        <v>2023</v>
      </c>
      <c r="E67" s="19" t="s">
        <v>460</v>
      </c>
      <c r="F67" s="19" t="s">
        <v>558</v>
      </c>
      <c r="G67" s="19" t="s">
        <v>542</v>
      </c>
      <c r="H67" s="24" t="s">
        <v>643</v>
      </c>
      <c r="I67" s="11"/>
      <c r="J67" s="35">
        <v>4348.28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5" x14ac:dyDescent="0.25">
      <c r="A68" s="32">
        <v>66</v>
      </c>
      <c r="B68" s="29" t="s">
        <v>557</v>
      </c>
      <c r="C68" s="19" t="s">
        <v>17</v>
      </c>
      <c r="D68" s="19">
        <v>2023</v>
      </c>
      <c r="E68" s="19" t="s">
        <v>460</v>
      </c>
      <c r="F68" s="19" t="s">
        <v>558</v>
      </c>
      <c r="G68" s="19" t="s">
        <v>542</v>
      </c>
      <c r="H68" s="24" t="s">
        <v>659</v>
      </c>
      <c r="I68" s="11"/>
      <c r="J68" s="35">
        <v>12076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5" x14ac:dyDescent="0.25">
      <c r="A69" s="32">
        <v>67</v>
      </c>
      <c r="B69" s="29" t="s">
        <v>595</v>
      </c>
      <c r="C69" s="19" t="s">
        <v>17</v>
      </c>
      <c r="D69" s="19">
        <v>2023</v>
      </c>
      <c r="E69" s="19" t="s">
        <v>246</v>
      </c>
      <c r="F69" s="19" t="s">
        <v>219</v>
      </c>
      <c r="G69" s="19" t="s">
        <v>220</v>
      </c>
      <c r="H69" s="24" t="s">
        <v>555</v>
      </c>
      <c r="I69" s="24" t="s">
        <v>218</v>
      </c>
      <c r="J69" s="35">
        <v>5155.16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" x14ac:dyDescent="0.25">
      <c r="A70" s="32">
        <v>68</v>
      </c>
      <c r="B70" s="29" t="s">
        <v>601</v>
      </c>
      <c r="C70" s="19" t="s">
        <v>17</v>
      </c>
      <c r="D70" s="19">
        <v>2023</v>
      </c>
      <c r="E70" s="19" t="s">
        <v>247</v>
      </c>
      <c r="F70" s="19" t="s">
        <v>219</v>
      </c>
      <c r="G70" s="12" t="s">
        <v>220</v>
      </c>
      <c r="H70" s="24" t="s">
        <v>554</v>
      </c>
      <c r="I70" s="24" t="s">
        <v>218</v>
      </c>
      <c r="J70" s="35">
        <v>1271.48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5" x14ac:dyDescent="0.25">
      <c r="A71" s="32">
        <v>69</v>
      </c>
      <c r="B71" s="29" t="s">
        <v>605</v>
      </c>
      <c r="C71" s="19" t="s">
        <v>17</v>
      </c>
      <c r="D71" s="19">
        <v>2023</v>
      </c>
      <c r="E71" s="19" t="s">
        <v>606</v>
      </c>
      <c r="F71" s="19" t="s">
        <v>205</v>
      </c>
      <c r="G71" s="19" t="s">
        <v>206</v>
      </c>
      <c r="H71" s="24" t="s">
        <v>461</v>
      </c>
      <c r="I71" s="11"/>
      <c r="J71" s="35">
        <v>17568.2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5" x14ac:dyDescent="0.25">
      <c r="A72" s="32">
        <v>70</v>
      </c>
      <c r="B72" s="29" t="s">
        <v>564</v>
      </c>
      <c r="C72" s="19" t="s">
        <v>18</v>
      </c>
      <c r="D72" s="19">
        <v>2023</v>
      </c>
      <c r="E72" s="19" t="s">
        <v>575</v>
      </c>
      <c r="F72" s="19" t="s">
        <v>157</v>
      </c>
      <c r="G72" s="19" t="s">
        <v>256</v>
      </c>
      <c r="H72" s="24" t="s">
        <v>372</v>
      </c>
      <c r="I72" s="11"/>
      <c r="J72" s="35">
        <v>1843.16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5" x14ac:dyDescent="0.25">
      <c r="A73" s="32">
        <v>71</v>
      </c>
      <c r="B73" s="29" t="s">
        <v>556</v>
      </c>
      <c r="C73" s="19" t="s">
        <v>18</v>
      </c>
      <c r="D73" s="19">
        <v>2023</v>
      </c>
      <c r="E73" s="19" t="s">
        <v>539</v>
      </c>
      <c r="F73" s="19" t="s">
        <v>16</v>
      </c>
      <c r="G73" s="19" t="s">
        <v>171</v>
      </c>
      <c r="H73" s="24" t="s">
        <v>459</v>
      </c>
      <c r="I73" s="11"/>
      <c r="J73" s="35">
        <v>69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5" x14ac:dyDescent="0.25">
      <c r="A74" s="32">
        <v>72</v>
      </c>
      <c r="B74" s="28" t="s">
        <v>617</v>
      </c>
      <c r="C74" s="19" t="s">
        <v>18</v>
      </c>
      <c r="D74" s="19">
        <v>2023</v>
      </c>
      <c r="E74" s="19" t="s">
        <v>561</v>
      </c>
      <c r="F74" s="19" t="s">
        <v>254</v>
      </c>
      <c r="G74" s="19" t="s">
        <v>255</v>
      </c>
      <c r="H74" s="24" t="s">
        <v>372</v>
      </c>
      <c r="I74" s="11"/>
      <c r="J74" s="35">
        <v>1536.15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" x14ac:dyDescent="0.25">
      <c r="A75" s="32">
        <v>73</v>
      </c>
      <c r="B75" s="29" t="s">
        <v>557</v>
      </c>
      <c r="C75" s="19" t="s">
        <v>18</v>
      </c>
      <c r="D75" s="19">
        <v>2023</v>
      </c>
      <c r="E75" s="19" t="s">
        <v>541</v>
      </c>
      <c r="F75" s="19" t="s">
        <v>563</v>
      </c>
      <c r="G75" s="19" t="s">
        <v>193</v>
      </c>
      <c r="H75" s="24" t="s">
        <v>705</v>
      </c>
      <c r="I75" s="11"/>
      <c r="J75" s="35">
        <v>486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5" x14ac:dyDescent="0.25">
      <c r="A76" s="32">
        <v>74</v>
      </c>
      <c r="B76" s="29" t="s">
        <v>586</v>
      </c>
      <c r="C76" s="19" t="s">
        <v>18</v>
      </c>
      <c r="D76" s="19">
        <v>2023</v>
      </c>
      <c r="E76" s="13" t="s">
        <v>498</v>
      </c>
      <c r="F76" s="19" t="s">
        <v>249</v>
      </c>
      <c r="G76" s="19" t="s">
        <v>230</v>
      </c>
      <c r="H76" s="24" t="s">
        <v>372</v>
      </c>
      <c r="I76" s="11"/>
      <c r="J76" s="35">
        <v>208.7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15" x14ac:dyDescent="0.25">
      <c r="A77" s="32">
        <v>75</v>
      </c>
      <c r="B77" s="40" t="s">
        <v>658</v>
      </c>
      <c r="C77" s="19" t="s">
        <v>18</v>
      </c>
      <c r="D77" s="19">
        <v>2023</v>
      </c>
      <c r="E77" s="27" t="s">
        <v>499</v>
      </c>
      <c r="F77" s="19" t="s">
        <v>496</v>
      </c>
      <c r="G77" s="19" t="s">
        <v>497</v>
      </c>
      <c r="H77" s="24" t="s">
        <v>372</v>
      </c>
      <c r="I77" s="11"/>
      <c r="J77" s="35">
        <v>29.33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15" x14ac:dyDescent="0.25">
      <c r="A78" s="32">
        <v>76</v>
      </c>
      <c r="B78" s="29" t="s">
        <v>564</v>
      </c>
      <c r="C78" s="19" t="s">
        <v>18</v>
      </c>
      <c r="D78" s="19">
        <v>2023</v>
      </c>
      <c r="E78" s="19" t="s">
        <v>243</v>
      </c>
      <c r="F78" s="19" t="s">
        <v>221</v>
      </c>
      <c r="G78" s="19" t="s">
        <v>222</v>
      </c>
      <c r="H78" s="24" t="s">
        <v>372</v>
      </c>
      <c r="I78" s="11"/>
      <c r="J78" s="35">
        <v>1827.58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15" x14ac:dyDescent="0.25">
      <c r="A79" s="32">
        <v>77</v>
      </c>
      <c r="B79" s="29" t="s">
        <v>557</v>
      </c>
      <c r="C79" s="19" t="s">
        <v>18</v>
      </c>
      <c r="D79" s="19">
        <v>2023</v>
      </c>
      <c r="E79" s="19" t="s">
        <v>460</v>
      </c>
      <c r="F79" s="19" t="s">
        <v>558</v>
      </c>
      <c r="G79" s="19" t="s">
        <v>542</v>
      </c>
      <c r="H79" s="24" t="s">
        <v>645</v>
      </c>
      <c r="I79" s="11"/>
      <c r="J79" s="35">
        <v>1314.22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15" x14ac:dyDescent="0.25">
      <c r="A80" s="32">
        <v>78</v>
      </c>
      <c r="B80" s="29" t="s">
        <v>557</v>
      </c>
      <c r="C80" s="19" t="s">
        <v>18</v>
      </c>
      <c r="D80" s="19">
        <v>2023</v>
      </c>
      <c r="E80" s="19" t="s">
        <v>460</v>
      </c>
      <c r="F80" s="19" t="s">
        <v>558</v>
      </c>
      <c r="G80" s="19" t="s">
        <v>542</v>
      </c>
      <c r="H80" s="19" t="s">
        <v>683</v>
      </c>
      <c r="I80" s="11"/>
      <c r="J80" s="30">
        <v>1569.38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2" ht="15" x14ac:dyDescent="0.25">
      <c r="A81" s="32">
        <v>79</v>
      </c>
      <c r="B81" s="29" t="s">
        <v>557</v>
      </c>
      <c r="C81" s="19" t="s">
        <v>18</v>
      </c>
      <c r="D81" s="19">
        <v>2023</v>
      </c>
      <c r="E81" s="19" t="s">
        <v>460</v>
      </c>
      <c r="F81" s="19" t="s">
        <v>558</v>
      </c>
      <c r="G81" s="19" t="s">
        <v>542</v>
      </c>
      <c r="H81" s="24" t="s">
        <v>646</v>
      </c>
      <c r="I81" s="11"/>
      <c r="J81" s="35">
        <v>2712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2" ht="15" x14ac:dyDescent="0.25">
      <c r="A82" s="32">
        <v>80</v>
      </c>
      <c r="B82" s="29" t="s">
        <v>586</v>
      </c>
      <c r="C82" s="19" t="s">
        <v>18</v>
      </c>
      <c r="D82" s="19">
        <v>2023</v>
      </c>
      <c r="E82" s="19" t="s">
        <v>224</v>
      </c>
      <c r="F82" s="19" t="s">
        <v>502</v>
      </c>
      <c r="G82" s="19" t="s">
        <v>223</v>
      </c>
      <c r="H82" s="24" t="s">
        <v>372</v>
      </c>
      <c r="I82" s="11"/>
      <c r="J82" s="35">
        <v>1500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2" ht="15" x14ac:dyDescent="0.25">
      <c r="A83" s="32">
        <v>81</v>
      </c>
      <c r="B83" s="29" t="s">
        <v>586</v>
      </c>
      <c r="C83" s="19" t="s">
        <v>18</v>
      </c>
      <c r="D83" s="19">
        <v>2023</v>
      </c>
      <c r="E83" s="19" t="s">
        <v>522</v>
      </c>
      <c r="F83" s="19" t="s">
        <v>249</v>
      </c>
      <c r="G83" s="19" t="s">
        <v>225</v>
      </c>
      <c r="H83" s="24" t="s">
        <v>372</v>
      </c>
      <c r="I83" s="11"/>
      <c r="J83" s="35">
        <v>741.8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2" ht="15" x14ac:dyDescent="0.25">
      <c r="A84" s="32">
        <v>82</v>
      </c>
      <c r="B84" s="29" t="s">
        <v>568</v>
      </c>
      <c r="C84" s="19" t="s">
        <v>18</v>
      </c>
      <c r="D84" s="19">
        <v>2023</v>
      </c>
      <c r="E84" s="19" t="s">
        <v>227</v>
      </c>
      <c r="F84" s="19" t="s">
        <v>226</v>
      </c>
      <c r="G84" s="19" t="s">
        <v>228</v>
      </c>
      <c r="H84" s="24" t="s">
        <v>372</v>
      </c>
      <c r="I84" s="11"/>
      <c r="J84" s="35">
        <v>250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2" ht="15" x14ac:dyDescent="0.25">
      <c r="A85" s="32">
        <v>83</v>
      </c>
      <c r="B85" s="40" t="s">
        <v>658</v>
      </c>
      <c r="C85" s="23" t="s">
        <v>18</v>
      </c>
      <c r="D85" s="23">
        <v>2023</v>
      </c>
      <c r="E85" s="13" t="s">
        <v>607</v>
      </c>
      <c r="F85" s="23" t="s">
        <v>496</v>
      </c>
      <c r="G85" s="23" t="s">
        <v>497</v>
      </c>
      <c r="H85" s="24" t="s">
        <v>372</v>
      </c>
      <c r="I85" s="21"/>
      <c r="J85" s="37">
        <v>16.899999999999999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2" ht="15" x14ac:dyDescent="0.25">
      <c r="A86" s="32">
        <v>84</v>
      </c>
      <c r="B86" s="38" t="s">
        <v>603</v>
      </c>
      <c r="C86" s="23" t="s">
        <v>20</v>
      </c>
      <c r="D86" s="23">
        <v>2023</v>
      </c>
      <c r="E86" s="27" t="s">
        <v>504</v>
      </c>
      <c r="F86" s="19" t="s">
        <v>576</v>
      </c>
      <c r="G86" s="19" t="s">
        <v>503</v>
      </c>
      <c r="H86" s="24" t="s">
        <v>372</v>
      </c>
      <c r="I86" s="11"/>
      <c r="J86" s="35">
        <v>320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2" ht="15" x14ac:dyDescent="0.25">
      <c r="A87" s="32">
        <v>85</v>
      </c>
      <c r="B87" s="29" t="s">
        <v>608</v>
      </c>
      <c r="C87" s="18" t="s">
        <v>20</v>
      </c>
      <c r="D87" s="18">
        <v>2023</v>
      </c>
      <c r="E87" s="18" t="s">
        <v>290</v>
      </c>
      <c r="F87" s="19" t="s">
        <v>263</v>
      </c>
      <c r="G87" s="18" t="s">
        <v>264</v>
      </c>
      <c r="H87" s="19" t="s">
        <v>569</v>
      </c>
      <c r="I87" s="11"/>
      <c r="J87" s="39">
        <v>630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2" ht="15" x14ac:dyDescent="0.25">
      <c r="A88" s="32">
        <v>86</v>
      </c>
      <c r="B88" s="29" t="s">
        <v>608</v>
      </c>
      <c r="C88" s="18" t="s">
        <v>20</v>
      </c>
      <c r="D88" s="18">
        <v>2023</v>
      </c>
      <c r="E88" s="18" t="s">
        <v>291</v>
      </c>
      <c r="F88" s="19" t="s">
        <v>257</v>
      </c>
      <c r="G88" s="18" t="s">
        <v>265</v>
      </c>
      <c r="H88" s="19" t="s">
        <v>569</v>
      </c>
      <c r="I88" s="11"/>
      <c r="J88" s="39">
        <v>630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15" x14ac:dyDescent="0.25">
      <c r="A89" s="32">
        <v>87</v>
      </c>
      <c r="B89" s="29" t="s">
        <v>596</v>
      </c>
      <c r="C89" s="18" t="s">
        <v>20</v>
      </c>
      <c r="D89" s="18">
        <v>2023</v>
      </c>
      <c r="E89" s="18" t="s">
        <v>292</v>
      </c>
      <c r="F89" s="19" t="s">
        <v>190</v>
      </c>
      <c r="G89" s="18" t="s">
        <v>191</v>
      </c>
      <c r="H89" s="24" t="s">
        <v>562</v>
      </c>
      <c r="I89" s="11"/>
      <c r="J89" s="39">
        <v>3409.6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15" x14ac:dyDescent="0.25">
      <c r="A90" s="32">
        <v>88</v>
      </c>
      <c r="B90" s="29" t="s">
        <v>596</v>
      </c>
      <c r="C90" s="18" t="s">
        <v>20</v>
      </c>
      <c r="D90" s="18">
        <v>2023</v>
      </c>
      <c r="E90" s="18" t="s">
        <v>293</v>
      </c>
      <c r="F90" s="19" t="s">
        <v>194</v>
      </c>
      <c r="G90" s="18" t="s">
        <v>195</v>
      </c>
      <c r="H90" s="24" t="s">
        <v>562</v>
      </c>
      <c r="I90" s="11"/>
      <c r="J90" s="39">
        <v>3409.6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15" x14ac:dyDescent="0.25">
      <c r="A91" s="32">
        <v>89</v>
      </c>
      <c r="B91" s="28" t="s">
        <v>556</v>
      </c>
      <c r="C91" s="18" t="s">
        <v>20</v>
      </c>
      <c r="D91" s="18">
        <v>2023</v>
      </c>
      <c r="E91" s="18" t="s">
        <v>539</v>
      </c>
      <c r="F91" s="19" t="s">
        <v>16</v>
      </c>
      <c r="G91" s="18" t="s">
        <v>171</v>
      </c>
      <c r="H91" s="19" t="s">
        <v>459</v>
      </c>
      <c r="I91" s="11"/>
      <c r="J91" s="39">
        <v>69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15" x14ac:dyDescent="0.25">
      <c r="A92" s="32">
        <v>90</v>
      </c>
      <c r="B92" s="28" t="s">
        <v>597</v>
      </c>
      <c r="C92" s="18" t="s">
        <v>20</v>
      </c>
      <c r="D92" s="18">
        <v>2023</v>
      </c>
      <c r="E92" s="18" t="s">
        <v>508</v>
      </c>
      <c r="F92" s="19" t="s">
        <v>509</v>
      </c>
      <c r="G92" s="18" t="s">
        <v>447</v>
      </c>
      <c r="H92" s="19" t="s">
        <v>372</v>
      </c>
      <c r="I92" s="11"/>
      <c r="J92" s="39">
        <v>235.5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15" x14ac:dyDescent="0.25">
      <c r="A93" s="32">
        <v>91</v>
      </c>
      <c r="B93" s="40" t="s">
        <v>658</v>
      </c>
      <c r="C93" s="18" t="s">
        <v>20</v>
      </c>
      <c r="D93" s="18">
        <v>2023</v>
      </c>
      <c r="E93" s="18" t="s">
        <v>510</v>
      </c>
      <c r="F93" s="19" t="s">
        <v>511</v>
      </c>
      <c r="G93" s="18" t="s">
        <v>512</v>
      </c>
      <c r="H93" s="19" t="s">
        <v>372</v>
      </c>
      <c r="I93" s="11"/>
      <c r="J93" s="35">
        <v>76.739999999999995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15" x14ac:dyDescent="0.25">
      <c r="A94" s="32">
        <v>92</v>
      </c>
      <c r="B94" s="28" t="s">
        <v>595</v>
      </c>
      <c r="C94" s="18" t="s">
        <v>20</v>
      </c>
      <c r="D94" s="18">
        <v>2023</v>
      </c>
      <c r="E94" s="18" t="s">
        <v>294</v>
      </c>
      <c r="F94" s="19" t="s">
        <v>190</v>
      </c>
      <c r="G94" s="18" t="s">
        <v>191</v>
      </c>
      <c r="H94" s="19" t="s">
        <v>555</v>
      </c>
      <c r="I94" s="11"/>
      <c r="J94" s="39">
        <v>4996.6400000000003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15" x14ac:dyDescent="0.25">
      <c r="A95" s="32">
        <v>93</v>
      </c>
      <c r="B95" s="29" t="s">
        <v>601</v>
      </c>
      <c r="C95" s="18" t="s">
        <v>20</v>
      </c>
      <c r="D95" s="18">
        <v>2023</v>
      </c>
      <c r="E95" s="18" t="s">
        <v>295</v>
      </c>
      <c r="F95" s="19" t="s">
        <v>190</v>
      </c>
      <c r="G95" s="18" t="s">
        <v>191</v>
      </c>
      <c r="H95" s="24" t="s">
        <v>554</v>
      </c>
      <c r="I95" s="11"/>
      <c r="J95" s="39">
        <v>1392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15" x14ac:dyDescent="0.25">
      <c r="A96" s="32">
        <v>94</v>
      </c>
      <c r="B96" s="28" t="s">
        <v>595</v>
      </c>
      <c r="C96" s="18" t="s">
        <v>20</v>
      </c>
      <c r="D96" s="18">
        <v>2023</v>
      </c>
      <c r="E96" s="18" t="s">
        <v>296</v>
      </c>
      <c r="F96" s="19" t="s">
        <v>194</v>
      </c>
      <c r="G96" s="18" t="s">
        <v>195</v>
      </c>
      <c r="H96" s="19" t="s">
        <v>555</v>
      </c>
      <c r="I96" s="11"/>
      <c r="J96" s="39">
        <v>4996.6400000000003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15" x14ac:dyDescent="0.25">
      <c r="A97" s="32">
        <v>95</v>
      </c>
      <c r="B97" s="29" t="s">
        <v>601</v>
      </c>
      <c r="C97" s="18" t="s">
        <v>20</v>
      </c>
      <c r="D97" s="18">
        <v>2023</v>
      </c>
      <c r="E97" s="18" t="s">
        <v>297</v>
      </c>
      <c r="F97" s="19" t="s">
        <v>194</v>
      </c>
      <c r="G97" s="18" t="s">
        <v>195</v>
      </c>
      <c r="H97" s="24" t="s">
        <v>554</v>
      </c>
      <c r="I97" s="11"/>
      <c r="J97" s="39">
        <v>1392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15" x14ac:dyDescent="0.25">
      <c r="A98" s="32">
        <v>96</v>
      </c>
      <c r="B98" s="28" t="s">
        <v>595</v>
      </c>
      <c r="C98" s="18" t="s">
        <v>20</v>
      </c>
      <c r="D98" s="18">
        <v>2023</v>
      </c>
      <c r="E98" s="18" t="s">
        <v>298</v>
      </c>
      <c r="F98" s="19" t="s">
        <v>266</v>
      </c>
      <c r="G98" s="18" t="s">
        <v>267</v>
      </c>
      <c r="H98" s="19" t="s">
        <v>555</v>
      </c>
      <c r="I98" s="11"/>
      <c r="J98" s="39">
        <v>5170.76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15" x14ac:dyDescent="0.25">
      <c r="A99" s="32">
        <v>97</v>
      </c>
      <c r="B99" s="29" t="s">
        <v>601</v>
      </c>
      <c r="C99" s="18" t="s">
        <v>20</v>
      </c>
      <c r="D99" s="18">
        <v>2023</v>
      </c>
      <c r="E99" s="18" t="s">
        <v>299</v>
      </c>
      <c r="F99" s="19" t="s">
        <v>266</v>
      </c>
      <c r="G99" s="18" t="s">
        <v>267</v>
      </c>
      <c r="H99" s="24" t="s">
        <v>554</v>
      </c>
      <c r="I99" s="11"/>
      <c r="J99" s="39">
        <v>1271.48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15" x14ac:dyDescent="0.25">
      <c r="A100" s="32">
        <v>98</v>
      </c>
      <c r="B100" s="28" t="s">
        <v>567</v>
      </c>
      <c r="C100" s="18" t="s">
        <v>20</v>
      </c>
      <c r="D100" s="18">
        <v>2023</v>
      </c>
      <c r="E100" s="15" t="s">
        <v>505</v>
      </c>
      <c r="F100" s="16" t="s">
        <v>302</v>
      </c>
      <c r="G100" s="18" t="s">
        <v>303</v>
      </c>
      <c r="H100" s="19" t="s">
        <v>372</v>
      </c>
      <c r="I100" s="24" t="s">
        <v>609</v>
      </c>
      <c r="J100" s="39">
        <v>69.989999999999995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15" x14ac:dyDescent="0.25">
      <c r="A101" s="32">
        <v>99</v>
      </c>
      <c r="B101" s="29" t="s">
        <v>560</v>
      </c>
      <c r="C101" s="18" t="s">
        <v>20</v>
      </c>
      <c r="D101" s="18">
        <v>2023</v>
      </c>
      <c r="E101" s="18" t="s">
        <v>540</v>
      </c>
      <c r="F101" s="19" t="s">
        <v>209</v>
      </c>
      <c r="G101" s="18" t="s">
        <v>210</v>
      </c>
      <c r="H101" s="24" t="s">
        <v>553</v>
      </c>
      <c r="I101" s="11"/>
      <c r="J101" s="39">
        <v>5586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15" x14ac:dyDescent="0.25">
      <c r="A102" s="32">
        <v>100</v>
      </c>
      <c r="B102" s="29" t="s">
        <v>605</v>
      </c>
      <c r="C102" s="18" t="s">
        <v>20</v>
      </c>
      <c r="D102" s="18">
        <v>2023</v>
      </c>
      <c r="E102" s="18" t="s">
        <v>464</v>
      </c>
      <c r="F102" s="19" t="s">
        <v>205</v>
      </c>
      <c r="G102" s="19" t="s">
        <v>206</v>
      </c>
      <c r="H102" s="19" t="s">
        <v>461</v>
      </c>
      <c r="I102" s="11"/>
      <c r="J102" s="39">
        <v>2940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15" x14ac:dyDescent="0.25">
      <c r="A103" s="32">
        <v>101</v>
      </c>
      <c r="B103" s="28" t="s">
        <v>570</v>
      </c>
      <c r="C103" s="18" t="s">
        <v>20</v>
      </c>
      <c r="D103" s="18">
        <v>2023</v>
      </c>
      <c r="E103" s="18" t="s">
        <v>301</v>
      </c>
      <c r="F103" s="19" t="s">
        <v>268</v>
      </c>
      <c r="G103" s="19" t="s">
        <v>269</v>
      </c>
      <c r="H103" s="19" t="s">
        <v>571</v>
      </c>
      <c r="I103" s="11"/>
      <c r="J103" s="39">
        <v>2493</v>
      </c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15" x14ac:dyDescent="0.25">
      <c r="A104" s="32">
        <v>102</v>
      </c>
      <c r="B104" s="28" t="s">
        <v>570</v>
      </c>
      <c r="C104" s="18" t="s">
        <v>20</v>
      </c>
      <c r="D104" s="18">
        <v>2023</v>
      </c>
      <c r="E104" s="18" t="s">
        <v>304</v>
      </c>
      <c r="F104" s="19" t="s">
        <v>198</v>
      </c>
      <c r="G104" s="19" t="s">
        <v>199</v>
      </c>
      <c r="H104" s="19" t="s">
        <v>571</v>
      </c>
      <c r="I104" s="11"/>
      <c r="J104" s="39">
        <v>2493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15" x14ac:dyDescent="0.25">
      <c r="A105" s="32">
        <v>103</v>
      </c>
      <c r="B105" s="28" t="s">
        <v>570</v>
      </c>
      <c r="C105" s="18" t="s">
        <v>20</v>
      </c>
      <c r="D105" s="18">
        <v>2023</v>
      </c>
      <c r="E105" s="18" t="s">
        <v>300</v>
      </c>
      <c r="F105" s="19" t="s">
        <v>270</v>
      </c>
      <c r="G105" s="19" t="s">
        <v>271</v>
      </c>
      <c r="H105" s="19" t="s">
        <v>571</v>
      </c>
      <c r="I105" s="11"/>
      <c r="J105" s="39">
        <v>420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15" x14ac:dyDescent="0.25">
      <c r="A106" s="32">
        <v>104</v>
      </c>
      <c r="B106" s="28" t="s">
        <v>570</v>
      </c>
      <c r="C106" s="18" t="s">
        <v>20</v>
      </c>
      <c r="D106" s="18">
        <v>2023</v>
      </c>
      <c r="E106" s="18" t="s">
        <v>305</v>
      </c>
      <c r="F106" s="19" t="s">
        <v>272</v>
      </c>
      <c r="G106" s="19" t="s">
        <v>273</v>
      </c>
      <c r="H106" s="19" t="s">
        <v>571</v>
      </c>
      <c r="I106" s="11"/>
      <c r="J106" s="39">
        <v>445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15" x14ac:dyDescent="0.25">
      <c r="A107" s="32">
        <v>105</v>
      </c>
      <c r="B107" s="28" t="s">
        <v>570</v>
      </c>
      <c r="C107" s="18" t="s">
        <v>20</v>
      </c>
      <c r="D107" s="18">
        <v>2023</v>
      </c>
      <c r="E107" s="18" t="s">
        <v>306</v>
      </c>
      <c r="F107" s="19" t="s">
        <v>274</v>
      </c>
      <c r="G107" s="19" t="s">
        <v>275</v>
      </c>
      <c r="H107" s="19" t="s">
        <v>571</v>
      </c>
      <c r="I107" s="11"/>
      <c r="J107" s="39">
        <v>420</v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15" x14ac:dyDescent="0.25">
      <c r="A108" s="32">
        <v>106</v>
      </c>
      <c r="B108" s="28" t="s">
        <v>570</v>
      </c>
      <c r="C108" s="18" t="s">
        <v>20</v>
      </c>
      <c r="D108" s="18">
        <v>2023</v>
      </c>
      <c r="E108" s="18" t="s">
        <v>307</v>
      </c>
      <c r="F108" s="19" t="s">
        <v>276</v>
      </c>
      <c r="G108" s="19" t="s">
        <v>277</v>
      </c>
      <c r="H108" s="19" t="s">
        <v>571</v>
      </c>
      <c r="I108" s="11"/>
      <c r="J108" s="39">
        <v>420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15" x14ac:dyDescent="0.25">
      <c r="A109" s="32">
        <v>107</v>
      </c>
      <c r="B109" s="28" t="s">
        <v>556</v>
      </c>
      <c r="C109" s="18" t="s">
        <v>20</v>
      </c>
      <c r="D109" s="18">
        <v>2023</v>
      </c>
      <c r="E109" s="18" t="s">
        <v>539</v>
      </c>
      <c r="F109" s="19" t="s">
        <v>16</v>
      </c>
      <c r="G109" s="19" t="s">
        <v>171</v>
      </c>
      <c r="H109" s="19" t="s">
        <v>459</v>
      </c>
      <c r="I109" s="11"/>
      <c r="J109" s="39">
        <v>11.5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15" x14ac:dyDescent="0.25">
      <c r="A110" s="32">
        <v>108</v>
      </c>
      <c r="B110" s="29" t="s">
        <v>601</v>
      </c>
      <c r="C110" s="18" t="s">
        <v>20</v>
      </c>
      <c r="D110" s="18">
        <v>2023</v>
      </c>
      <c r="E110" s="18" t="s">
        <v>308</v>
      </c>
      <c r="F110" s="19" t="s">
        <v>190</v>
      </c>
      <c r="G110" s="19" t="s">
        <v>191</v>
      </c>
      <c r="H110" s="19" t="s">
        <v>594</v>
      </c>
      <c r="I110" s="11"/>
      <c r="J110" s="39">
        <v>2900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15" x14ac:dyDescent="0.25">
      <c r="A111" s="32">
        <v>109</v>
      </c>
      <c r="B111" s="29" t="s">
        <v>601</v>
      </c>
      <c r="C111" s="18" t="s">
        <v>20</v>
      </c>
      <c r="D111" s="18">
        <v>2023</v>
      </c>
      <c r="E111" s="18" t="s">
        <v>309</v>
      </c>
      <c r="F111" s="19" t="s">
        <v>190</v>
      </c>
      <c r="G111" s="19" t="s">
        <v>191</v>
      </c>
      <c r="H111" s="19" t="s">
        <v>594</v>
      </c>
      <c r="I111" s="11"/>
      <c r="J111" s="39">
        <v>3480</v>
      </c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15" x14ac:dyDescent="0.25">
      <c r="A112" s="32">
        <v>110</v>
      </c>
      <c r="B112" s="29" t="s">
        <v>601</v>
      </c>
      <c r="C112" s="18" t="s">
        <v>20</v>
      </c>
      <c r="D112" s="18">
        <v>2023</v>
      </c>
      <c r="E112" s="18" t="s">
        <v>311</v>
      </c>
      <c r="F112" s="19" t="s">
        <v>194</v>
      </c>
      <c r="G112" s="19" t="s">
        <v>195</v>
      </c>
      <c r="H112" s="19" t="s">
        <v>554</v>
      </c>
      <c r="I112" s="11"/>
      <c r="J112" s="39">
        <v>2900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15" x14ac:dyDescent="0.25">
      <c r="A113" s="32">
        <v>111</v>
      </c>
      <c r="B113" s="29" t="s">
        <v>601</v>
      </c>
      <c r="C113" s="18" t="s">
        <v>20</v>
      </c>
      <c r="D113" s="18">
        <v>2023</v>
      </c>
      <c r="E113" s="18" t="s">
        <v>310</v>
      </c>
      <c r="F113" s="19" t="s">
        <v>194</v>
      </c>
      <c r="G113" s="19" t="s">
        <v>195</v>
      </c>
      <c r="H113" s="19" t="s">
        <v>554</v>
      </c>
      <c r="I113" s="11"/>
      <c r="J113" s="39">
        <v>3480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15" x14ac:dyDescent="0.25">
      <c r="A114" s="32">
        <v>112</v>
      </c>
      <c r="B114" s="28" t="s">
        <v>570</v>
      </c>
      <c r="C114" s="18" t="s">
        <v>20</v>
      </c>
      <c r="D114" s="18">
        <v>2023</v>
      </c>
      <c r="E114" s="18" t="s">
        <v>312</v>
      </c>
      <c r="F114" s="19" t="s">
        <v>543</v>
      </c>
      <c r="G114" s="19" t="s">
        <v>278</v>
      </c>
      <c r="H114" s="19" t="s">
        <v>571</v>
      </c>
      <c r="I114" s="11"/>
      <c r="J114" s="39">
        <v>420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15" x14ac:dyDescent="0.25">
      <c r="A115" s="32">
        <v>113</v>
      </c>
      <c r="B115" s="28" t="s">
        <v>570</v>
      </c>
      <c r="C115" s="18" t="s">
        <v>20</v>
      </c>
      <c r="D115" s="18">
        <v>2023</v>
      </c>
      <c r="E115" s="18" t="s">
        <v>313</v>
      </c>
      <c r="F115" s="19" t="s">
        <v>268</v>
      </c>
      <c r="G115" s="19" t="s">
        <v>269</v>
      </c>
      <c r="H115" s="19" t="s">
        <v>571</v>
      </c>
      <c r="I115" s="11"/>
      <c r="J115" s="39">
        <v>1963.46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15" x14ac:dyDescent="0.25">
      <c r="A116" s="32">
        <v>114</v>
      </c>
      <c r="B116" s="28" t="s">
        <v>570</v>
      </c>
      <c r="C116" s="18" t="s">
        <v>20</v>
      </c>
      <c r="D116" s="18">
        <v>2023</v>
      </c>
      <c r="E116" s="18" t="s">
        <v>314</v>
      </c>
      <c r="F116" s="19" t="s">
        <v>196</v>
      </c>
      <c r="G116" s="19" t="s">
        <v>197</v>
      </c>
      <c r="H116" s="19" t="s">
        <v>571</v>
      </c>
      <c r="I116" s="11"/>
      <c r="J116" s="39">
        <v>2643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15" x14ac:dyDescent="0.25">
      <c r="A117" s="32">
        <v>115</v>
      </c>
      <c r="B117" s="28" t="s">
        <v>570</v>
      </c>
      <c r="C117" s="18" t="s">
        <v>20</v>
      </c>
      <c r="D117" s="18">
        <v>2023</v>
      </c>
      <c r="E117" s="18" t="s">
        <v>354</v>
      </c>
      <c r="F117" s="19" t="s">
        <v>219</v>
      </c>
      <c r="G117" s="19" t="s">
        <v>220</v>
      </c>
      <c r="H117" s="19" t="s">
        <v>571</v>
      </c>
      <c r="I117" s="24" t="s">
        <v>218</v>
      </c>
      <c r="J117" s="39">
        <v>420</v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15" x14ac:dyDescent="0.25">
      <c r="A118" s="32">
        <v>116</v>
      </c>
      <c r="B118" s="28" t="s">
        <v>570</v>
      </c>
      <c r="C118" s="18" t="s">
        <v>20</v>
      </c>
      <c r="D118" s="18">
        <v>2023</v>
      </c>
      <c r="E118" s="18" t="s">
        <v>315</v>
      </c>
      <c r="F118" s="19" t="s">
        <v>203</v>
      </c>
      <c r="G118" s="19" t="s">
        <v>204</v>
      </c>
      <c r="H118" s="19" t="s">
        <v>571</v>
      </c>
      <c r="I118" s="11"/>
      <c r="J118" s="39">
        <v>420</v>
      </c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15" x14ac:dyDescent="0.25">
      <c r="A119" s="32">
        <v>117</v>
      </c>
      <c r="B119" s="28" t="s">
        <v>570</v>
      </c>
      <c r="C119" s="18" t="s">
        <v>20</v>
      </c>
      <c r="D119" s="18">
        <v>2023</v>
      </c>
      <c r="E119" s="18" t="s">
        <v>316</v>
      </c>
      <c r="F119" s="19" t="s">
        <v>280</v>
      </c>
      <c r="G119" s="19" t="s">
        <v>281</v>
      </c>
      <c r="H119" s="19" t="s">
        <v>571</v>
      </c>
      <c r="I119" s="11"/>
      <c r="J119" s="39">
        <v>420</v>
      </c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15" x14ac:dyDescent="0.25">
      <c r="A120" s="32">
        <v>118</v>
      </c>
      <c r="B120" s="28" t="s">
        <v>556</v>
      </c>
      <c r="C120" s="18" t="s">
        <v>20</v>
      </c>
      <c r="D120" s="18">
        <v>2023</v>
      </c>
      <c r="E120" s="18" t="s">
        <v>539</v>
      </c>
      <c r="F120" s="19" t="s">
        <v>16</v>
      </c>
      <c r="G120" s="19" t="s">
        <v>171</v>
      </c>
      <c r="H120" s="19" t="s">
        <v>459</v>
      </c>
      <c r="I120" s="11"/>
      <c r="J120" s="39">
        <v>11.5</v>
      </c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15" x14ac:dyDescent="0.25">
      <c r="A121" s="32">
        <v>119</v>
      </c>
      <c r="B121" s="29" t="s">
        <v>560</v>
      </c>
      <c r="C121" s="18" t="s">
        <v>20</v>
      </c>
      <c r="D121" s="18">
        <v>2023</v>
      </c>
      <c r="E121" s="18" t="s">
        <v>540</v>
      </c>
      <c r="F121" s="19" t="s">
        <v>209</v>
      </c>
      <c r="G121" s="19" t="s">
        <v>210</v>
      </c>
      <c r="H121" s="24" t="s">
        <v>553</v>
      </c>
      <c r="I121" s="11"/>
      <c r="J121" s="39">
        <v>17822</v>
      </c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15" x14ac:dyDescent="0.25">
      <c r="A122" s="32">
        <v>120</v>
      </c>
      <c r="B122" s="29" t="s">
        <v>608</v>
      </c>
      <c r="C122" s="18" t="s">
        <v>21</v>
      </c>
      <c r="D122" s="18">
        <v>2023</v>
      </c>
      <c r="E122" s="18" t="s">
        <v>317</v>
      </c>
      <c r="F122" s="19" t="s">
        <v>263</v>
      </c>
      <c r="G122" s="19" t="s">
        <v>264</v>
      </c>
      <c r="H122" s="19" t="s">
        <v>569</v>
      </c>
      <c r="I122" s="11"/>
      <c r="J122" s="39">
        <v>630</v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15" x14ac:dyDescent="0.25">
      <c r="A123" s="32">
        <v>121</v>
      </c>
      <c r="B123" s="29" t="s">
        <v>608</v>
      </c>
      <c r="C123" s="18" t="s">
        <v>21</v>
      </c>
      <c r="D123" s="18">
        <v>2023</v>
      </c>
      <c r="E123" s="18" t="s">
        <v>318</v>
      </c>
      <c r="F123" s="19" t="s">
        <v>257</v>
      </c>
      <c r="G123" s="19" t="s">
        <v>265</v>
      </c>
      <c r="H123" s="19" t="s">
        <v>569</v>
      </c>
      <c r="I123" s="11"/>
      <c r="J123" s="39">
        <v>630</v>
      </c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15" x14ac:dyDescent="0.25">
      <c r="A124" s="32">
        <v>122</v>
      </c>
      <c r="B124" s="29" t="s">
        <v>596</v>
      </c>
      <c r="C124" s="18" t="s">
        <v>21</v>
      </c>
      <c r="D124" s="18">
        <v>2023</v>
      </c>
      <c r="E124" s="18" t="s">
        <v>319</v>
      </c>
      <c r="F124" s="19" t="s">
        <v>190</v>
      </c>
      <c r="G124" s="19" t="s">
        <v>191</v>
      </c>
      <c r="H124" s="24" t="s">
        <v>562</v>
      </c>
      <c r="I124" s="11"/>
      <c r="J124" s="39">
        <v>3409.6</v>
      </c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15" x14ac:dyDescent="0.25">
      <c r="A125" s="32">
        <v>123</v>
      </c>
      <c r="B125" s="29" t="s">
        <v>596</v>
      </c>
      <c r="C125" s="18" t="s">
        <v>21</v>
      </c>
      <c r="D125" s="18">
        <v>2023</v>
      </c>
      <c r="E125" s="18" t="s">
        <v>320</v>
      </c>
      <c r="F125" s="19" t="s">
        <v>194</v>
      </c>
      <c r="G125" s="19" t="s">
        <v>195</v>
      </c>
      <c r="H125" s="24" t="s">
        <v>562</v>
      </c>
      <c r="I125" s="11"/>
      <c r="J125" s="39">
        <v>3409.6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15" x14ac:dyDescent="0.25">
      <c r="A126" s="32">
        <v>124</v>
      </c>
      <c r="B126" s="28" t="s">
        <v>556</v>
      </c>
      <c r="C126" s="18" t="s">
        <v>21</v>
      </c>
      <c r="D126" s="18">
        <v>2023</v>
      </c>
      <c r="E126" s="18" t="s">
        <v>539</v>
      </c>
      <c r="F126" s="19" t="s">
        <v>16</v>
      </c>
      <c r="G126" s="19" t="s">
        <v>171</v>
      </c>
      <c r="H126" s="19" t="s">
        <v>459</v>
      </c>
      <c r="I126" s="11"/>
      <c r="J126" s="39">
        <v>69</v>
      </c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15" x14ac:dyDescent="0.25">
      <c r="A127" s="32">
        <v>125</v>
      </c>
      <c r="B127" s="28" t="s">
        <v>564</v>
      </c>
      <c r="C127" s="18" t="s">
        <v>21</v>
      </c>
      <c r="D127" s="18">
        <v>2023</v>
      </c>
      <c r="E127" s="18" t="s">
        <v>321</v>
      </c>
      <c r="F127" s="19" t="s">
        <v>259</v>
      </c>
      <c r="G127" s="19" t="s">
        <v>322</v>
      </c>
      <c r="H127" s="19" t="s">
        <v>372</v>
      </c>
      <c r="I127" s="11"/>
      <c r="J127" s="39">
        <v>1571.14</v>
      </c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15" x14ac:dyDescent="0.25">
      <c r="A128" s="32">
        <v>126</v>
      </c>
      <c r="B128" s="28" t="s">
        <v>557</v>
      </c>
      <c r="C128" s="18" t="s">
        <v>21</v>
      </c>
      <c r="D128" s="18">
        <v>2023</v>
      </c>
      <c r="E128" s="18" t="s">
        <v>541</v>
      </c>
      <c r="F128" s="19" t="s">
        <v>563</v>
      </c>
      <c r="G128" s="19" t="s">
        <v>193</v>
      </c>
      <c r="H128" s="19" t="s">
        <v>699</v>
      </c>
      <c r="I128" s="11"/>
      <c r="J128" s="35">
        <v>1156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15" x14ac:dyDescent="0.25">
      <c r="A129" s="32">
        <v>127</v>
      </c>
      <c r="B129" s="28" t="s">
        <v>564</v>
      </c>
      <c r="C129" s="18" t="s">
        <v>21</v>
      </c>
      <c r="D129" s="18">
        <v>2023</v>
      </c>
      <c r="E129" s="18" t="s">
        <v>323</v>
      </c>
      <c r="F129" s="19" t="s">
        <v>259</v>
      </c>
      <c r="G129" s="19" t="s">
        <v>322</v>
      </c>
      <c r="H129" s="19" t="s">
        <v>372</v>
      </c>
      <c r="I129" s="11"/>
      <c r="J129" s="39">
        <v>1344.19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15" x14ac:dyDescent="0.25">
      <c r="A130" s="32">
        <v>128</v>
      </c>
      <c r="B130" s="28" t="s">
        <v>570</v>
      </c>
      <c r="C130" s="18" t="s">
        <v>21</v>
      </c>
      <c r="D130" s="18">
        <v>2023</v>
      </c>
      <c r="E130" s="18" t="s">
        <v>324</v>
      </c>
      <c r="F130" s="19" t="s">
        <v>260</v>
      </c>
      <c r="G130" s="19" t="s">
        <v>279</v>
      </c>
      <c r="H130" s="19" t="s">
        <v>571</v>
      </c>
      <c r="I130" s="11"/>
      <c r="J130" s="39">
        <v>420</v>
      </c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15" x14ac:dyDescent="0.25">
      <c r="A131" s="32">
        <v>129</v>
      </c>
      <c r="B131" s="28" t="s">
        <v>570</v>
      </c>
      <c r="C131" s="18" t="s">
        <v>21</v>
      </c>
      <c r="D131" s="18">
        <v>2023</v>
      </c>
      <c r="E131" s="18" t="s">
        <v>325</v>
      </c>
      <c r="F131" s="19" t="s">
        <v>258</v>
      </c>
      <c r="G131" s="19" t="s">
        <v>278</v>
      </c>
      <c r="H131" s="19" t="s">
        <v>571</v>
      </c>
      <c r="I131" s="11"/>
      <c r="J131" s="39">
        <v>420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15" x14ac:dyDescent="0.25">
      <c r="A132" s="32">
        <v>130</v>
      </c>
      <c r="B132" s="28" t="s">
        <v>570</v>
      </c>
      <c r="C132" s="18" t="s">
        <v>21</v>
      </c>
      <c r="D132" s="18">
        <v>2023</v>
      </c>
      <c r="E132" s="18" t="s">
        <v>326</v>
      </c>
      <c r="F132" s="19" t="s">
        <v>154</v>
      </c>
      <c r="G132" s="19" t="s">
        <v>200</v>
      </c>
      <c r="H132" s="19" t="s">
        <v>571</v>
      </c>
      <c r="I132" s="11"/>
      <c r="J132" s="39">
        <v>2643</v>
      </c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15" x14ac:dyDescent="0.25">
      <c r="A133" s="32">
        <v>131</v>
      </c>
      <c r="B133" s="28" t="s">
        <v>570</v>
      </c>
      <c r="C133" s="18" t="s">
        <v>21</v>
      </c>
      <c r="D133" s="18">
        <v>2023</v>
      </c>
      <c r="E133" s="18" t="s">
        <v>327</v>
      </c>
      <c r="F133" s="19" t="s">
        <v>268</v>
      </c>
      <c r="G133" s="19" t="s">
        <v>269</v>
      </c>
      <c r="H133" s="19" t="s">
        <v>571</v>
      </c>
      <c r="I133" s="11"/>
      <c r="J133" s="39">
        <v>420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15" x14ac:dyDescent="0.25">
      <c r="A134" s="32">
        <v>132</v>
      </c>
      <c r="B134" s="28" t="s">
        <v>570</v>
      </c>
      <c r="C134" s="18" t="s">
        <v>21</v>
      </c>
      <c r="D134" s="18">
        <v>2023</v>
      </c>
      <c r="E134" s="18" t="s">
        <v>521</v>
      </c>
      <c r="F134" s="19" t="s">
        <v>153</v>
      </c>
      <c r="G134" s="19" t="s">
        <v>192</v>
      </c>
      <c r="H134" s="19" t="s">
        <v>571</v>
      </c>
      <c r="I134" s="11"/>
      <c r="J134" s="39">
        <v>2493</v>
      </c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15" x14ac:dyDescent="0.25">
      <c r="A135" s="32">
        <v>133</v>
      </c>
      <c r="B135" s="28" t="s">
        <v>570</v>
      </c>
      <c r="C135" s="18" t="s">
        <v>21</v>
      </c>
      <c r="D135" s="18">
        <v>2023</v>
      </c>
      <c r="E135" s="18" t="s">
        <v>357</v>
      </c>
      <c r="F135" s="19" t="s">
        <v>196</v>
      </c>
      <c r="G135" s="19" t="s">
        <v>197</v>
      </c>
      <c r="H135" s="19" t="s">
        <v>571</v>
      </c>
      <c r="I135" s="11"/>
      <c r="J135" s="39">
        <v>2643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15" x14ac:dyDescent="0.25">
      <c r="A136" s="32">
        <v>134</v>
      </c>
      <c r="B136" s="28" t="s">
        <v>570</v>
      </c>
      <c r="C136" s="18" t="s">
        <v>21</v>
      </c>
      <c r="D136" s="18">
        <v>2023</v>
      </c>
      <c r="E136" s="18" t="s">
        <v>358</v>
      </c>
      <c r="F136" s="19" t="s">
        <v>284</v>
      </c>
      <c r="G136" s="19" t="s">
        <v>285</v>
      </c>
      <c r="H136" s="19" t="s">
        <v>571</v>
      </c>
      <c r="I136" s="11"/>
      <c r="J136" s="39">
        <v>420</v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15" x14ac:dyDescent="0.25">
      <c r="A137" s="32">
        <v>135</v>
      </c>
      <c r="B137" s="28" t="s">
        <v>570</v>
      </c>
      <c r="C137" s="18" t="s">
        <v>21</v>
      </c>
      <c r="D137" s="18">
        <v>2023</v>
      </c>
      <c r="E137" s="18" t="s">
        <v>328</v>
      </c>
      <c r="F137" s="19" t="s">
        <v>280</v>
      </c>
      <c r="G137" s="19" t="s">
        <v>281</v>
      </c>
      <c r="H137" s="19" t="s">
        <v>571</v>
      </c>
      <c r="I137" s="11"/>
      <c r="J137" s="39">
        <v>420</v>
      </c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15" x14ac:dyDescent="0.25">
      <c r="A138" s="32">
        <v>136</v>
      </c>
      <c r="B138" s="29" t="s">
        <v>568</v>
      </c>
      <c r="C138" s="18" t="s">
        <v>21</v>
      </c>
      <c r="D138" s="18">
        <v>2023</v>
      </c>
      <c r="E138" s="18" t="s">
        <v>329</v>
      </c>
      <c r="F138" s="19" t="s">
        <v>661</v>
      </c>
      <c r="G138" s="19" t="s">
        <v>216</v>
      </c>
      <c r="H138" s="19" t="s">
        <v>372</v>
      </c>
      <c r="I138" s="11"/>
      <c r="J138" s="39">
        <v>53.34</v>
      </c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15" x14ac:dyDescent="0.25">
      <c r="A139" s="32">
        <v>137</v>
      </c>
      <c r="B139" s="28" t="s">
        <v>557</v>
      </c>
      <c r="C139" s="18" t="s">
        <v>21</v>
      </c>
      <c r="D139" s="18">
        <v>2023</v>
      </c>
      <c r="E139" s="18" t="s">
        <v>460</v>
      </c>
      <c r="F139" s="19" t="s">
        <v>558</v>
      </c>
      <c r="G139" s="19" t="s">
        <v>542</v>
      </c>
      <c r="H139" s="19" t="s">
        <v>684</v>
      </c>
      <c r="I139" s="11"/>
      <c r="J139" s="30">
        <v>11865.36</v>
      </c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15" x14ac:dyDescent="0.25">
      <c r="A140" s="32">
        <v>138</v>
      </c>
      <c r="B140" s="28" t="s">
        <v>557</v>
      </c>
      <c r="C140" s="18" t="s">
        <v>21</v>
      </c>
      <c r="D140" s="18">
        <v>2023</v>
      </c>
      <c r="E140" s="18" t="s">
        <v>460</v>
      </c>
      <c r="F140" s="19" t="s">
        <v>558</v>
      </c>
      <c r="G140" s="19" t="s">
        <v>542</v>
      </c>
      <c r="H140" s="19" t="s">
        <v>647</v>
      </c>
      <c r="I140" s="11"/>
      <c r="J140" s="30">
        <v>14092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15" x14ac:dyDescent="0.25">
      <c r="A141" s="32">
        <v>139</v>
      </c>
      <c r="B141" s="29" t="s">
        <v>557</v>
      </c>
      <c r="C141" s="18" t="s">
        <v>21</v>
      </c>
      <c r="D141" s="18">
        <v>2023</v>
      </c>
      <c r="E141" s="18" t="s">
        <v>460</v>
      </c>
      <c r="F141" s="19" t="s">
        <v>558</v>
      </c>
      <c r="G141" s="19" t="s">
        <v>542</v>
      </c>
      <c r="H141" s="19" t="s">
        <v>707</v>
      </c>
      <c r="I141" s="11"/>
      <c r="J141" s="39">
        <v>4402.46</v>
      </c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15" x14ac:dyDescent="0.25">
      <c r="A142" s="32">
        <v>140</v>
      </c>
      <c r="B142" s="28" t="s">
        <v>692</v>
      </c>
      <c r="C142" s="18" t="s">
        <v>21</v>
      </c>
      <c r="D142" s="18">
        <v>2023</v>
      </c>
      <c r="E142" s="18" t="s">
        <v>525</v>
      </c>
      <c r="F142" s="19" t="s">
        <v>330</v>
      </c>
      <c r="G142" s="19" t="s">
        <v>251</v>
      </c>
      <c r="H142" s="19" t="s">
        <v>573</v>
      </c>
      <c r="I142" s="11"/>
      <c r="J142" s="39">
        <v>341</v>
      </c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15" x14ac:dyDescent="0.25">
      <c r="A143" s="32">
        <v>141</v>
      </c>
      <c r="B143" s="29" t="s">
        <v>608</v>
      </c>
      <c r="C143" s="18" t="s">
        <v>21</v>
      </c>
      <c r="D143" s="18">
        <v>2023</v>
      </c>
      <c r="E143" s="18" t="s">
        <v>331</v>
      </c>
      <c r="F143" s="19" t="s">
        <v>260</v>
      </c>
      <c r="G143" s="19" t="s">
        <v>279</v>
      </c>
      <c r="H143" s="19" t="s">
        <v>569</v>
      </c>
      <c r="I143" s="11"/>
      <c r="J143" s="39">
        <v>840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15" x14ac:dyDescent="0.25">
      <c r="A144" s="32">
        <v>142</v>
      </c>
      <c r="B144" s="29" t="s">
        <v>608</v>
      </c>
      <c r="C144" s="18" t="s">
        <v>21</v>
      </c>
      <c r="D144" s="18">
        <v>2023</v>
      </c>
      <c r="E144" s="18" t="s">
        <v>334</v>
      </c>
      <c r="F144" s="19" t="s">
        <v>263</v>
      </c>
      <c r="G144" s="19" t="s">
        <v>264</v>
      </c>
      <c r="H144" s="19" t="s">
        <v>569</v>
      </c>
      <c r="I144" s="11"/>
      <c r="J144" s="39">
        <v>1260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15" x14ac:dyDescent="0.25">
      <c r="A145" s="32">
        <v>143</v>
      </c>
      <c r="B145" s="29" t="s">
        <v>608</v>
      </c>
      <c r="C145" s="18" t="s">
        <v>21</v>
      </c>
      <c r="D145" s="18">
        <v>2023</v>
      </c>
      <c r="E145" s="18" t="s">
        <v>332</v>
      </c>
      <c r="F145" s="19" t="s">
        <v>257</v>
      </c>
      <c r="G145" s="19" t="s">
        <v>265</v>
      </c>
      <c r="H145" s="19" t="s">
        <v>569</v>
      </c>
      <c r="I145" s="11"/>
      <c r="J145" s="39">
        <v>1260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15" x14ac:dyDescent="0.25">
      <c r="A146" s="32">
        <v>144</v>
      </c>
      <c r="B146" s="29" t="s">
        <v>601</v>
      </c>
      <c r="C146" s="18" t="s">
        <v>21</v>
      </c>
      <c r="D146" s="18">
        <v>2023</v>
      </c>
      <c r="E146" s="18" t="s">
        <v>333</v>
      </c>
      <c r="F146" s="19" t="s">
        <v>266</v>
      </c>
      <c r="G146" s="19" t="s">
        <v>267</v>
      </c>
      <c r="H146" s="19" t="s">
        <v>594</v>
      </c>
      <c r="I146" s="11"/>
      <c r="J146" s="39">
        <v>2493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15" x14ac:dyDescent="0.25">
      <c r="A147" s="32">
        <v>145</v>
      </c>
      <c r="B147" s="29" t="s">
        <v>605</v>
      </c>
      <c r="C147" s="18" t="s">
        <v>21</v>
      </c>
      <c r="D147" s="18">
        <v>2023</v>
      </c>
      <c r="E147" s="18" t="s">
        <v>464</v>
      </c>
      <c r="F147" s="19" t="s">
        <v>205</v>
      </c>
      <c r="G147" s="19" t="s">
        <v>206</v>
      </c>
      <c r="H147" s="19" t="s">
        <v>461</v>
      </c>
      <c r="I147" s="11"/>
      <c r="J147" s="39">
        <v>2800</v>
      </c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15" x14ac:dyDescent="0.25">
      <c r="A148" s="32">
        <v>146</v>
      </c>
      <c r="B148" s="29" t="s">
        <v>605</v>
      </c>
      <c r="C148" s="18" t="s">
        <v>21</v>
      </c>
      <c r="D148" s="18">
        <v>2023</v>
      </c>
      <c r="E148" s="18" t="s">
        <v>464</v>
      </c>
      <c r="F148" s="19" t="s">
        <v>205</v>
      </c>
      <c r="G148" s="19" t="s">
        <v>206</v>
      </c>
      <c r="H148" s="19" t="s">
        <v>461</v>
      </c>
      <c r="I148" s="11"/>
      <c r="J148" s="39">
        <v>980</v>
      </c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15" x14ac:dyDescent="0.25">
      <c r="A149" s="32">
        <v>147</v>
      </c>
      <c r="B149" s="29" t="s">
        <v>608</v>
      </c>
      <c r="C149" s="18" t="s">
        <v>261</v>
      </c>
      <c r="D149" s="18">
        <v>2023</v>
      </c>
      <c r="E149" s="18" t="s">
        <v>335</v>
      </c>
      <c r="F149" s="19" t="s">
        <v>263</v>
      </c>
      <c r="G149" s="19" t="s">
        <v>264</v>
      </c>
      <c r="H149" s="19" t="s">
        <v>569</v>
      </c>
      <c r="I149" s="11"/>
      <c r="J149" s="39">
        <v>630</v>
      </c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15" x14ac:dyDescent="0.25">
      <c r="A150" s="32">
        <v>148</v>
      </c>
      <c r="B150" s="29" t="s">
        <v>608</v>
      </c>
      <c r="C150" s="18" t="s">
        <v>22</v>
      </c>
      <c r="D150" s="18">
        <v>2023</v>
      </c>
      <c r="E150" s="18" t="s">
        <v>336</v>
      </c>
      <c r="F150" s="19" t="s">
        <v>257</v>
      </c>
      <c r="G150" s="12" t="s">
        <v>265</v>
      </c>
      <c r="H150" s="19" t="s">
        <v>569</v>
      </c>
      <c r="I150" s="11"/>
      <c r="J150" s="39">
        <v>630</v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15" x14ac:dyDescent="0.25">
      <c r="A151" s="32">
        <v>149</v>
      </c>
      <c r="B151" s="29" t="s">
        <v>596</v>
      </c>
      <c r="C151" s="18" t="s">
        <v>22</v>
      </c>
      <c r="D151" s="18">
        <v>2023</v>
      </c>
      <c r="E151" s="18" t="s">
        <v>337</v>
      </c>
      <c r="F151" s="19" t="s">
        <v>190</v>
      </c>
      <c r="G151" s="19" t="s">
        <v>191</v>
      </c>
      <c r="H151" s="24" t="s">
        <v>562</v>
      </c>
      <c r="I151" s="11"/>
      <c r="J151" s="39">
        <v>3409.6</v>
      </c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15" x14ac:dyDescent="0.25">
      <c r="A152" s="32">
        <v>150</v>
      </c>
      <c r="B152" s="29" t="s">
        <v>596</v>
      </c>
      <c r="C152" s="18" t="s">
        <v>22</v>
      </c>
      <c r="D152" s="18">
        <v>2023</v>
      </c>
      <c r="E152" s="18" t="s">
        <v>338</v>
      </c>
      <c r="F152" s="19" t="s">
        <v>194</v>
      </c>
      <c r="G152" s="19" t="s">
        <v>195</v>
      </c>
      <c r="H152" s="24" t="s">
        <v>562</v>
      </c>
      <c r="I152" s="11"/>
      <c r="J152" s="39">
        <v>3409.6</v>
      </c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15" x14ac:dyDescent="0.25">
      <c r="A153" s="32">
        <v>151</v>
      </c>
      <c r="B153" s="28" t="s">
        <v>556</v>
      </c>
      <c r="C153" s="18" t="s">
        <v>22</v>
      </c>
      <c r="D153" s="18">
        <v>2023</v>
      </c>
      <c r="E153" s="18" t="s">
        <v>539</v>
      </c>
      <c r="F153" s="19" t="s">
        <v>16</v>
      </c>
      <c r="G153" s="19" t="s">
        <v>171</v>
      </c>
      <c r="H153" s="19" t="s">
        <v>459</v>
      </c>
      <c r="I153" s="11"/>
      <c r="J153" s="39">
        <v>69</v>
      </c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15" x14ac:dyDescent="0.25">
      <c r="A154" s="32">
        <v>152</v>
      </c>
      <c r="B154" s="28" t="s">
        <v>557</v>
      </c>
      <c r="C154" s="18" t="s">
        <v>22</v>
      </c>
      <c r="D154" s="18">
        <v>2023</v>
      </c>
      <c r="E154" s="18" t="s">
        <v>548</v>
      </c>
      <c r="F154" s="19" t="s">
        <v>563</v>
      </c>
      <c r="G154" s="19" t="s">
        <v>193</v>
      </c>
      <c r="H154" s="19" t="s">
        <v>611</v>
      </c>
      <c r="I154" s="11"/>
      <c r="J154" s="35">
        <v>700</v>
      </c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15" x14ac:dyDescent="0.25">
      <c r="A155" s="32">
        <v>153</v>
      </c>
      <c r="B155" s="29" t="s">
        <v>560</v>
      </c>
      <c r="C155" s="18" t="s">
        <v>22</v>
      </c>
      <c r="D155" s="18">
        <v>2023</v>
      </c>
      <c r="E155" s="18" t="s">
        <v>540</v>
      </c>
      <c r="F155" s="19" t="s">
        <v>209</v>
      </c>
      <c r="G155" s="19" t="s">
        <v>210</v>
      </c>
      <c r="H155" s="24" t="s">
        <v>553</v>
      </c>
      <c r="I155" s="11"/>
      <c r="J155" s="39">
        <v>2926</v>
      </c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15" x14ac:dyDescent="0.25">
      <c r="A156" s="32">
        <v>154</v>
      </c>
      <c r="B156" s="29" t="s">
        <v>605</v>
      </c>
      <c r="C156" s="18" t="s">
        <v>22</v>
      </c>
      <c r="D156" s="18">
        <v>2023</v>
      </c>
      <c r="E156" s="18" t="s">
        <v>464</v>
      </c>
      <c r="F156" s="19" t="s">
        <v>205</v>
      </c>
      <c r="G156" s="19" t="s">
        <v>206</v>
      </c>
      <c r="H156" s="19" t="s">
        <v>461</v>
      </c>
      <c r="I156" s="11"/>
      <c r="J156" s="39">
        <v>2935.28</v>
      </c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15" x14ac:dyDescent="0.25">
      <c r="A157" s="32">
        <v>155</v>
      </c>
      <c r="B157" s="28" t="s">
        <v>692</v>
      </c>
      <c r="C157" s="18" t="s">
        <v>22</v>
      </c>
      <c r="D157" s="18">
        <v>2023</v>
      </c>
      <c r="E157" s="18" t="s">
        <v>506</v>
      </c>
      <c r="F157" s="19" t="s">
        <v>330</v>
      </c>
      <c r="G157" s="18" t="s">
        <v>251</v>
      </c>
      <c r="H157" s="19" t="s">
        <v>573</v>
      </c>
      <c r="I157" s="11"/>
      <c r="J157" s="39">
        <v>341</v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15" x14ac:dyDescent="0.25">
      <c r="A158" s="32">
        <v>156</v>
      </c>
      <c r="B158" s="29" t="s">
        <v>557</v>
      </c>
      <c r="C158" s="18" t="s">
        <v>22</v>
      </c>
      <c r="D158" s="18">
        <v>2023</v>
      </c>
      <c r="E158" s="18" t="s">
        <v>460</v>
      </c>
      <c r="F158" s="19" t="s">
        <v>558</v>
      </c>
      <c r="G158" s="18" t="s">
        <v>542</v>
      </c>
      <c r="H158" s="19" t="s">
        <v>544</v>
      </c>
      <c r="I158" s="11"/>
      <c r="J158" s="35">
        <v>3080</v>
      </c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15" x14ac:dyDescent="0.25">
      <c r="A159" s="32">
        <v>157</v>
      </c>
      <c r="B159" s="29" t="s">
        <v>557</v>
      </c>
      <c r="C159" s="18" t="s">
        <v>22</v>
      </c>
      <c r="D159" s="18">
        <v>2023</v>
      </c>
      <c r="E159" s="18" t="s">
        <v>460</v>
      </c>
      <c r="F159" s="19" t="s">
        <v>558</v>
      </c>
      <c r="G159" s="18" t="s">
        <v>542</v>
      </c>
      <c r="H159" s="19" t="s">
        <v>612</v>
      </c>
      <c r="I159" s="11"/>
      <c r="J159" s="39">
        <v>5600</v>
      </c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15" x14ac:dyDescent="0.25">
      <c r="A160" s="32">
        <v>158</v>
      </c>
      <c r="B160" s="29" t="s">
        <v>557</v>
      </c>
      <c r="C160" s="18" t="s">
        <v>22</v>
      </c>
      <c r="D160" s="18">
        <v>2023</v>
      </c>
      <c r="E160" s="18" t="s">
        <v>460</v>
      </c>
      <c r="F160" s="19" t="s">
        <v>558</v>
      </c>
      <c r="G160" s="18" t="s">
        <v>542</v>
      </c>
      <c r="H160" s="19" t="s">
        <v>610</v>
      </c>
      <c r="I160" s="11"/>
      <c r="J160" s="39">
        <v>408.8</v>
      </c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15" x14ac:dyDescent="0.25">
      <c r="A161" s="32">
        <v>159</v>
      </c>
      <c r="B161" s="28" t="s">
        <v>564</v>
      </c>
      <c r="C161" s="18" t="s">
        <v>22</v>
      </c>
      <c r="D161" s="18">
        <v>2023</v>
      </c>
      <c r="E161" s="18" t="s">
        <v>339</v>
      </c>
      <c r="F161" s="19" t="s">
        <v>259</v>
      </c>
      <c r="G161" s="18" t="s">
        <v>322</v>
      </c>
      <c r="H161" s="19" t="s">
        <v>372</v>
      </c>
      <c r="I161" s="11"/>
      <c r="J161" s="39">
        <v>1512.05</v>
      </c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15" x14ac:dyDescent="0.25">
      <c r="A162" s="32">
        <v>160</v>
      </c>
      <c r="B162" s="29" t="s">
        <v>608</v>
      </c>
      <c r="C162" s="18" t="s">
        <v>23</v>
      </c>
      <c r="D162" s="18">
        <v>2023</v>
      </c>
      <c r="E162" s="18" t="s">
        <v>340</v>
      </c>
      <c r="F162" s="19" t="s">
        <v>263</v>
      </c>
      <c r="G162" s="18" t="s">
        <v>264</v>
      </c>
      <c r="H162" s="19" t="s">
        <v>569</v>
      </c>
      <c r="I162" s="11"/>
      <c r="J162" s="39">
        <v>630</v>
      </c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15" x14ac:dyDescent="0.25">
      <c r="A163" s="32">
        <v>161</v>
      </c>
      <c r="B163" s="29" t="s">
        <v>608</v>
      </c>
      <c r="C163" s="18" t="s">
        <v>23</v>
      </c>
      <c r="D163" s="18">
        <v>2023</v>
      </c>
      <c r="E163" s="18" t="s">
        <v>341</v>
      </c>
      <c r="F163" s="19" t="s">
        <v>257</v>
      </c>
      <c r="G163" s="18" t="s">
        <v>265</v>
      </c>
      <c r="H163" s="19" t="s">
        <v>569</v>
      </c>
      <c r="I163" s="11"/>
      <c r="J163" s="39">
        <v>630</v>
      </c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15" x14ac:dyDescent="0.25">
      <c r="A164" s="32">
        <v>162</v>
      </c>
      <c r="B164" s="29" t="s">
        <v>596</v>
      </c>
      <c r="C164" s="18" t="s">
        <v>23</v>
      </c>
      <c r="D164" s="18">
        <v>2023</v>
      </c>
      <c r="E164" s="18" t="s">
        <v>342</v>
      </c>
      <c r="F164" s="19" t="s">
        <v>194</v>
      </c>
      <c r="G164" s="18" t="s">
        <v>195</v>
      </c>
      <c r="H164" s="24" t="s">
        <v>562</v>
      </c>
      <c r="I164" s="11"/>
      <c r="J164" s="39">
        <v>3409.6</v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15" x14ac:dyDescent="0.25">
      <c r="A165" s="32">
        <v>163</v>
      </c>
      <c r="B165" s="29" t="s">
        <v>596</v>
      </c>
      <c r="C165" s="18" t="s">
        <v>23</v>
      </c>
      <c r="D165" s="18">
        <v>2023</v>
      </c>
      <c r="E165" s="18" t="s">
        <v>529</v>
      </c>
      <c r="F165" s="19" t="s">
        <v>266</v>
      </c>
      <c r="G165" s="18" t="s">
        <v>267</v>
      </c>
      <c r="H165" s="24" t="s">
        <v>562</v>
      </c>
      <c r="I165" s="11"/>
      <c r="J165" s="39">
        <v>3209.6</v>
      </c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15" x14ac:dyDescent="0.25">
      <c r="A166" s="32">
        <v>164</v>
      </c>
      <c r="B166" s="28" t="s">
        <v>556</v>
      </c>
      <c r="C166" s="18" t="s">
        <v>23</v>
      </c>
      <c r="D166" s="18">
        <v>2023</v>
      </c>
      <c r="E166" s="18" t="s">
        <v>539</v>
      </c>
      <c r="F166" s="19" t="s">
        <v>16</v>
      </c>
      <c r="G166" s="18" t="s">
        <v>171</v>
      </c>
      <c r="H166" s="19" t="s">
        <v>459</v>
      </c>
      <c r="I166" s="11"/>
      <c r="J166" s="39">
        <v>51.75</v>
      </c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15" x14ac:dyDescent="0.25">
      <c r="A167" s="32">
        <v>165</v>
      </c>
      <c r="B167" s="28" t="s">
        <v>557</v>
      </c>
      <c r="C167" s="18" t="s">
        <v>23</v>
      </c>
      <c r="D167" s="18">
        <v>2023</v>
      </c>
      <c r="E167" s="18" t="s">
        <v>548</v>
      </c>
      <c r="F167" s="19" t="s">
        <v>563</v>
      </c>
      <c r="G167" s="18" t="s">
        <v>193</v>
      </c>
      <c r="H167" s="19" t="s">
        <v>613</v>
      </c>
      <c r="I167" s="11"/>
      <c r="J167" s="39">
        <v>100</v>
      </c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15" x14ac:dyDescent="0.25">
      <c r="A168" s="32">
        <v>166</v>
      </c>
      <c r="B168" s="29" t="s">
        <v>560</v>
      </c>
      <c r="C168" s="18" t="s">
        <v>23</v>
      </c>
      <c r="D168" s="18">
        <v>2023</v>
      </c>
      <c r="E168" s="18" t="s">
        <v>540</v>
      </c>
      <c r="F168" s="19" t="s">
        <v>209</v>
      </c>
      <c r="G168" s="18" t="s">
        <v>210</v>
      </c>
      <c r="H168" s="24" t="s">
        <v>553</v>
      </c>
      <c r="I168" s="11"/>
      <c r="J168" s="39">
        <v>1064</v>
      </c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15" x14ac:dyDescent="0.25">
      <c r="A169" s="32">
        <v>167</v>
      </c>
      <c r="B169" s="29" t="s">
        <v>557</v>
      </c>
      <c r="C169" s="18" t="s">
        <v>23</v>
      </c>
      <c r="D169" s="18">
        <v>2023</v>
      </c>
      <c r="E169" s="18" t="s">
        <v>460</v>
      </c>
      <c r="F169" s="19" t="s">
        <v>558</v>
      </c>
      <c r="G169" s="18" t="s">
        <v>542</v>
      </c>
      <c r="H169" s="19" t="s">
        <v>615</v>
      </c>
      <c r="I169" s="11"/>
      <c r="J169" s="39">
        <v>300.8</v>
      </c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15" x14ac:dyDescent="0.25">
      <c r="A170" s="32">
        <v>168</v>
      </c>
      <c r="B170" s="29" t="s">
        <v>557</v>
      </c>
      <c r="C170" s="18" t="s">
        <v>23</v>
      </c>
      <c r="D170" s="18">
        <v>2023</v>
      </c>
      <c r="E170" s="18" t="s">
        <v>460</v>
      </c>
      <c r="F170" s="19" t="s">
        <v>558</v>
      </c>
      <c r="G170" s="18" t="s">
        <v>542</v>
      </c>
      <c r="H170" s="19" t="s">
        <v>614</v>
      </c>
      <c r="I170" s="11"/>
      <c r="J170" s="39">
        <v>1100</v>
      </c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15" x14ac:dyDescent="0.25">
      <c r="A171" s="32">
        <v>169</v>
      </c>
      <c r="B171" s="29" t="s">
        <v>557</v>
      </c>
      <c r="C171" s="18" t="s">
        <v>23</v>
      </c>
      <c r="D171" s="18">
        <v>2023</v>
      </c>
      <c r="E171" s="18" t="s">
        <v>460</v>
      </c>
      <c r="F171" s="19" t="s">
        <v>558</v>
      </c>
      <c r="G171" s="18" t="s">
        <v>542</v>
      </c>
      <c r="H171" s="19" t="s">
        <v>616</v>
      </c>
      <c r="I171" s="11"/>
      <c r="J171" s="35">
        <v>2000</v>
      </c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15" x14ac:dyDescent="0.25">
      <c r="A172" s="32">
        <v>170</v>
      </c>
      <c r="B172" s="28" t="s">
        <v>570</v>
      </c>
      <c r="C172" s="18" t="s">
        <v>23</v>
      </c>
      <c r="D172" s="18">
        <v>2023</v>
      </c>
      <c r="E172" s="18" t="s">
        <v>343</v>
      </c>
      <c r="F172" s="19" t="s">
        <v>288</v>
      </c>
      <c r="G172" s="18" t="s">
        <v>289</v>
      </c>
      <c r="H172" s="19" t="s">
        <v>571</v>
      </c>
      <c r="I172" s="11"/>
      <c r="J172" s="39">
        <v>2493</v>
      </c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15" x14ac:dyDescent="0.25">
      <c r="A173" s="32">
        <v>171</v>
      </c>
      <c r="B173" s="28" t="s">
        <v>570</v>
      </c>
      <c r="C173" s="18" t="s">
        <v>23</v>
      </c>
      <c r="D173" s="18">
        <v>2023</v>
      </c>
      <c r="E173" s="18" t="s">
        <v>344</v>
      </c>
      <c r="F173" s="19" t="s">
        <v>190</v>
      </c>
      <c r="G173" s="18" t="s">
        <v>191</v>
      </c>
      <c r="H173" s="19" t="s">
        <v>571</v>
      </c>
      <c r="I173" s="11"/>
      <c r="J173" s="39">
        <v>445</v>
      </c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15" x14ac:dyDescent="0.25">
      <c r="A174" s="32">
        <v>173</v>
      </c>
      <c r="B174" s="28" t="s">
        <v>570</v>
      </c>
      <c r="C174" s="18" t="s">
        <v>23</v>
      </c>
      <c r="D174" s="18">
        <v>2023</v>
      </c>
      <c r="E174" s="18" t="s">
        <v>561</v>
      </c>
      <c r="F174" s="19" t="s">
        <v>270</v>
      </c>
      <c r="G174" s="18" t="s">
        <v>271</v>
      </c>
      <c r="H174" s="19" t="s">
        <v>571</v>
      </c>
      <c r="I174" s="11"/>
      <c r="J174" s="39">
        <v>420</v>
      </c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15" x14ac:dyDescent="0.25">
      <c r="A175" s="32">
        <v>174</v>
      </c>
      <c r="B175" s="29" t="s">
        <v>596</v>
      </c>
      <c r="C175" s="18" t="s">
        <v>24</v>
      </c>
      <c r="D175" s="18">
        <v>2023</v>
      </c>
      <c r="E175" s="18" t="s">
        <v>346</v>
      </c>
      <c r="F175" s="19" t="s">
        <v>194</v>
      </c>
      <c r="G175" s="18" t="s">
        <v>195</v>
      </c>
      <c r="H175" s="24" t="s">
        <v>562</v>
      </c>
      <c r="I175" s="11"/>
      <c r="J175" s="39">
        <v>3409.6</v>
      </c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15" x14ac:dyDescent="0.25">
      <c r="A176" s="32">
        <v>175</v>
      </c>
      <c r="B176" s="29" t="s">
        <v>596</v>
      </c>
      <c r="C176" s="18" t="s">
        <v>24</v>
      </c>
      <c r="D176" s="18">
        <v>2023</v>
      </c>
      <c r="E176" s="18" t="s">
        <v>347</v>
      </c>
      <c r="F176" s="19" t="s">
        <v>266</v>
      </c>
      <c r="G176" s="18" t="s">
        <v>267</v>
      </c>
      <c r="H176" s="24" t="s">
        <v>562</v>
      </c>
      <c r="I176" s="11"/>
      <c r="J176" s="39">
        <v>3209.6</v>
      </c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15" x14ac:dyDescent="0.25">
      <c r="A177" s="32">
        <v>176</v>
      </c>
      <c r="B177" s="28" t="s">
        <v>556</v>
      </c>
      <c r="C177" s="18" t="s">
        <v>24</v>
      </c>
      <c r="D177" s="18">
        <v>2023</v>
      </c>
      <c r="E177" s="18" t="s">
        <v>539</v>
      </c>
      <c r="F177" s="19" t="s">
        <v>16</v>
      </c>
      <c r="G177" s="18" t="s">
        <v>171</v>
      </c>
      <c r="H177" s="19" t="s">
        <v>459</v>
      </c>
      <c r="I177" s="11"/>
      <c r="J177" s="39">
        <v>51.75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15" x14ac:dyDescent="0.25">
      <c r="A178" s="32">
        <v>177</v>
      </c>
      <c r="B178" s="28" t="s">
        <v>617</v>
      </c>
      <c r="C178" s="18" t="s">
        <v>24</v>
      </c>
      <c r="D178" s="18">
        <v>2023</v>
      </c>
      <c r="E178" s="18" t="s">
        <v>349</v>
      </c>
      <c r="F178" s="19" t="s">
        <v>348</v>
      </c>
      <c r="G178" s="18" t="s">
        <v>350</v>
      </c>
      <c r="H178" s="19" t="s">
        <v>372</v>
      </c>
      <c r="I178" s="11"/>
      <c r="J178" s="39">
        <v>801</v>
      </c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15" x14ac:dyDescent="0.25">
      <c r="A179" s="32">
        <v>178</v>
      </c>
      <c r="B179" s="28" t="s">
        <v>557</v>
      </c>
      <c r="C179" s="18" t="s">
        <v>24</v>
      </c>
      <c r="D179" s="18">
        <v>2023</v>
      </c>
      <c r="E179" s="18" t="s">
        <v>460</v>
      </c>
      <c r="F179" s="19" t="s">
        <v>558</v>
      </c>
      <c r="G179" s="18" t="s">
        <v>542</v>
      </c>
      <c r="H179" s="19" t="s">
        <v>700</v>
      </c>
      <c r="I179" s="11"/>
      <c r="J179" s="30">
        <v>1485</v>
      </c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15" x14ac:dyDescent="0.25">
      <c r="A180" s="32">
        <v>179</v>
      </c>
      <c r="B180" s="28" t="s">
        <v>557</v>
      </c>
      <c r="C180" s="18" t="s">
        <v>24</v>
      </c>
      <c r="D180" s="18">
        <v>2023</v>
      </c>
      <c r="E180" s="18" t="s">
        <v>460</v>
      </c>
      <c r="F180" s="19" t="s">
        <v>558</v>
      </c>
      <c r="G180" s="18" t="s">
        <v>542</v>
      </c>
      <c r="H180" s="19" t="s">
        <v>677</v>
      </c>
      <c r="I180" s="11"/>
      <c r="J180" s="30">
        <v>2700</v>
      </c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15" x14ac:dyDescent="0.25">
      <c r="A181" s="32">
        <v>180</v>
      </c>
      <c r="B181" s="28" t="s">
        <v>557</v>
      </c>
      <c r="C181" s="18" t="s">
        <v>24</v>
      </c>
      <c r="D181" s="18">
        <v>2023</v>
      </c>
      <c r="E181" s="18" t="s">
        <v>460</v>
      </c>
      <c r="F181" s="19" t="s">
        <v>558</v>
      </c>
      <c r="G181" s="18" t="s">
        <v>542</v>
      </c>
      <c r="H181" s="19" t="s">
        <v>686</v>
      </c>
      <c r="I181" s="11"/>
      <c r="J181" s="30">
        <v>327.8</v>
      </c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15" x14ac:dyDescent="0.25">
      <c r="A182" s="32">
        <v>181</v>
      </c>
      <c r="B182" s="28" t="s">
        <v>557</v>
      </c>
      <c r="C182" s="18" t="s">
        <v>24</v>
      </c>
      <c r="D182" s="18">
        <v>2023</v>
      </c>
      <c r="E182" s="18" t="s">
        <v>541</v>
      </c>
      <c r="F182" s="19" t="s">
        <v>563</v>
      </c>
      <c r="G182" s="18" t="s">
        <v>193</v>
      </c>
      <c r="H182" s="19" t="s">
        <v>706</v>
      </c>
      <c r="I182" s="11"/>
      <c r="J182" s="35">
        <v>450</v>
      </c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15" x14ac:dyDescent="0.25">
      <c r="A183" s="32">
        <v>182</v>
      </c>
      <c r="B183" s="29" t="s">
        <v>560</v>
      </c>
      <c r="C183" s="18" t="s">
        <v>24</v>
      </c>
      <c r="D183" s="18">
        <v>2023</v>
      </c>
      <c r="E183" s="18" t="s">
        <v>540</v>
      </c>
      <c r="F183" s="19" t="s">
        <v>209</v>
      </c>
      <c r="G183" s="18" t="s">
        <v>531</v>
      </c>
      <c r="H183" s="24" t="s">
        <v>553</v>
      </c>
      <c r="I183" s="11"/>
      <c r="J183" s="35">
        <v>133</v>
      </c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15" x14ac:dyDescent="0.25">
      <c r="A184" s="32">
        <v>183</v>
      </c>
      <c r="B184" s="28" t="s">
        <v>570</v>
      </c>
      <c r="C184" s="18" t="s">
        <v>24</v>
      </c>
      <c r="D184" s="18">
        <v>2023</v>
      </c>
      <c r="E184" s="18" t="s">
        <v>351</v>
      </c>
      <c r="F184" s="19" t="s">
        <v>286</v>
      </c>
      <c r="G184" s="18" t="s">
        <v>287</v>
      </c>
      <c r="H184" s="19" t="s">
        <v>571</v>
      </c>
      <c r="I184" s="11"/>
      <c r="J184" s="39">
        <v>420</v>
      </c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15" x14ac:dyDescent="0.25">
      <c r="A185" s="32">
        <v>184</v>
      </c>
      <c r="B185" s="28" t="s">
        <v>570</v>
      </c>
      <c r="C185" s="18" t="s">
        <v>24</v>
      </c>
      <c r="D185" s="18">
        <v>2023</v>
      </c>
      <c r="E185" s="18" t="s">
        <v>352</v>
      </c>
      <c r="F185" s="19" t="s">
        <v>173</v>
      </c>
      <c r="G185" s="18" t="s">
        <v>175</v>
      </c>
      <c r="H185" s="19" t="s">
        <v>571</v>
      </c>
      <c r="I185" s="11"/>
      <c r="J185" s="39">
        <v>2493</v>
      </c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15" x14ac:dyDescent="0.25">
      <c r="A186" s="32">
        <v>185</v>
      </c>
      <c r="B186" s="28" t="s">
        <v>570</v>
      </c>
      <c r="C186" s="18" t="s">
        <v>24</v>
      </c>
      <c r="D186" s="18">
        <v>2023</v>
      </c>
      <c r="E186" s="18" t="s">
        <v>353</v>
      </c>
      <c r="F186" s="19" t="s">
        <v>194</v>
      </c>
      <c r="G186" s="18" t="s">
        <v>195</v>
      </c>
      <c r="H186" s="19" t="s">
        <v>571</v>
      </c>
      <c r="I186" s="11"/>
      <c r="J186" s="39">
        <v>353.43</v>
      </c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15" x14ac:dyDescent="0.25">
      <c r="A187" s="32">
        <v>186</v>
      </c>
      <c r="B187" s="29" t="s">
        <v>568</v>
      </c>
      <c r="C187" s="18" t="s">
        <v>24</v>
      </c>
      <c r="D187" s="18">
        <v>2023</v>
      </c>
      <c r="E187" s="18" t="s">
        <v>520</v>
      </c>
      <c r="F187" s="19" t="s">
        <v>661</v>
      </c>
      <c r="G187" s="19" t="s">
        <v>216</v>
      </c>
      <c r="H187" s="19" t="s">
        <v>372</v>
      </c>
      <c r="I187" s="11"/>
      <c r="J187" s="39">
        <v>96.12</v>
      </c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15" x14ac:dyDescent="0.25">
      <c r="A188" s="32">
        <v>187</v>
      </c>
      <c r="B188" s="28" t="s">
        <v>556</v>
      </c>
      <c r="C188" s="18" t="s">
        <v>24</v>
      </c>
      <c r="D188" s="18">
        <v>2023</v>
      </c>
      <c r="E188" s="18" t="s">
        <v>539</v>
      </c>
      <c r="F188" s="19" t="s">
        <v>16</v>
      </c>
      <c r="G188" s="18" t="s">
        <v>171</v>
      </c>
      <c r="H188" s="19" t="s">
        <v>459</v>
      </c>
      <c r="I188" s="11"/>
      <c r="J188" s="39">
        <v>17.600000000000001</v>
      </c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15" x14ac:dyDescent="0.25">
      <c r="A189" s="32">
        <v>188</v>
      </c>
      <c r="B189" s="28" t="s">
        <v>570</v>
      </c>
      <c r="C189" s="18" t="s">
        <v>24</v>
      </c>
      <c r="D189" s="18">
        <v>2023</v>
      </c>
      <c r="E189" s="18" t="s">
        <v>359</v>
      </c>
      <c r="F189" s="19" t="s">
        <v>260</v>
      </c>
      <c r="G189" s="18" t="s">
        <v>279</v>
      </c>
      <c r="H189" s="19" t="s">
        <v>571</v>
      </c>
      <c r="I189" s="11"/>
      <c r="J189" s="39">
        <v>420</v>
      </c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15" x14ac:dyDescent="0.25">
      <c r="A190" s="32">
        <v>189</v>
      </c>
      <c r="B190" s="28" t="s">
        <v>570</v>
      </c>
      <c r="C190" s="18" t="s">
        <v>24</v>
      </c>
      <c r="D190" s="18">
        <v>2023</v>
      </c>
      <c r="E190" s="18" t="s">
        <v>360</v>
      </c>
      <c r="F190" s="19" t="s">
        <v>154</v>
      </c>
      <c r="G190" s="18" t="s">
        <v>200</v>
      </c>
      <c r="H190" s="19" t="s">
        <v>571</v>
      </c>
      <c r="I190" s="11"/>
      <c r="J190" s="39">
        <v>2643</v>
      </c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5" x14ac:dyDescent="0.25">
      <c r="A191" s="32">
        <v>190</v>
      </c>
      <c r="B191" s="28" t="s">
        <v>570</v>
      </c>
      <c r="C191" s="18" t="s">
        <v>24</v>
      </c>
      <c r="D191" s="18">
        <v>2023</v>
      </c>
      <c r="E191" s="18" t="s">
        <v>361</v>
      </c>
      <c r="F191" s="19" t="s">
        <v>284</v>
      </c>
      <c r="G191" s="18" t="s">
        <v>285</v>
      </c>
      <c r="H191" s="19" t="s">
        <v>571</v>
      </c>
      <c r="I191" s="11"/>
      <c r="J191" s="39">
        <v>420</v>
      </c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15" x14ac:dyDescent="0.25">
      <c r="A192" s="32">
        <v>191</v>
      </c>
      <c r="B192" s="28" t="s">
        <v>570</v>
      </c>
      <c r="C192" s="18" t="s">
        <v>24</v>
      </c>
      <c r="D192" s="18">
        <v>2023</v>
      </c>
      <c r="E192" s="18" t="s">
        <v>362</v>
      </c>
      <c r="F192" s="19" t="s">
        <v>203</v>
      </c>
      <c r="G192" s="18" t="s">
        <v>204</v>
      </c>
      <c r="H192" s="19" t="s">
        <v>571</v>
      </c>
      <c r="I192" s="11"/>
      <c r="J192" s="39">
        <v>2493</v>
      </c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15" x14ac:dyDescent="0.25">
      <c r="A193" s="32">
        <v>192</v>
      </c>
      <c r="B193" s="28" t="s">
        <v>570</v>
      </c>
      <c r="C193" s="18" t="s">
        <v>24</v>
      </c>
      <c r="D193" s="18">
        <v>2023</v>
      </c>
      <c r="E193" s="18" t="s">
        <v>363</v>
      </c>
      <c r="F193" s="19" t="s">
        <v>282</v>
      </c>
      <c r="G193" s="18" t="s">
        <v>283</v>
      </c>
      <c r="H193" s="19" t="s">
        <v>571</v>
      </c>
      <c r="I193" s="11"/>
      <c r="J193" s="39">
        <v>420</v>
      </c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15" x14ac:dyDescent="0.25">
      <c r="A194" s="32">
        <v>193</v>
      </c>
      <c r="B194" s="28" t="s">
        <v>570</v>
      </c>
      <c r="C194" s="18" t="s">
        <v>24</v>
      </c>
      <c r="D194" s="18">
        <v>2023</v>
      </c>
      <c r="E194" s="18" t="s">
        <v>364</v>
      </c>
      <c r="F194" s="19" t="s">
        <v>280</v>
      </c>
      <c r="G194" s="18" t="s">
        <v>281</v>
      </c>
      <c r="H194" s="19" t="s">
        <v>571</v>
      </c>
      <c r="I194" s="11"/>
      <c r="J194" s="39">
        <v>420</v>
      </c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15" x14ac:dyDescent="0.25">
      <c r="A195" s="32">
        <v>194</v>
      </c>
      <c r="B195" s="28" t="s">
        <v>623</v>
      </c>
      <c r="C195" s="18" t="s">
        <v>24</v>
      </c>
      <c r="D195" s="18">
        <v>2023</v>
      </c>
      <c r="E195" s="18" t="s">
        <v>518</v>
      </c>
      <c r="F195" s="18" t="s">
        <v>519</v>
      </c>
      <c r="G195" s="24" t="s">
        <v>517</v>
      </c>
      <c r="H195" s="19" t="s">
        <v>580</v>
      </c>
      <c r="I195" s="11"/>
      <c r="J195" s="39">
        <v>550</v>
      </c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15" x14ac:dyDescent="0.25">
      <c r="A196" s="32">
        <v>195</v>
      </c>
      <c r="B196" s="29" t="s">
        <v>608</v>
      </c>
      <c r="C196" s="22" t="s">
        <v>25</v>
      </c>
      <c r="D196" s="22">
        <v>2023</v>
      </c>
      <c r="E196" s="22" t="s">
        <v>396</v>
      </c>
      <c r="F196" s="23" t="s">
        <v>263</v>
      </c>
      <c r="G196" s="41" t="s">
        <v>264</v>
      </c>
      <c r="H196" s="23" t="s">
        <v>569</v>
      </c>
      <c r="I196" s="21"/>
      <c r="J196" s="37">
        <v>630</v>
      </c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15" x14ac:dyDescent="0.25">
      <c r="A197" s="32">
        <v>196</v>
      </c>
      <c r="B197" s="29" t="s">
        <v>608</v>
      </c>
      <c r="C197" s="22" t="s">
        <v>25</v>
      </c>
      <c r="D197" s="22">
        <v>2023</v>
      </c>
      <c r="E197" s="22" t="s">
        <v>397</v>
      </c>
      <c r="F197" s="23" t="s">
        <v>374</v>
      </c>
      <c r="G197" s="41" t="s">
        <v>265</v>
      </c>
      <c r="H197" s="23" t="s">
        <v>569</v>
      </c>
      <c r="I197" s="21"/>
      <c r="J197" s="37">
        <v>630</v>
      </c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15" x14ac:dyDescent="0.25">
      <c r="A198" s="32">
        <v>197</v>
      </c>
      <c r="B198" s="29" t="s">
        <v>596</v>
      </c>
      <c r="C198" s="22" t="s">
        <v>25</v>
      </c>
      <c r="D198" s="22">
        <v>2023</v>
      </c>
      <c r="E198" s="22" t="s">
        <v>398</v>
      </c>
      <c r="F198" s="19" t="s">
        <v>194</v>
      </c>
      <c r="G198" s="41" t="s">
        <v>195</v>
      </c>
      <c r="H198" s="24" t="s">
        <v>562</v>
      </c>
      <c r="I198" s="21"/>
      <c r="J198" s="37">
        <v>3409.6</v>
      </c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15" x14ac:dyDescent="0.25">
      <c r="A199" s="32">
        <v>198</v>
      </c>
      <c r="B199" s="29" t="s">
        <v>596</v>
      </c>
      <c r="C199" s="22" t="s">
        <v>25</v>
      </c>
      <c r="D199" s="22">
        <v>2023</v>
      </c>
      <c r="E199" s="22" t="s">
        <v>399</v>
      </c>
      <c r="F199" s="19" t="s">
        <v>266</v>
      </c>
      <c r="G199" s="41" t="s">
        <v>267</v>
      </c>
      <c r="H199" s="24" t="s">
        <v>562</v>
      </c>
      <c r="I199" s="21"/>
      <c r="J199" s="37">
        <v>3209.6</v>
      </c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15" x14ac:dyDescent="0.25">
      <c r="A200" s="32">
        <v>199</v>
      </c>
      <c r="B200" s="28" t="s">
        <v>556</v>
      </c>
      <c r="C200" s="18" t="s">
        <v>25</v>
      </c>
      <c r="D200" s="18">
        <v>2023</v>
      </c>
      <c r="E200" s="18" t="s">
        <v>539</v>
      </c>
      <c r="F200" s="19" t="s">
        <v>16</v>
      </c>
      <c r="G200" s="24" t="s">
        <v>171</v>
      </c>
      <c r="H200" s="19" t="s">
        <v>459</v>
      </c>
      <c r="I200" s="11"/>
      <c r="J200" s="35">
        <v>51.75</v>
      </c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15" x14ac:dyDescent="0.25">
      <c r="A201" s="32">
        <v>200</v>
      </c>
      <c r="B201" s="28" t="s">
        <v>567</v>
      </c>
      <c r="C201" s="18" t="s">
        <v>25</v>
      </c>
      <c r="D201" s="18">
        <v>2023</v>
      </c>
      <c r="E201" s="18" t="s">
        <v>390</v>
      </c>
      <c r="F201" s="19" t="s">
        <v>386</v>
      </c>
      <c r="G201" s="24" t="s">
        <v>620</v>
      </c>
      <c r="H201" s="19" t="s">
        <v>372</v>
      </c>
      <c r="I201" s="11"/>
      <c r="J201" s="35">
        <v>463</v>
      </c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15" x14ac:dyDescent="0.25">
      <c r="A202" s="32">
        <v>201</v>
      </c>
      <c r="B202" s="40" t="s">
        <v>557</v>
      </c>
      <c r="C202" s="24" t="s">
        <v>25</v>
      </c>
      <c r="D202" s="24">
        <v>2023</v>
      </c>
      <c r="E202" s="18" t="s">
        <v>460</v>
      </c>
      <c r="F202" s="19" t="s">
        <v>558</v>
      </c>
      <c r="G202" s="18" t="s">
        <v>542</v>
      </c>
      <c r="H202" s="19" t="s">
        <v>679</v>
      </c>
      <c r="I202" s="11"/>
      <c r="J202" s="30">
        <v>2200</v>
      </c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15" x14ac:dyDescent="0.25">
      <c r="A203" s="32">
        <v>202</v>
      </c>
      <c r="B203" s="40" t="s">
        <v>557</v>
      </c>
      <c r="C203" s="24" t="s">
        <v>25</v>
      </c>
      <c r="D203" s="24">
        <v>2023</v>
      </c>
      <c r="E203" s="18" t="s">
        <v>460</v>
      </c>
      <c r="F203" s="19" t="s">
        <v>558</v>
      </c>
      <c r="G203" s="18" t="s">
        <v>542</v>
      </c>
      <c r="H203" s="19" t="s">
        <v>678</v>
      </c>
      <c r="I203" s="11"/>
      <c r="J203" s="30">
        <v>4000</v>
      </c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15" x14ac:dyDescent="0.25">
      <c r="A204" s="32">
        <v>203</v>
      </c>
      <c r="B204" s="40" t="s">
        <v>557</v>
      </c>
      <c r="C204" s="24" t="s">
        <v>25</v>
      </c>
      <c r="D204" s="24">
        <v>2023</v>
      </c>
      <c r="E204" s="18" t="s">
        <v>460</v>
      </c>
      <c r="F204" s="19" t="s">
        <v>558</v>
      </c>
      <c r="G204" s="18" t="s">
        <v>542</v>
      </c>
      <c r="H204" s="19" t="s">
        <v>687</v>
      </c>
      <c r="I204" s="11"/>
      <c r="J204" s="30">
        <v>473.37</v>
      </c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15" x14ac:dyDescent="0.25">
      <c r="A205" s="32">
        <v>204</v>
      </c>
      <c r="B205" s="40" t="s">
        <v>557</v>
      </c>
      <c r="C205" s="24" t="s">
        <v>25</v>
      </c>
      <c r="D205" s="24">
        <v>2023</v>
      </c>
      <c r="E205" s="24" t="s">
        <v>541</v>
      </c>
      <c r="F205" s="19" t="s">
        <v>563</v>
      </c>
      <c r="G205" s="24" t="s">
        <v>193</v>
      </c>
      <c r="H205" s="24" t="s">
        <v>622</v>
      </c>
      <c r="I205" s="11"/>
      <c r="J205" s="35">
        <v>625</v>
      </c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15" x14ac:dyDescent="0.25">
      <c r="A206" s="32">
        <v>205</v>
      </c>
      <c r="B206" s="38" t="s">
        <v>570</v>
      </c>
      <c r="C206" s="41" t="s">
        <v>25</v>
      </c>
      <c r="D206" s="24">
        <v>2023</v>
      </c>
      <c r="E206" s="24" t="s">
        <v>530</v>
      </c>
      <c r="F206" s="41" t="s">
        <v>260</v>
      </c>
      <c r="G206" s="41" t="s">
        <v>279</v>
      </c>
      <c r="H206" s="19" t="s">
        <v>571</v>
      </c>
      <c r="I206" s="21"/>
      <c r="J206" s="37">
        <v>2493</v>
      </c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15" x14ac:dyDescent="0.25">
      <c r="A207" s="32">
        <v>206</v>
      </c>
      <c r="B207" s="38" t="s">
        <v>570</v>
      </c>
      <c r="C207" s="41" t="s">
        <v>25</v>
      </c>
      <c r="D207" s="41">
        <v>2023</v>
      </c>
      <c r="E207" s="41" t="s">
        <v>400</v>
      </c>
      <c r="F207" s="41" t="s">
        <v>375</v>
      </c>
      <c r="G207" s="41" t="s">
        <v>454</v>
      </c>
      <c r="H207" s="19" t="s">
        <v>571</v>
      </c>
      <c r="I207" s="21"/>
      <c r="J207" s="37">
        <v>420</v>
      </c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15" x14ac:dyDescent="0.25">
      <c r="A208" s="32">
        <v>207</v>
      </c>
      <c r="B208" s="38" t="s">
        <v>570</v>
      </c>
      <c r="C208" s="41" t="s">
        <v>25</v>
      </c>
      <c r="D208" s="41">
        <v>2023</v>
      </c>
      <c r="E208" s="41" t="s">
        <v>401</v>
      </c>
      <c r="F208" s="41" t="s">
        <v>258</v>
      </c>
      <c r="G208" s="41" t="s">
        <v>453</v>
      </c>
      <c r="H208" s="19" t="s">
        <v>571</v>
      </c>
      <c r="I208" s="21"/>
      <c r="J208" s="37">
        <v>420</v>
      </c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15" x14ac:dyDescent="0.25">
      <c r="A209" s="32">
        <v>208</v>
      </c>
      <c r="B209" s="38" t="s">
        <v>570</v>
      </c>
      <c r="C209" s="41" t="s">
        <v>25</v>
      </c>
      <c r="D209" s="41">
        <v>2023</v>
      </c>
      <c r="E209" s="41" t="s">
        <v>458</v>
      </c>
      <c r="F209" s="43" t="s">
        <v>619</v>
      </c>
      <c r="G209" s="41" t="s">
        <v>491</v>
      </c>
      <c r="H209" s="19" t="s">
        <v>571</v>
      </c>
      <c r="I209" s="21"/>
      <c r="J209" s="37">
        <v>420</v>
      </c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15" x14ac:dyDescent="0.25">
      <c r="A210" s="32">
        <v>209</v>
      </c>
      <c r="B210" s="38" t="s">
        <v>570</v>
      </c>
      <c r="C210" s="24" t="s">
        <v>25</v>
      </c>
      <c r="D210" s="24">
        <v>2023</v>
      </c>
      <c r="E210" s="24" t="s">
        <v>402</v>
      </c>
      <c r="F210" s="24" t="s">
        <v>196</v>
      </c>
      <c r="G210" s="24" t="s">
        <v>197</v>
      </c>
      <c r="H210" s="19" t="s">
        <v>571</v>
      </c>
      <c r="I210" s="11"/>
      <c r="J210" s="35">
        <v>3039.6</v>
      </c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15" x14ac:dyDescent="0.25">
      <c r="A211" s="32">
        <v>210</v>
      </c>
      <c r="B211" s="38" t="s">
        <v>570</v>
      </c>
      <c r="C211" s="24" t="s">
        <v>25</v>
      </c>
      <c r="D211" s="24">
        <v>2023</v>
      </c>
      <c r="E211" s="24" t="s">
        <v>403</v>
      </c>
      <c r="F211" s="44" t="s">
        <v>394</v>
      </c>
      <c r="G211" s="24" t="s">
        <v>395</v>
      </c>
      <c r="H211" s="19" t="s">
        <v>571</v>
      </c>
      <c r="I211" s="11"/>
      <c r="J211" s="35">
        <v>2864.6</v>
      </c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15" x14ac:dyDescent="0.25">
      <c r="A212" s="32">
        <v>211</v>
      </c>
      <c r="B212" s="38" t="s">
        <v>570</v>
      </c>
      <c r="C212" s="24" t="s">
        <v>25</v>
      </c>
      <c r="D212" s="24">
        <v>2023</v>
      </c>
      <c r="E212" s="24" t="s">
        <v>404</v>
      </c>
      <c r="F212" s="24" t="s">
        <v>376</v>
      </c>
      <c r="G212" s="24" t="s">
        <v>191</v>
      </c>
      <c r="H212" s="19" t="s">
        <v>571</v>
      </c>
      <c r="I212" s="11"/>
      <c r="J212" s="35">
        <v>445</v>
      </c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15" x14ac:dyDescent="0.25">
      <c r="A213" s="32">
        <v>212</v>
      </c>
      <c r="B213" s="38" t="s">
        <v>570</v>
      </c>
      <c r="C213" s="41" t="s">
        <v>25</v>
      </c>
      <c r="D213" s="41">
        <v>2023</v>
      </c>
      <c r="E213" s="41" t="s">
        <v>405</v>
      </c>
      <c r="F213" s="41" t="s">
        <v>266</v>
      </c>
      <c r="G213" s="41" t="s">
        <v>267</v>
      </c>
      <c r="H213" s="19" t="s">
        <v>571</v>
      </c>
      <c r="I213" s="21"/>
      <c r="J213" s="37">
        <v>328.43</v>
      </c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15" x14ac:dyDescent="0.25">
      <c r="A214" s="32">
        <v>213</v>
      </c>
      <c r="B214" s="38" t="s">
        <v>570</v>
      </c>
      <c r="C214" s="41" t="s">
        <v>25</v>
      </c>
      <c r="D214" s="41">
        <v>2023</v>
      </c>
      <c r="E214" s="41" t="s">
        <v>406</v>
      </c>
      <c r="F214" s="41" t="s">
        <v>377</v>
      </c>
      <c r="G214" s="41" t="s">
        <v>188</v>
      </c>
      <c r="H214" s="19" t="s">
        <v>571</v>
      </c>
      <c r="I214" s="21"/>
      <c r="J214" s="37">
        <v>2493</v>
      </c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15" x14ac:dyDescent="0.25">
      <c r="A215" s="32">
        <v>214</v>
      </c>
      <c r="B215" s="38" t="s">
        <v>586</v>
      </c>
      <c r="C215" s="41" t="s">
        <v>25</v>
      </c>
      <c r="D215" s="41">
        <v>2023</v>
      </c>
      <c r="E215" s="41" t="s">
        <v>417</v>
      </c>
      <c r="F215" s="41" t="s">
        <v>415</v>
      </c>
      <c r="G215" s="41" t="s">
        <v>416</v>
      </c>
      <c r="H215" s="41" t="s">
        <v>372</v>
      </c>
      <c r="I215" s="21"/>
      <c r="J215" s="37">
        <v>70</v>
      </c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15" x14ac:dyDescent="0.25">
      <c r="A216" s="32">
        <v>215</v>
      </c>
      <c r="B216" s="40" t="s">
        <v>658</v>
      </c>
      <c r="C216" s="24" t="s">
        <v>25</v>
      </c>
      <c r="D216" s="24">
        <v>2023</v>
      </c>
      <c r="E216" s="24" t="s">
        <v>632</v>
      </c>
      <c r="F216" s="24" t="s">
        <v>634</v>
      </c>
      <c r="G216" s="24" t="s">
        <v>419</v>
      </c>
      <c r="H216" s="41" t="s">
        <v>372</v>
      </c>
      <c r="I216" s="11"/>
      <c r="J216" s="35">
        <v>36.04</v>
      </c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15" x14ac:dyDescent="0.25">
      <c r="A217" s="32">
        <v>216</v>
      </c>
      <c r="B217" s="38" t="s">
        <v>586</v>
      </c>
      <c r="C217" s="24" t="s">
        <v>25</v>
      </c>
      <c r="D217" s="24">
        <v>2023</v>
      </c>
      <c r="E217" s="24" t="s">
        <v>633</v>
      </c>
      <c r="F217" s="24" t="s">
        <v>420</v>
      </c>
      <c r="G217" s="24" t="s">
        <v>230</v>
      </c>
      <c r="H217" s="41" t="s">
        <v>372</v>
      </c>
      <c r="I217" s="11"/>
      <c r="J217" s="35">
        <v>127.5</v>
      </c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15" x14ac:dyDescent="0.25">
      <c r="A218" s="32">
        <v>217</v>
      </c>
      <c r="B218" s="38" t="s">
        <v>570</v>
      </c>
      <c r="C218" s="41" t="s">
        <v>25</v>
      </c>
      <c r="D218" s="41">
        <v>2023</v>
      </c>
      <c r="E218" s="41" t="s">
        <v>407</v>
      </c>
      <c r="F218" s="24" t="s">
        <v>378</v>
      </c>
      <c r="G218" s="24" t="s">
        <v>588</v>
      </c>
      <c r="H218" s="19" t="s">
        <v>571</v>
      </c>
      <c r="I218" s="21"/>
      <c r="J218" s="37">
        <v>420</v>
      </c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15" x14ac:dyDescent="0.25">
      <c r="A219" s="32">
        <v>218</v>
      </c>
      <c r="B219" s="29" t="s">
        <v>560</v>
      </c>
      <c r="C219" s="41" t="s">
        <v>25</v>
      </c>
      <c r="D219" s="41">
        <v>2023</v>
      </c>
      <c r="E219" s="41" t="s">
        <v>540</v>
      </c>
      <c r="F219" s="19" t="s">
        <v>209</v>
      </c>
      <c r="G219" s="41" t="s">
        <v>210</v>
      </c>
      <c r="H219" s="24" t="s">
        <v>553</v>
      </c>
      <c r="I219" s="21"/>
      <c r="J219" s="37">
        <v>1463</v>
      </c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15" x14ac:dyDescent="0.25">
      <c r="A220" s="32">
        <v>219</v>
      </c>
      <c r="B220" s="38" t="s">
        <v>570</v>
      </c>
      <c r="C220" s="41" t="s">
        <v>25</v>
      </c>
      <c r="D220" s="24">
        <v>2023</v>
      </c>
      <c r="E220" s="41" t="s">
        <v>408</v>
      </c>
      <c r="F220" s="24" t="s">
        <v>260</v>
      </c>
      <c r="G220" s="41" t="s">
        <v>279</v>
      </c>
      <c r="H220" s="19" t="s">
        <v>571</v>
      </c>
      <c r="I220" s="21"/>
      <c r="J220" s="37">
        <v>371.6</v>
      </c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15" x14ac:dyDescent="0.25">
      <c r="A221" s="32">
        <v>220</v>
      </c>
      <c r="B221" s="38" t="s">
        <v>570</v>
      </c>
      <c r="C221" s="41" t="s">
        <v>25</v>
      </c>
      <c r="D221" s="24">
        <v>2023</v>
      </c>
      <c r="E221" s="41" t="s">
        <v>409</v>
      </c>
      <c r="F221" s="41" t="s">
        <v>379</v>
      </c>
      <c r="G221" s="41" t="s">
        <v>269</v>
      </c>
      <c r="H221" s="19" t="s">
        <v>571</v>
      </c>
      <c r="I221" s="21"/>
      <c r="J221" s="37">
        <v>420</v>
      </c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15" x14ac:dyDescent="0.25">
      <c r="A222" s="32">
        <v>221</v>
      </c>
      <c r="B222" s="38" t="s">
        <v>570</v>
      </c>
      <c r="C222" s="41" t="s">
        <v>25</v>
      </c>
      <c r="D222" s="24">
        <v>2023</v>
      </c>
      <c r="E222" s="41" t="s">
        <v>410</v>
      </c>
      <c r="F222" s="41" t="s">
        <v>376</v>
      </c>
      <c r="G222" s="41" t="s">
        <v>191</v>
      </c>
      <c r="H222" s="19" t="s">
        <v>571</v>
      </c>
      <c r="I222" s="21"/>
      <c r="J222" s="37">
        <v>445</v>
      </c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15" x14ac:dyDescent="0.25">
      <c r="A223" s="32">
        <v>222</v>
      </c>
      <c r="B223" s="38" t="s">
        <v>570</v>
      </c>
      <c r="C223" s="41" t="s">
        <v>25</v>
      </c>
      <c r="D223" s="41">
        <v>2023</v>
      </c>
      <c r="E223" s="41" t="s">
        <v>411</v>
      </c>
      <c r="F223" s="41" t="s">
        <v>194</v>
      </c>
      <c r="G223" s="41" t="s">
        <v>195</v>
      </c>
      <c r="H223" s="19" t="s">
        <v>571</v>
      </c>
      <c r="I223" s="21"/>
      <c r="J223" s="37">
        <v>1992.11</v>
      </c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15" x14ac:dyDescent="0.25">
      <c r="A224" s="32">
        <v>223</v>
      </c>
      <c r="B224" s="38" t="s">
        <v>570</v>
      </c>
      <c r="C224" s="41" t="s">
        <v>25</v>
      </c>
      <c r="D224" s="41">
        <v>2023</v>
      </c>
      <c r="E224" s="41" t="s">
        <v>412</v>
      </c>
      <c r="F224" s="41" t="s">
        <v>272</v>
      </c>
      <c r="G224" s="41" t="s">
        <v>273</v>
      </c>
      <c r="H224" s="19" t="s">
        <v>571</v>
      </c>
      <c r="I224" s="21"/>
      <c r="J224" s="37">
        <v>445</v>
      </c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15" x14ac:dyDescent="0.25">
      <c r="A225" s="32">
        <v>224</v>
      </c>
      <c r="B225" s="38" t="s">
        <v>570</v>
      </c>
      <c r="C225" s="41" t="s">
        <v>25</v>
      </c>
      <c r="D225" s="41">
        <v>2023</v>
      </c>
      <c r="E225" s="41" t="s">
        <v>413</v>
      </c>
      <c r="F225" s="41" t="s">
        <v>381</v>
      </c>
      <c r="G225" s="18" t="s">
        <v>657</v>
      </c>
      <c r="H225" s="19" t="s">
        <v>571</v>
      </c>
      <c r="I225" s="21"/>
      <c r="J225" s="37">
        <v>420</v>
      </c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15" x14ac:dyDescent="0.25">
      <c r="A226" s="32">
        <v>225</v>
      </c>
      <c r="B226" s="38" t="s">
        <v>570</v>
      </c>
      <c r="C226" s="24" t="s">
        <v>25</v>
      </c>
      <c r="D226" s="41">
        <v>2023</v>
      </c>
      <c r="E226" s="24" t="s">
        <v>414</v>
      </c>
      <c r="F226" s="24" t="s">
        <v>198</v>
      </c>
      <c r="G226" s="41" t="s">
        <v>199</v>
      </c>
      <c r="H226" s="19" t="s">
        <v>571</v>
      </c>
      <c r="I226" s="11"/>
      <c r="J226" s="35">
        <v>2100</v>
      </c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15" x14ac:dyDescent="0.25">
      <c r="A227" s="32">
        <v>226</v>
      </c>
      <c r="B227" s="40" t="s">
        <v>556</v>
      </c>
      <c r="C227" s="24" t="s">
        <v>25</v>
      </c>
      <c r="D227" s="41">
        <v>2023</v>
      </c>
      <c r="E227" s="24" t="s">
        <v>539</v>
      </c>
      <c r="F227" s="24" t="s">
        <v>16</v>
      </c>
      <c r="G227" s="24" t="s">
        <v>171</v>
      </c>
      <c r="H227" s="24" t="s">
        <v>459</v>
      </c>
      <c r="I227" s="11"/>
      <c r="J227" s="35">
        <v>11.5</v>
      </c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15" x14ac:dyDescent="0.25">
      <c r="A228" s="32">
        <v>227</v>
      </c>
      <c r="B228" s="40" t="s">
        <v>584</v>
      </c>
      <c r="C228" s="24" t="s">
        <v>25</v>
      </c>
      <c r="D228" s="24">
        <v>2023</v>
      </c>
      <c r="E228" s="24" t="s">
        <v>457</v>
      </c>
      <c r="F228" s="24" t="s">
        <v>383</v>
      </c>
      <c r="G228" s="24" t="s">
        <v>391</v>
      </c>
      <c r="H228" s="24" t="s">
        <v>372</v>
      </c>
      <c r="I228" s="11"/>
      <c r="J228" s="35">
        <v>1325</v>
      </c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15" x14ac:dyDescent="0.25">
      <c r="A229" s="32">
        <v>228</v>
      </c>
      <c r="B229" s="29" t="s">
        <v>560</v>
      </c>
      <c r="C229" s="24" t="s">
        <v>25</v>
      </c>
      <c r="D229" s="24">
        <v>2023</v>
      </c>
      <c r="E229" s="24" t="s">
        <v>540</v>
      </c>
      <c r="F229" s="44" t="s">
        <v>209</v>
      </c>
      <c r="G229" s="24" t="s">
        <v>385</v>
      </c>
      <c r="H229" s="24" t="s">
        <v>553</v>
      </c>
      <c r="I229" s="11"/>
      <c r="J229" s="35">
        <v>1862</v>
      </c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15" x14ac:dyDescent="0.25">
      <c r="A230" s="32">
        <v>229</v>
      </c>
      <c r="B230" s="28" t="s">
        <v>567</v>
      </c>
      <c r="C230" s="24" t="s">
        <v>25</v>
      </c>
      <c r="D230" s="24">
        <v>2023</v>
      </c>
      <c r="E230" s="24" t="s">
        <v>449</v>
      </c>
      <c r="F230" s="44" t="s">
        <v>448</v>
      </c>
      <c r="G230" s="24" t="s">
        <v>450</v>
      </c>
      <c r="H230" s="24" t="s">
        <v>372</v>
      </c>
      <c r="I230" s="11" t="s">
        <v>621</v>
      </c>
      <c r="J230" s="35">
        <v>280</v>
      </c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15" x14ac:dyDescent="0.25">
      <c r="A231" s="32">
        <v>230</v>
      </c>
      <c r="B231" s="40" t="s">
        <v>556</v>
      </c>
      <c r="C231" s="24" t="s">
        <v>25</v>
      </c>
      <c r="D231" s="24">
        <v>2023</v>
      </c>
      <c r="E231" s="24" t="s">
        <v>539</v>
      </c>
      <c r="F231" s="24" t="s">
        <v>16</v>
      </c>
      <c r="G231" s="24" t="s">
        <v>171</v>
      </c>
      <c r="H231" s="24" t="s">
        <v>459</v>
      </c>
      <c r="I231" s="11"/>
      <c r="J231" s="35">
        <v>61.6</v>
      </c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15" x14ac:dyDescent="0.25">
      <c r="A232" s="32">
        <v>231</v>
      </c>
      <c r="B232" s="29" t="s">
        <v>608</v>
      </c>
      <c r="C232" s="24" t="s">
        <v>26</v>
      </c>
      <c r="D232" s="24">
        <v>2023</v>
      </c>
      <c r="E232" s="24" t="s">
        <v>423</v>
      </c>
      <c r="F232" s="24" t="s">
        <v>263</v>
      </c>
      <c r="G232" s="24" t="s">
        <v>264</v>
      </c>
      <c r="H232" s="24" t="s">
        <v>569</v>
      </c>
      <c r="I232" s="11"/>
      <c r="J232" s="35">
        <v>630</v>
      </c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15" x14ac:dyDescent="0.25">
      <c r="A233" s="32">
        <v>232</v>
      </c>
      <c r="B233" s="29" t="s">
        <v>608</v>
      </c>
      <c r="C233" s="24" t="s">
        <v>26</v>
      </c>
      <c r="D233" s="24">
        <v>2023</v>
      </c>
      <c r="E233" s="24" t="s">
        <v>424</v>
      </c>
      <c r="F233" s="24" t="s">
        <v>257</v>
      </c>
      <c r="G233" s="24" t="s">
        <v>265</v>
      </c>
      <c r="H233" s="24" t="s">
        <v>569</v>
      </c>
      <c r="I233" s="11"/>
      <c r="J233" s="35">
        <v>630</v>
      </c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15" x14ac:dyDescent="0.25">
      <c r="A234" s="32">
        <v>233</v>
      </c>
      <c r="B234" s="29" t="s">
        <v>596</v>
      </c>
      <c r="C234" s="24" t="s">
        <v>26</v>
      </c>
      <c r="D234" s="24">
        <v>2023</v>
      </c>
      <c r="E234" s="24" t="s">
        <v>624</v>
      </c>
      <c r="F234" s="24" t="s">
        <v>194</v>
      </c>
      <c r="G234" s="24" t="s">
        <v>195</v>
      </c>
      <c r="H234" s="24" t="s">
        <v>562</v>
      </c>
      <c r="I234" s="11"/>
      <c r="J234" s="35">
        <v>3409.6</v>
      </c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15" x14ac:dyDescent="0.25">
      <c r="A235" s="32">
        <v>234</v>
      </c>
      <c r="B235" s="29" t="s">
        <v>596</v>
      </c>
      <c r="C235" s="24" t="s">
        <v>26</v>
      </c>
      <c r="D235" s="24">
        <v>2023</v>
      </c>
      <c r="E235" s="24" t="s">
        <v>426</v>
      </c>
      <c r="F235" s="24" t="s">
        <v>266</v>
      </c>
      <c r="G235" s="24" t="s">
        <v>267</v>
      </c>
      <c r="H235" s="24" t="s">
        <v>562</v>
      </c>
      <c r="I235" s="11"/>
      <c r="J235" s="35">
        <v>3209.6</v>
      </c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15" x14ac:dyDescent="0.25">
      <c r="A236" s="32">
        <v>235</v>
      </c>
      <c r="B236" s="40" t="s">
        <v>586</v>
      </c>
      <c r="C236" s="24" t="s">
        <v>26</v>
      </c>
      <c r="D236" s="24">
        <v>2023</v>
      </c>
      <c r="E236" s="24" t="s">
        <v>629</v>
      </c>
      <c r="F236" s="24" t="s">
        <v>427</v>
      </c>
      <c r="G236" s="24" t="s">
        <v>428</v>
      </c>
      <c r="H236" s="24" t="s">
        <v>372</v>
      </c>
      <c r="I236" s="11"/>
      <c r="J236" s="35">
        <v>1179</v>
      </c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15" x14ac:dyDescent="0.25">
      <c r="A237" s="32">
        <v>236</v>
      </c>
      <c r="B237" s="28" t="s">
        <v>567</v>
      </c>
      <c r="C237" s="24" t="s">
        <v>26</v>
      </c>
      <c r="D237" s="24">
        <v>2023</v>
      </c>
      <c r="E237" s="24" t="s">
        <v>625</v>
      </c>
      <c r="F237" s="24" t="s">
        <v>429</v>
      </c>
      <c r="G237" s="24" t="s">
        <v>430</v>
      </c>
      <c r="H237" s="24" t="s">
        <v>372</v>
      </c>
      <c r="I237" s="11"/>
      <c r="J237" s="35">
        <v>22.8</v>
      </c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15" x14ac:dyDescent="0.25">
      <c r="A238" s="32">
        <v>237</v>
      </c>
      <c r="B238" s="29" t="s">
        <v>568</v>
      </c>
      <c r="C238" s="24" t="s">
        <v>26</v>
      </c>
      <c r="D238" s="24">
        <v>2023</v>
      </c>
      <c r="E238" s="24" t="s">
        <v>628</v>
      </c>
      <c r="F238" s="19" t="s">
        <v>226</v>
      </c>
      <c r="G238" s="24" t="s">
        <v>228</v>
      </c>
      <c r="H238" s="24" t="s">
        <v>372</v>
      </c>
      <c r="I238" s="11"/>
      <c r="J238" s="35">
        <v>250</v>
      </c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15" x14ac:dyDescent="0.25">
      <c r="A239" s="32">
        <v>238</v>
      </c>
      <c r="B239" s="40" t="s">
        <v>584</v>
      </c>
      <c r="C239" s="24" t="s">
        <v>26</v>
      </c>
      <c r="D239" s="24">
        <v>2023</v>
      </c>
      <c r="E239" s="24" t="s">
        <v>618</v>
      </c>
      <c r="F239" s="24" t="s">
        <v>434</v>
      </c>
      <c r="G239" s="24" t="s">
        <v>433</v>
      </c>
      <c r="H239" s="24" t="s">
        <v>372</v>
      </c>
      <c r="I239" s="11"/>
      <c r="J239" s="35">
        <v>12.9</v>
      </c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15" x14ac:dyDescent="0.25">
      <c r="A240" s="32">
        <v>239</v>
      </c>
      <c r="B240" s="29" t="s">
        <v>568</v>
      </c>
      <c r="C240" s="24" t="s">
        <v>26</v>
      </c>
      <c r="D240" s="24">
        <v>2023</v>
      </c>
      <c r="E240" s="24" t="s">
        <v>438</v>
      </c>
      <c r="F240" s="24" t="s">
        <v>436</v>
      </c>
      <c r="G240" s="24" t="s">
        <v>437</v>
      </c>
      <c r="H240" s="24" t="s">
        <v>372</v>
      </c>
      <c r="I240" s="11"/>
      <c r="J240" s="35">
        <v>600</v>
      </c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15" x14ac:dyDescent="0.25">
      <c r="A241" s="32">
        <v>240</v>
      </c>
      <c r="B241" s="28" t="s">
        <v>567</v>
      </c>
      <c r="C241" s="24" t="s">
        <v>26</v>
      </c>
      <c r="D241" s="24">
        <v>2023</v>
      </c>
      <c r="E241" s="24" t="s">
        <v>626</v>
      </c>
      <c r="F241" s="24" t="s">
        <v>440</v>
      </c>
      <c r="G241" s="24" t="s">
        <v>441</v>
      </c>
      <c r="H241" s="24" t="s">
        <v>372</v>
      </c>
      <c r="I241" s="11"/>
      <c r="J241" s="35">
        <v>700</v>
      </c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15" x14ac:dyDescent="0.25">
      <c r="A242" s="32">
        <v>241</v>
      </c>
      <c r="B242" s="28" t="s">
        <v>597</v>
      </c>
      <c r="C242" s="24" t="s">
        <v>26</v>
      </c>
      <c r="D242" s="24">
        <v>2023</v>
      </c>
      <c r="E242" s="24" t="s">
        <v>627</v>
      </c>
      <c r="F242" s="24" t="s">
        <v>384</v>
      </c>
      <c r="G242" s="24" t="s">
        <v>447</v>
      </c>
      <c r="H242" s="24" t="s">
        <v>372</v>
      </c>
      <c r="I242" s="11"/>
      <c r="J242" s="35">
        <v>149</v>
      </c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15" x14ac:dyDescent="0.25">
      <c r="A243" s="32">
        <v>242</v>
      </c>
      <c r="B243" s="40" t="s">
        <v>556</v>
      </c>
      <c r="C243" s="24" t="s">
        <v>26</v>
      </c>
      <c r="D243" s="24">
        <v>2023</v>
      </c>
      <c r="E243" s="24" t="s">
        <v>539</v>
      </c>
      <c r="F243" s="24" t="s">
        <v>16</v>
      </c>
      <c r="G243" s="24" t="s">
        <v>171</v>
      </c>
      <c r="H243" s="24" t="s">
        <v>459</v>
      </c>
      <c r="I243" s="11"/>
      <c r="J243" s="35">
        <v>54</v>
      </c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15" x14ac:dyDescent="0.25">
      <c r="A244" s="32">
        <v>243</v>
      </c>
      <c r="B244" s="40" t="s">
        <v>586</v>
      </c>
      <c r="C244" s="24" t="s">
        <v>26</v>
      </c>
      <c r="D244" s="24">
        <v>2023</v>
      </c>
      <c r="E244" s="24" t="s">
        <v>630</v>
      </c>
      <c r="F244" s="44" t="s">
        <v>446</v>
      </c>
      <c r="G244" s="24" t="s">
        <v>445</v>
      </c>
      <c r="H244" s="24" t="s">
        <v>372</v>
      </c>
      <c r="I244" s="11"/>
      <c r="J244" s="35">
        <v>1050</v>
      </c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15" x14ac:dyDescent="0.25">
      <c r="A245" s="32">
        <v>244</v>
      </c>
      <c r="B245" s="40" t="s">
        <v>556</v>
      </c>
      <c r="C245" s="24" t="s">
        <v>26</v>
      </c>
      <c r="D245" s="24">
        <v>2023</v>
      </c>
      <c r="E245" s="24" t="s">
        <v>539</v>
      </c>
      <c r="F245" s="24" t="s">
        <v>16</v>
      </c>
      <c r="G245" s="24" t="s">
        <v>171</v>
      </c>
      <c r="H245" s="24" t="s">
        <v>459</v>
      </c>
      <c r="I245" s="11"/>
      <c r="J245" s="35">
        <v>12</v>
      </c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15" x14ac:dyDescent="0.25">
      <c r="A246" s="32">
        <v>245</v>
      </c>
      <c r="B246" s="28" t="s">
        <v>597</v>
      </c>
      <c r="C246" s="24" t="s">
        <v>26</v>
      </c>
      <c r="D246" s="24">
        <v>2023</v>
      </c>
      <c r="E246" s="24" t="s">
        <v>514</v>
      </c>
      <c r="F246" s="24" t="s">
        <v>384</v>
      </c>
      <c r="G246" s="24" t="s">
        <v>447</v>
      </c>
      <c r="H246" s="24" t="s">
        <v>372</v>
      </c>
      <c r="I246" s="11"/>
      <c r="J246" s="35">
        <v>149</v>
      </c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15" x14ac:dyDescent="0.25">
      <c r="A247" s="32">
        <v>246</v>
      </c>
      <c r="B247" s="40" t="s">
        <v>556</v>
      </c>
      <c r="C247" s="24" t="s">
        <v>26</v>
      </c>
      <c r="D247" s="24">
        <v>2023</v>
      </c>
      <c r="E247" s="24" t="s">
        <v>539</v>
      </c>
      <c r="F247" s="24" t="s">
        <v>16</v>
      </c>
      <c r="G247" s="24" t="s">
        <v>171</v>
      </c>
      <c r="H247" s="24" t="s">
        <v>459</v>
      </c>
      <c r="I247" s="11"/>
      <c r="J247" s="35">
        <v>1.47</v>
      </c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15" x14ac:dyDescent="0.25">
      <c r="A248" s="32">
        <v>247</v>
      </c>
      <c r="B248" s="40" t="s">
        <v>586</v>
      </c>
      <c r="C248" s="24" t="s">
        <v>26</v>
      </c>
      <c r="D248" s="24">
        <v>2023</v>
      </c>
      <c r="E248" s="24" t="s">
        <v>630</v>
      </c>
      <c r="F248" s="44" t="s">
        <v>446</v>
      </c>
      <c r="G248" s="24" t="s">
        <v>445</v>
      </c>
      <c r="H248" s="24" t="s">
        <v>372</v>
      </c>
      <c r="I248" s="11"/>
      <c r="J248" s="35">
        <v>1050</v>
      </c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15" x14ac:dyDescent="0.25">
      <c r="A249" s="32">
        <v>248</v>
      </c>
      <c r="B249" s="40" t="s">
        <v>557</v>
      </c>
      <c r="C249" s="24" t="s">
        <v>26</v>
      </c>
      <c r="D249" s="24">
        <v>2023</v>
      </c>
      <c r="E249" s="24" t="s">
        <v>460</v>
      </c>
      <c r="F249" s="19" t="s">
        <v>558</v>
      </c>
      <c r="G249" s="18" t="s">
        <v>542</v>
      </c>
      <c r="H249" s="19" t="s">
        <v>688</v>
      </c>
      <c r="I249" s="11"/>
      <c r="J249" s="30">
        <v>1323.46</v>
      </c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15" x14ac:dyDescent="0.25">
      <c r="A250" s="32">
        <v>249</v>
      </c>
      <c r="B250" s="40" t="s">
        <v>557</v>
      </c>
      <c r="C250" s="24" t="s">
        <v>26</v>
      </c>
      <c r="D250" s="24">
        <v>2023</v>
      </c>
      <c r="E250" s="24" t="s">
        <v>460</v>
      </c>
      <c r="F250" s="19" t="s">
        <v>558</v>
      </c>
      <c r="G250" s="18" t="s">
        <v>542</v>
      </c>
      <c r="H250" s="19" t="s">
        <v>681</v>
      </c>
      <c r="I250" s="11"/>
      <c r="J250" s="30">
        <v>3674</v>
      </c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15" x14ac:dyDescent="0.25">
      <c r="A251" s="32">
        <v>250</v>
      </c>
      <c r="B251" s="40" t="s">
        <v>557</v>
      </c>
      <c r="C251" s="24" t="s">
        <v>26</v>
      </c>
      <c r="D251" s="24">
        <v>2023</v>
      </c>
      <c r="E251" s="24" t="s">
        <v>460</v>
      </c>
      <c r="F251" s="19" t="s">
        <v>558</v>
      </c>
      <c r="G251" s="18" t="s">
        <v>542</v>
      </c>
      <c r="H251" s="19" t="s">
        <v>680</v>
      </c>
      <c r="I251" s="11"/>
      <c r="J251" s="30">
        <v>6700</v>
      </c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15" x14ac:dyDescent="0.25">
      <c r="A252" s="32">
        <v>251</v>
      </c>
      <c r="B252" s="40" t="s">
        <v>557</v>
      </c>
      <c r="C252" s="24" t="s">
        <v>26</v>
      </c>
      <c r="D252" s="24">
        <v>2023</v>
      </c>
      <c r="E252" s="24" t="s">
        <v>541</v>
      </c>
      <c r="F252" s="19" t="s">
        <v>563</v>
      </c>
      <c r="G252" s="24" t="s">
        <v>193</v>
      </c>
      <c r="H252" s="24" t="s">
        <v>701</v>
      </c>
      <c r="I252" s="11"/>
      <c r="J252" s="35">
        <v>1075</v>
      </c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15" x14ac:dyDescent="0.25">
      <c r="A253" s="32">
        <v>252</v>
      </c>
      <c r="B253" s="40" t="s">
        <v>556</v>
      </c>
      <c r="C253" s="24" t="s">
        <v>26</v>
      </c>
      <c r="D253" s="24">
        <v>2023</v>
      </c>
      <c r="E253" s="24" t="s">
        <v>539</v>
      </c>
      <c r="F253" s="24" t="s">
        <v>16</v>
      </c>
      <c r="G253" s="24" t="s">
        <v>171</v>
      </c>
      <c r="H253" s="24" t="s">
        <v>459</v>
      </c>
      <c r="I253" s="11"/>
      <c r="J253" s="35">
        <v>12</v>
      </c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15" x14ac:dyDescent="0.25">
      <c r="A254" s="32">
        <v>253</v>
      </c>
      <c r="B254" s="29" t="s">
        <v>568</v>
      </c>
      <c r="C254" s="24" t="s">
        <v>26</v>
      </c>
      <c r="D254" s="24">
        <v>2023</v>
      </c>
      <c r="E254" s="24" t="s">
        <v>631</v>
      </c>
      <c r="F254" s="19" t="s">
        <v>387</v>
      </c>
      <c r="G254" s="24" t="s">
        <v>388</v>
      </c>
      <c r="H254" s="24" t="s">
        <v>372</v>
      </c>
      <c r="I254" s="11"/>
      <c r="J254" s="35">
        <v>30</v>
      </c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15" x14ac:dyDescent="0.25">
      <c r="A255" s="32">
        <v>254</v>
      </c>
      <c r="B255" s="28" t="s">
        <v>567</v>
      </c>
      <c r="C255" s="24" t="s">
        <v>26</v>
      </c>
      <c r="D255" s="24">
        <v>2023</v>
      </c>
      <c r="E255" s="24" t="s">
        <v>526</v>
      </c>
      <c r="F255" s="19" t="s">
        <v>392</v>
      </c>
      <c r="G255" s="24" t="s">
        <v>393</v>
      </c>
      <c r="H255" s="24" t="s">
        <v>372</v>
      </c>
      <c r="I255" s="11"/>
      <c r="J255" s="35">
        <v>93.75</v>
      </c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15" x14ac:dyDescent="0.25">
      <c r="A256" s="32">
        <v>255</v>
      </c>
      <c r="B256" s="28" t="s">
        <v>567</v>
      </c>
      <c r="C256" s="24" t="s">
        <v>26</v>
      </c>
      <c r="D256" s="24">
        <v>2023</v>
      </c>
      <c r="E256" s="24" t="s">
        <v>463</v>
      </c>
      <c r="F256" s="26" t="s">
        <v>451</v>
      </c>
      <c r="G256" s="24" t="s">
        <v>452</v>
      </c>
      <c r="H256" s="24" t="s">
        <v>372</v>
      </c>
      <c r="I256" s="11"/>
      <c r="J256" s="35">
        <v>463</v>
      </c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15" x14ac:dyDescent="0.25">
      <c r="A257" s="32">
        <v>256</v>
      </c>
      <c r="B257" s="40" t="s">
        <v>586</v>
      </c>
      <c r="C257" s="41" t="s">
        <v>26</v>
      </c>
      <c r="D257" s="24">
        <v>2023</v>
      </c>
      <c r="E257" s="24" t="s">
        <v>462</v>
      </c>
      <c r="F257" s="19" t="s">
        <v>420</v>
      </c>
      <c r="G257" s="24" t="s">
        <v>422</v>
      </c>
      <c r="H257" s="24" t="s">
        <v>372</v>
      </c>
      <c r="I257" s="25"/>
      <c r="J257" s="37">
        <v>224.8</v>
      </c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15" x14ac:dyDescent="0.25">
      <c r="A258" s="52"/>
      <c r="B258" s="53"/>
      <c r="C258" s="21"/>
      <c r="D258" s="21"/>
      <c r="E258" s="54"/>
      <c r="F258" s="21"/>
      <c r="G258" s="21"/>
      <c r="H258" s="55"/>
      <c r="I258" s="21"/>
      <c r="J258" s="56">
        <f>SUBTOTAL(109,Table_2[VALOR (R$)])</f>
        <v>546254.69999999972</v>
      </c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15" x14ac:dyDescent="0.25">
      <c r="A259" s="3"/>
      <c r="B259" s="3"/>
      <c r="C259" s="3"/>
      <c r="D259" s="3"/>
      <c r="E259" s="4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15" x14ac:dyDescent="0.25">
      <c r="A260" s="3"/>
      <c r="B260" s="3"/>
      <c r="C260" s="3"/>
      <c r="D260" s="3"/>
      <c r="E260" s="4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15" x14ac:dyDescent="0.25">
      <c r="A261" s="3"/>
      <c r="B261" s="3"/>
      <c r="C261" s="3"/>
      <c r="D261" s="3"/>
      <c r="E261" s="42"/>
      <c r="F261" s="3"/>
      <c r="G261" s="3"/>
      <c r="H261" s="3"/>
      <c r="I261" s="3"/>
      <c r="J261" s="17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15" x14ac:dyDescent="0.25">
      <c r="A262" s="3"/>
      <c r="B262" s="3"/>
      <c r="C262" s="3"/>
      <c r="D262" s="3"/>
      <c r="E262" s="4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15" x14ac:dyDescent="0.25">
      <c r="A263" s="3"/>
      <c r="B263" s="3"/>
      <c r="C263" s="3"/>
      <c r="D263" s="3"/>
      <c r="E263" s="4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15" x14ac:dyDescent="0.25">
      <c r="A264" s="3"/>
      <c r="B264" s="3"/>
      <c r="C264" s="3"/>
      <c r="D264" s="3"/>
      <c r="E264" s="4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15" x14ac:dyDescent="0.25">
      <c r="A265" s="3"/>
      <c r="B265" s="3"/>
      <c r="C265" s="3"/>
      <c r="D265" s="3"/>
      <c r="E265" s="4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15" x14ac:dyDescent="0.25">
      <c r="A266" s="3"/>
      <c r="B266" s="3"/>
      <c r="C266" s="3"/>
      <c r="D266" s="3"/>
      <c r="E266" s="4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15" x14ac:dyDescent="0.25">
      <c r="A267" s="3"/>
      <c r="B267" s="3"/>
      <c r="C267" s="3"/>
      <c r="D267" s="3"/>
      <c r="E267" s="4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15" x14ac:dyDescent="0.25">
      <c r="A268" s="3"/>
      <c r="B268" s="3"/>
      <c r="C268" s="3"/>
      <c r="D268" s="3"/>
      <c r="E268" s="4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15" x14ac:dyDescent="0.25">
      <c r="A269" s="3"/>
      <c r="B269" s="3"/>
      <c r="C269" s="3"/>
      <c r="D269" s="3"/>
      <c r="E269" s="4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15" x14ac:dyDescent="0.25">
      <c r="A270" s="3"/>
      <c r="B270" s="3"/>
      <c r="C270" s="3"/>
      <c r="D270" s="3"/>
      <c r="E270" s="4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15" x14ac:dyDescent="0.25">
      <c r="A271" s="3"/>
      <c r="B271" s="3"/>
      <c r="C271" s="3"/>
      <c r="D271" s="3"/>
      <c r="E271" s="4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spans="1:22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spans="1:22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spans="1:22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spans="1:22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spans="1:22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spans="1:22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spans="1:22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spans="1:22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spans="1:22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 spans="1:22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 spans="1:22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 spans="1:22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 spans="1:22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 spans="1:22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 spans="1:22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 spans="1:22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 spans="1:22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 spans="1:22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 spans="1:22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 spans="1:22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 spans="1:22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 spans="1:22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 spans="1:22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 spans="1:22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 spans="1:22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 spans="1:22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 spans="1:22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 spans="1:22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 spans="1:22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 spans="1:22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 spans="1:22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 spans="1:22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 spans="1:22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 spans="1:22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 spans="1:22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 spans="1:22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 spans="1:22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 spans="1:22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 spans="1:22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 spans="1:22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 spans="1:22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 spans="1:22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 spans="1:22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 spans="1:22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 spans="1:22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 spans="1:22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 spans="1:22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 spans="1:22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 spans="1:22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 spans="1:22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  <row r="993" spans="1:22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</row>
    <row r="994" spans="1:22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</row>
    <row r="995" spans="1:22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</row>
    <row r="996" spans="1:22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</row>
    <row r="997" spans="1:22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</row>
    <row r="998" spans="1:22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</row>
    <row r="999" spans="1:22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</row>
    <row r="1000" spans="1:22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</row>
    <row r="1001" spans="1:22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</row>
    <row r="1002" spans="1:22" x14ac:dyDescent="0.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</row>
    <row r="1003" spans="1:22" x14ac:dyDescent="0.2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</row>
    <row r="1004" spans="1:22" x14ac:dyDescent="0.2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</row>
    <row r="1005" spans="1:22" x14ac:dyDescent="0.2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</row>
    <row r="1006" spans="1:22" x14ac:dyDescent="0.2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</row>
    <row r="1007" spans="1:22" x14ac:dyDescent="0.2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</row>
    <row r="1008" spans="1:22" x14ac:dyDescent="0.2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</row>
    <row r="1009" spans="1:22" x14ac:dyDescent="0.2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</row>
    <row r="1010" spans="1:22" x14ac:dyDescent="0.2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</row>
    <row r="1011" spans="1:22" x14ac:dyDescent="0.2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</row>
    <row r="1012" spans="1:22" x14ac:dyDescent="0.2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</row>
    <row r="1013" spans="1:22" x14ac:dyDescent="0.2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</row>
    <row r="1014" spans="1:22" x14ac:dyDescent="0.2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</row>
    <row r="1015" spans="1:22" x14ac:dyDescent="0.2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</row>
    <row r="1016" spans="1:22" x14ac:dyDescent="0.2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</row>
    <row r="1017" spans="1:22" x14ac:dyDescent="0.2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</row>
    <row r="1018" spans="1:22" x14ac:dyDescent="0.2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</row>
    <row r="1019" spans="1:22" x14ac:dyDescent="0.2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</row>
    <row r="1020" spans="1:22" x14ac:dyDescent="0.2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</row>
    <row r="1021" spans="1:22" x14ac:dyDescent="0.2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</row>
    <row r="1022" spans="1:22" x14ac:dyDescent="0.2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</row>
    <row r="1023" spans="1:22" x14ac:dyDescent="0.2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</row>
    <row r="1024" spans="1:22" x14ac:dyDescent="0.2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</row>
    <row r="1025" spans="1:22" x14ac:dyDescent="0.2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</row>
    <row r="1026" spans="1:22" x14ac:dyDescent="0.2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</row>
    <row r="1027" spans="1:22" x14ac:dyDescent="0.2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</row>
    <row r="1028" spans="1:22" x14ac:dyDescent="0.2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</row>
    <row r="1029" spans="1:22" x14ac:dyDescent="0.2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</row>
    <row r="1030" spans="1:22" x14ac:dyDescent="0.2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</row>
    <row r="1031" spans="1:22" x14ac:dyDescent="0.2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</row>
    <row r="1032" spans="1:22" x14ac:dyDescent="0.2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</row>
    <row r="1033" spans="1:22" x14ac:dyDescent="0.2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</row>
    <row r="1034" spans="1:22" x14ac:dyDescent="0.2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</row>
    <row r="1035" spans="1:22" x14ac:dyDescent="0.2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</row>
    <row r="1036" spans="1:22" x14ac:dyDescent="0.2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</row>
    <row r="1037" spans="1:22" x14ac:dyDescent="0.2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</row>
    <row r="1038" spans="1:22" x14ac:dyDescent="0.2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</row>
    <row r="1039" spans="1:22" x14ac:dyDescent="0.2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</row>
    <row r="1040" spans="1:22" x14ac:dyDescent="0.2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</row>
    <row r="1041" spans="1:22" x14ac:dyDescent="0.2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</row>
    <row r="1042" spans="1:22" x14ac:dyDescent="0.2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</row>
    <row r="1043" spans="1:22" x14ac:dyDescent="0.2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</row>
    <row r="1044" spans="1:22" x14ac:dyDescent="0.2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</row>
    <row r="1045" spans="1:22" x14ac:dyDescent="0.2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</row>
    <row r="1046" spans="1:22" x14ac:dyDescent="0.2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</row>
    <row r="1047" spans="1:22" x14ac:dyDescent="0.2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</row>
    <row r="1048" spans="1:22" x14ac:dyDescent="0.2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</row>
    <row r="1049" spans="1:22" x14ac:dyDescent="0.2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</row>
    <row r="1050" spans="1:22" x14ac:dyDescent="0.2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</row>
    <row r="1051" spans="1:22" x14ac:dyDescent="0.2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</row>
    <row r="1052" spans="1:22" x14ac:dyDescent="0.2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</row>
    <row r="1053" spans="1:22" x14ac:dyDescent="0.2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</row>
    <row r="1054" spans="1:22" x14ac:dyDescent="0.2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</row>
    <row r="1055" spans="1:22" x14ac:dyDescent="0.2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</row>
    <row r="1056" spans="1:22" x14ac:dyDescent="0.2"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</row>
  </sheetData>
  <mergeCells count="1">
    <mergeCell ref="A1:J1"/>
  </mergeCells>
  <phoneticPr fontId="11" type="noConversion"/>
  <pageMargins left="0.511811024" right="0.511811024" top="0.78740157499999996" bottom="0.78740157499999996" header="0.31496062000000002" footer="0.31496062000000002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859BE-F872-4FBB-8976-3528D6B3E645}">
  <dimension ref="A1:D9"/>
  <sheetViews>
    <sheetView zoomScale="186" zoomScaleNormal="186" workbookViewId="0">
      <selection sqref="A1:D1"/>
    </sheetView>
  </sheetViews>
  <sheetFormatPr defaultColWidth="8.875" defaultRowHeight="13.5" x14ac:dyDescent="0.25"/>
  <cols>
    <col min="1" max="1" width="6.125" style="42" customWidth="1"/>
    <col min="2" max="2" width="12.5" style="42" bestFit="1" customWidth="1"/>
    <col min="3" max="3" width="10.875" style="42" bestFit="1" customWidth="1"/>
    <col min="4" max="4" width="10.375" style="42" bestFit="1" customWidth="1"/>
    <col min="5" max="16384" width="8.875" style="42"/>
  </cols>
  <sheetData>
    <row r="1" spans="1:4" x14ac:dyDescent="0.25">
      <c r="A1" s="158" t="s">
        <v>731</v>
      </c>
      <c r="B1" s="158"/>
      <c r="C1" s="158"/>
      <c r="D1" s="158"/>
    </row>
    <row r="2" spans="1:4" x14ac:dyDescent="0.25">
      <c r="A2" s="156" t="s">
        <v>150</v>
      </c>
      <c r="B2" s="157"/>
      <c r="C2" s="157"/>
      <c r="D2" s="157"/>
    </row>
    <row r="3" spans="1:4" ht="27" x14ac:dyDescent="0.25">
      <c r="A3" s="149" t="s">
        <v>134</v>
      </c>
      <c r="B3" s="150" t="s">
        <v>151</v>
      </c>
      <c r="C3" s="150" t="s">
        <v>152</v>
      </c>
      <c r="D3" s="150" t="s">
        <v>718</v>
      </c>
    </row>
    <row r="4" spans="1:4" x14ac:dyDescent="0.25">
      <c r="A4" s="46">
        <v>1</v>
      </c>
      <c r="B4" s="84">
        <v>42601</v>
      </c>
      <c r="C4" s="80">
        <v>45042</v>
      </c>
      <c r="D4" s="86">
        <v>17568.2</v>
      </c>
    </row>
    <row r="5" spans="1:4" x14ac:dyDescent="0.25">
      <c r="A5" s="46">
        <v>2</v>
      </c>
      <c r="B5" s="79">
        <v>61501</v>
      </c>
      <c r="C5" s="47">
        <v>45092</v>
      </c>
      <c r="D5" s="85">
        <v>2940</v>
      </c>
    </row>
    <row r="6" spans="1:4" x14ac:dyDescent="0.25">
      <c r="A6" s="46">
        <v>3</v>
      </c>
      <c r="B6" s="79">
        <v>72801</v>
      </c>
      <c r="C6" s="48">
        <v>45135</v>
      </c>
      <c r="D6" s="82">
        <v>2800</v>
      </c>
    </row>
    <row r="7" spans="1:4" x14ac:dyDescent="0.25">
      <c r="A7" s="46">
        <v>4</v>
      </c>
      <c r="B7" s="79">
        <v>72802</v>
      </c>
      <c r="C7" s="48">
        <v>45135</v>
      </c>
      <c r="D7" s="86">
        <v>980</v>
      </c>
    </row>
    <row r="8" spans="1:4" x14ac:dyDescent="0.25">
      <c r="A8" s="46">
        <v>5</v>
      </c>
      <c r="B8" s="79">
        <v>81101</v>
      </c>
      <c r="C8" s="48">
        <v>45149</v>
      </c>
      <c r="D8" s="86">
        <v>2935.28</v>
      </c>
    </row>
    <row r="9" spans="1:4" x14ac:dyDescent="0.25">
      <c r="A9" s="83" t="s">
        <v>717</v>
      </c>
      <c r="B9" s="49"/>
      <c r="C9" s="49"/>
      <c r="D9" s="81">
        <f>SUM(D4:D8)</f>
        <v>27223.48</v>
      </c>
    </row>
  </sheetData>
  <mergeCells count="2">
    <mergeCell ref="A2:D2"/>
    <mergeCell ref="A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970"/>
  <sheetViews>
    <sheetView zoomScale="178" zoomScaleNormal="178" workbookViewId="0">
      <selection sqref="A1:G3"/>
    </sheetView>
  </sheetViews>
  <sheetFormatPr defaultColWidth="12.625" defaultRowHeight="13.5" x14ac:dyDescent="0.25"/>
  <cols>
    <col min="1" max="1" width="18.125" style="42" bestFit="1" customWidth="1"/>
    <col min="2" max="2" width="9.625" style="42" bestFit="1" customWidth="1"/>
    <col min="3" max="4" width="10.375" style="42" customWidth="1"/>
    <col min="5" max="5" width="8.125" style="42" customWidth="1"/>
    <col min="6" max="8" width="9" style="42" customWidth="1"/>
    <col min="9" max="25" width="8.625" style="42" customWidth="1"/>
    <col min="26" max="16384" width="12.625" style="42"/>
  </cols>
  <sheetData>
    <row r="1" spans="1:25" ht="14.25" customHeight="1" x14ac:dyDescent="0.25">
      <c r="A1" s="159" t="s">
        <v>142</v>
      </c>
      <c r="B1" s="160"/>
      <c r="C1" s="160"/>
      <c r="D1" s="160"/>
      <c r="E1" s="160"/>
      <c r="F1" s="160"/>
      <c r="G1" s="161"/>
      <c r="H1" s="58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25" ht="14.25" customHeight="1" x14ac:dyDescent="0.25">
      <c r="A2" s="103"/>
      <c r="B2" s="60"/>
      <c r="C2" s="59"/>
      <c r="D2" s="59"/>
      <c r="E2" s="59"/>
      <c r="F2" s="59"/>
      <c r="G2" s="98"/>
      <c r="H2" s="58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spans="1:25" ht="14.25" customHeight="1" x14ac:dyDescent="0.25">
      <c r="A3" s="104" t="s">
        <v>143</v>
      </c>
      <c r="B3" s="162"/>
      <c r="C3" s="163"/>
      <c r="D3" s="163"/>
      <c r="E3" s="163"/>
      <c r="F3" s="163"/>
      <c r="G3" s="164"/>
      <c r="H3" s="58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25" ht="15.75" customHeight="1" x14ac:dyDescent="0.25">
      <c r="A4" s="96" t="s">
        <v>370</v>
      </c>
      <c r="B4" s="165"/>
      <c r="C4" s="166"/>
      <c r="D4" s="166"/>
      <c r="E4" s="166"/>
      <c r="F4" s="166"/>
      <c r="G4" s="167"/>
      <c r="H4" s="58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</row>
    <row r="5" spans="1:25" ht="15.75" customHeight="1" x14ac:dyDescent="0.25">
      <c r="A5" s="97" t="s">
        <v>371</v>
      </c>
      <c r="B5" s="61"/>
      <c r="C5" s="62"/>
      <c r="D5" s="62"/>
      <c r="E5" s="59"/>
      <c r="F5" s="59"/>
      <c r="G5" s="98"/>
      <c r="H5" s="58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</row>
    <row r="6" spans="1:25" ht="15.75" customHeight="1" x14ac:dyDescent="0.25">
      <c r="A6" s="99" t="s">
        <v>662</v>
      </c>
      <c r="B6" s="100"/>
      <c r="C6" s="100"/>
      <c r="D6" s="100"/>
      <c r="E6" s="101"/>
      <c r="F6" s="101"/>
      <c r="G6" s="102"/>
      <c r="H6" s="58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spans="1:25" ht="14.25" customHeight="1" x14ac:dyDescent="0.25">
      <c r="A7" s="63" t="s">
        <v>144</v>
      </c>
      <c r="B7" s="63"/>
      <c r="C7" s="168" t="s">
        <v>366</v>
      </c>
      <c r="D7" s="169"/>
      <c r="E7" s="170"/>
      <c r="F7" s="171"/>
      <c r="G7" s="95"/>
      <c r="H7" s="58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</row>
    <row r="8" spans="1:25" ht="27" x14ac:dyDescent="0.25">
      <c r="A8" s="68" t="s">
        <v>145</v>
      </c>
      <c r="B8" s="68" t="s">
        <v>146</v>
      </c>
      <c r="C8" s="68" t="s">
        <v>147</v>
      </c>
      <c r="D8" s="68" t="s">
        <v>15</v>
      </c>
      <c r="E8" s="68" t="s">
        <v>148</v>
      </c>
      <c r="F8" s="68" t="s">
        <v>149</v>
      </c>
      <c r="G8" s="68" t="s">
        <v>720</v>
      </c>
      <c r="H8" s="58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</row>
    <row r="9" spans="1:25" ht="14.25" customHeight="1" x14ac:dyDescent="0.25">
      <c r="A9" s="69" t="s">
        <v>365</v>
      </c>
      <c r="B9" s="87">
        <v>194000</v>
      </c>
      <c r="C9" s="87">
        <v>41000</v>
      </c>
      <c r="D9" s="87">
        <f>B9-C9</f>
        <v>153000</v>
      </c>
      <c r="E9" s="70"/>
      <c r="F9" s="70"/>
      <c r="G9" s="70">
        <v>9.9600000000000009</v>
      </c>
      <c r="H9" s="58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spans="1:25" ht="14.25" customHeight="1" x14ac:dyDescent="0.25">
      <c r="A10" s="69" t="s">
        <v>367</v>
      </c>
      <c r="B10" s="87">
        <v>0</v>
      </c>
      <c r="C10" s="87">
        <v>2000</v>
      </c>
      <c r="D10" s="87">
        <f>D9-C10</f>
        <v>151000</v>
      </c>
      <c r="E10" s="70"/>
      <c r="F10" s="70"/>
      <c r="G10" s="70">
        <v>19.399999999999999</v>
      </c>
      <c r="H10" s="58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</row>
    <row r="11" spans="1:25" ht="14.25" customHeight="1" x14ac:dyDescent="0.25">
      <c r="A11" s="69" t="s">
        <v>368</v>
      </c>
      <c r="B11" s="87">
        <v>0</v>
      </c>
      <c r="C11" s="87">
        <v>11500</v>
      </c>
      <c r="D11" s="87">
        <f t="shared" ref="D11:D12" si="0">D10-C11</f>
        <v>139500</v>
      </c>
      <c r="E11" s="70"/>
      <c r="F11" s="70"/>
      <c r="G11" s="70">
        <v>185.8</v>
      </c>
      <c r="H11" s="58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</row>
    <row r="12" spans="1:25" ht="14.25" customHeight="1" x14ac:dyDescent="0.25">
      <c r="A12" s="69" t="s">
        <v>369</v>
      </c>
      <c r="B12" s="87">
        <v>0</v>
      </c>
      <c r="C12" s="87">
        <v>8000</v>
      </c>
      <c r="D12" s="88">
        <f t="shared" si="0"/>
        <v>131500</v>
      </c>
      <c r="E12" s="70"/>
      <c r="F12" s="70"/>
      <c r="G12" s="70">
        <v>214.15</v>
      </c>
      <c r="H12" s="58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 ht="14.25" customHeight="1" x14ac:dyDescent="0.25">
      <c r="A13" s="69" t="s">
        <v>715</v>
      </c>
      <c r="B13" s="88">
        <v>0</v>
      </c>
      <c r="C13" s="91">
        <v>0</v>
      </c>
      <c r="D13" s="94">
        <v>0</v>
      </c>
      <c r="E13" s="73"/>
      <c r="F13" s="71"/>
      <c r="G13" s="71"/>
      <c r="H13" s="58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 ht="14.25" customHeight="1" x14ac:dyDescent="0.25">
      <c r="A14" s="72" t="s">
        <v>716</v>
      </c>
      <c r="B14" s="89">
        <v>0</v>
      </c>
      <c r="C14" s="92">
        <v>0</v>
      </c>
      <c r="D14" s="94">
        <v>0</v>
      </c>
      <c r="E14" s="93"/>
      <c r="F14" s="74"/>
      <c r="G14" s="75"/>
    </row>
    <row r="15" spans="1:25" x14ac:dyDescent="0.25">
      <c r="A15" s="76" t="s">
        <v>717</v>
      </c>
      <c r="B15" s="90">
        <f>SUM(B9:B14)</f>
        <v>194000</v>
      </c>
      <c r="C15" s="90">
        <f>SUM(C9:C14)</f>
        <v>62500</v>
      </c>
      <c r="D15" s="90">
        <f>D12</f>
        <v>131500</v>
      </c>
      <c r="E15" s="78"/>
      <c r="F15" s="78"/>
      <c r="G15" s="77">
        <f>SUM(G9:G14)</f>
        <v>429.31000000000006</v>
      </c>
    </row>
    <row r="16" spans="1:25" ht="14.25" customHeight="1" x14ac:dyDescent="0.25">
      <c r="A16" s="64"/>
      <c r="B16" s="64"/>
      <c r="C16" s="67"/>
      <c r="D16" s="67"/>
      <c r="E16" s="64"/>
      <c r="F16" s="64"/>
      <c r="G16" s="64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1:25" ht="14.25" customHeight="1" x14ac:dyDescent="0.25">
      <c r="A17" s="59"/>
      <c r="B17" s="59"/>
      <c r="C17" s="65"/>
      <c r="D17" s="65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1:25" ht="14.25" customHeight="1" x14ac:dyDescent="0.25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1:25" ht="14.25" customHeight="1" x14ac:dyDescent="0.25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1:25" ht="14.25" customHeight="1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</row>
    <row r="21" spans="1:25" ht="14.25" customHeight="1" x14ac:dyDescent="0.2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 spans="1:25" ht="14.25" customHeight="1" x14ac:dyDescent="0.25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</row>
    <row r="23" spans="1:25" ht="14.25" customHeight="1" x14ac:dyDescent="0.25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</row>
    <row r="24" spans="1:25" ht="14.25" customHeight="1" x14ac:dyDescent="0.25">
      <c r="A24" s="59"/>
      <c r="B24" s="59"/>
      <c r="C24" s="66"/>
      <c r="D24" s="66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</row>
    <row r="25" spans="1:25" ht="14.25" customHeight="1" x14ac:dyDescent="0.25">
      <c r="A25" s="59"/>
      <c r="B25" s="59"/>
      <c r="C25" s="66"/>
      <c r="D25" s="66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</row>
    <row r="26" spans="1:25" ht="14.25" customHeight="1" x14ac:dyDescent="0.25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7" spans="1:25" ht="14.25" customHeight="1" x14ac:dyDescent="0.25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</row>
    <row r="28" spans="1:25" ht="14.25" customHeight="1" x14ac:dyDescent="0.25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</row>
    <row r="29" spans="1:25" ht="14.25" customHeight="1" x14ac:dyDescent="0.25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</row>
    <row r="30" spans="1:25" ht="14.25" customHeight="1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</row>
    <row r="31" spans="1:25" ht="14.25" customHeight="1" x14ac:dyDescent="0.25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</row>
    <row r="32" spans="1:25" ht="14.25" customHeight="1" x14ac:dyDescent="0.25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</row>
    <row r="33" spans="1:25" ht="14.25" customHeight="1" x14ac:dyDescent="0.25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</row>
    <row r="34" spans="1:25" ht="14.25" customHeight="1" x14ac:dyDescent="0.2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</row>
    <row r="35" spans="1:25" ht="14.25" customHeight="1" x14ac:dyDescent="0.25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</row>
    <row r="36" spans="1:25" ht="14.25" customHeight="1" x14ac:dyDescent="0.25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</row>
    <row r="37" spans="1:25" ht="14.25" customHeight="1" x14ac:dyDescent="0.25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</row>
    <row r="38" spans="1:25" ht="14.25" customHeight="1" x14ac:dyDescent="0.25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</row>
    <row r="39" spans="1:25" ht="14.25" customHeight="1" x14ac:dyDescent="0.25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</row>
    <row r="40" spans="1:25" ht="14.25" customHeight="1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</row>
    <row r="41" spans="1:25" ht="14.25" customHeight="1" x14ac:dyDescent="0.25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</row>
    <row r="42" spans="1:25" ht="14.25" customHeight="1" x14ac:dyDescent="0.25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</row>
    <row r="43" spans="1:25" ht="14.25" customHeight="1" x14ac:dyDescent="0.25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</row>
    <row r="44" spans="1:25" ht="14.25" customHeight="1" x14ac:dyDescent="0.25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</row>
    <row r="45" spans="1:25" ht="14.25" customHeight="1" x14ac:dyDescent="0.25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</row>
    <row r="46" spans="1:25" ht="14.25" customHeight="1" x14ac:dyDescent="0.25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</row>
    <row r="47" spans="1:25" ht="14.25" customHeight="1" x14ac:dyDescent="0.25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</row>
    <row r="48" spans="1:25" ht="14.25" customHeight="1" x14ac:dyDescent="0.25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</row>
    <row r="49" spans="1:25" ht="14.25" customHeight="1" x14ac:dyDescent="0.25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</row>
    <row r="50" spans="1:25" ht="14.25" customHeight="1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</row>
    <row r="51" spans="1:25" ht="14.25" customHeight="1" x14ac:dyDescent="0.25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</row>
    <row r="52" spans="1:25" ht="14.25" customHeight="1" x14ac:dyDescent="0.25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</row>
    <row r="53" spans="1:25" ht="14.25" customHeight="1" x14ac:dyDescent="0.25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</row>
    <row r="54" spans="1:25" ht="14.25" customHeight="1" x14ac:dyDescent="0.25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</row>
    <row r="55" spans="1:25" ht="14.25" customHeight="1" x14ac:dyDescent="0.25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</row>
    <row r="56" spans="1:25" ht="14.25" customHeight="1" x14ac:dyDescent="0.25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</row>
    <row r="57" spans="1:25" ht="14.25" customHeight="1" x14ac:dyDescent="0.25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</row>
    <row r="58" spans="1:25" ht="14.25" customHeight="1" x14ac:dyDescent="0.25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</row>
    <row r="59" spans="1:25" ht="14.25" customHeight="1" x14ac:dyDescent="0.25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</row>
    <row r="60" spans="1:25" ht="14.25" customHeight="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</row>
    <row r="61" spans="1:25" ht="14.25" customHeight="1" x14ac:dyDescent="0.25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</row>
    <row r="62" spans="1:25" ht="14.25" customHeight="1" x14ac:dyDescent="0.25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</row>
    <row r="63" spans="1:25" ht="14.25" customHeight="1" x14ac:dyDescent="0.25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</row>
    <row r="64" spans="1:25" ht="14.25" customHeight="1" x14ac:dyDescent="0.25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</row>
    <row r="65" spans="1:25" ht="14.25" customHeight="1" x14ac:dyDescent="0.25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</row>
    <row r="66" spans="1:25" ht="14.25" customHeight="1" x14ac:dyDescent="0.25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</row>
    <row r="67" spans="1:25" ht="14.25" customHeight="1" x14ac:dyDescent="0.25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</row>
    <row r="68" spans="1:25" ht="14.25" customHeight="1" x14ac:dyDescent="0.25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</row>
    <row r="69" spans="1:25" ht="14.25" customHeight="1" x14ac:dyDescent="0.25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</row>
    <row r="70" spans="1:25" ht="14.25" customHeight="1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</row>
    <row r="71" spans="1:25" ht="14.25" customHeight="1" x14ac:dyDescent="0.25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</row>
    <row r="72" spans="1:25" ht="14.25" customHeight="1" x14ac:dyDescent="0.25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</row>
    <row r="73" spans="1:25" ht="14.25" customHeight="1" x14ac:dyDescent="0.25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</row>
    <row r="74" spans="1:25" ht="14.25" customHeight="1" x14ac:dyDescent="0.25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</row>
    <row r="75" spans="1:25" ht="14.25" customHeight="1" x14ac:dyDescent="0.25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</row>
    <row r="76" spans="1:25" ht="14.25" customHeight="1" x14ac:dyDescent="0.25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</row>
    <row r="77" spans="1:25" ht="14.25" customHeight="1" x14ac:dyDescent="0.25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</row>
    <row r="78" spans="1:25" ht="14.25" customHeight="1" x14ac:dyDescent="0.25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</row>
    <row r="79" spans="1:25" ht="14.25" customHeight="1" x14ac:dyDescent="0.25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</row>
    <row r="80" spans="1:25" ht="14.25" customHeight="1" x14ac:dyDescent="0.25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</row>
    <row r="81" spans="1:25" ht="14.25" customHeight="1" x14ac:dyDescent="0.25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</row>
    <row r="82" spans="1:25" ht="14.25" customHeight="1" x14ac:dyDescent="0.25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</row>
    <row r="83" spans="1:25" ht="14.25" customHeight="1" x14ac:dyDescent="0.25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</row>
    <row r="84" spans="1:25" ht="14.25" customHeight="1" x14ac:dyDescent="0.25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</row>
    <row r="85" spans="1:25" ht="14.25" customHeight="1" x14ac:dyDescent="0.25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</row>
    <row r="86" spans="1:25" ht="14.25" customHeight="1" x14ac:dyDescent="0.25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</row>
    <row r="87" spans="1:25" ht="14.25" customHeight="1" x14ac:dyDescent="0.25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</row>
    <row r="88" spans="1:25" ht="14.25" customHeight="1" x14ac:dyDescent="0.25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</row>
    <row r="89" spans="1:25" ht="14.25" customHeight="1" x14ac:dyDescent="0.25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</row>
    <row r="90" spans="1:25" ht="14.25" customHeight="1" x14ac:dyDescent="0.25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</row>
    <row r="91" spans="1:25" ht="14.25" customHeight="1" x14ac:dyDescent="0.25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</row>
    <row r="92" spans="1:25" ht="14.25" customHeight="1" x14ac:dyDescent="0.25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</row>
    <row r="93" spans="1:25" ht="14.25" customHeight="1" x14ac:dyDescent="0.25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</row>
    <row r="94" spans="1:25" ht="14.25" customHeight="1" x14ac:dyDescent="0.25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</row>
    <row r="95" spans="1:25" ht="14.25" customHeight="1" x14ac:dyDescent="0.25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</row>
    <row r="96" spans="1:25" ht="14.25" customHeight="1" x14ac:dyDescent="0.25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</row>
    <row r="97" spans="1:25" ht="14.25" customHeight="1" x14ac:dyDescent="0.25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</row>
    <row r="98" spans="1:25" ht="14.25" customHeight="1" x14ac:dyDescent="0.25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</row>
    <row r="99" spans="1:25" ht="14.25" customHeight="1" x14ac:dyDescent="0.25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</row>
    <row r="100" spans="1:25" ht="14.25" customHeight="1" x14ac:dyDescent="0.25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</row>
    <row r="101" spans="1:25" ht="14.25" customHeight="1" x14ac:dyDescent="0.25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</row>
    <row r="102" spans="1:25" ht="14.25" customHeight="1" x14ac:dyDescent="0.25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</row>
    <row r="103" spans="1:25" ht="14.25" customHeight="1" x14ac:dyDescent="0.25">
      <c r="A103" s="59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</row>
    <row r="104" spans="1:25" ht="14.25" customHeight="1" x14ac:dyDescent="0.25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</row>
    <row r="105" spans="1:25" ht="14.25" customHeight="1" x14ac:dyDescent="0.25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</row>
    <row r="106" spans="1:25" ht="14.25" customHeight="1" x14ac:dyDescent="0.25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</row>
    <row r="107" spans="1:25" ht="14.25" customHeight="1" x14ac:dyDescent="0.25">
      <c r="A107" s="59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</row>
    <row r="108" spans="1:25" ht="14.25" customHeight="1" x14ac:dyDescent="0.25">
      <c r="A108" s="59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</row>
    <row r="109" spans="1:25" ht="14.25" customHeight="1" x14ac:dyDescent="0.25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</row>
    <row r="110" spans="1:25" ht="14.25" customHeight="1" x14ac:dyDescent="0.25">
      <c r="A110" s="59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</row>
    <row r="111" spans="1:25" ht="14.25" customHeight="1" x14ac:dyDescent="0.25">
      <c r="A111" s="59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</row>
    <row r="112" spans="1:25" ht="14.25" customHeight="1" x14ac:dyDescent="0.25">
      <c r="A112" s="59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</row>
    <row r="113" spans="1:25" ht="14.25" customHeight="1" x14ac:dyDescent="0.25">
      <c r="A113" s="59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</row>
    <row r="114" spans="1:25" ht="14.25" customHeight="1" x14ac:dyDescent="0.25">
      <c r="A114" s="59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</row>
    <row r="115" spans="1:25" ht="14.25" customHeight="1" x14ac:dyDescent="0.25">
      <c r="A115" s="59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</row>
    <row r="116" spans="1:25" ht="14.25" customHeight="1" x14ac:dyDescent="0.25">
      <c r="A116" s="59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</row>
    <row r="117" spans="1:25" ht="14.25" customHeight="1" x14ac:dyDescent="0.25">
      <c r="A117" s="59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</row>
    <row r="118" spans="1:25" ht="14.25" customHeight="1" x14ac:dyDescent="0.25">
      <c r="A118" s="59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</row>
    <row r="119" spans="1:25" ht="14.25" customHeight="1" x14ac:dyDescent="0.25">
      <c r="A119" s="59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</row>
    <row r="120" spans="1:25" ht="14.25" customHeight="1" x14ac:dyDescent="0.25">
      <c r="A120" s="59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</row>
    <row r="121" spans="1:25" ht="14.25" customHeight="1" x14ac:dyDescent="0.25">
      <c r="A121" s="59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</row>
    <row r="122" spans="1:25" ht="14.25" customHeight="1" x14ac:dyDescent="0.25">
      <c r="A122" s="59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</row>
    <row r="123" spans="1:25" ht="14.25" customHeight="1" x14ac:dyDescent="0.25">
      <c r="A123" s="59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</row>
    <row r="124" spans="1:25" ht="14.25" customHeight="1" x14ac:dyDescent="0.25">
      <c r="A124" s="59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</row>
    <row r="125" spans="1:25" ht="14.25" customHeight="1" x14ac:dyDescent="0.25">
      <c r="A125" s="59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</row>
    <row r="126" spans="1:25" ht="14.25" customHeight="1" x14ac:dyDescent="0.25">
      <c r="A126" s="59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</row>
    <row r="127" spans="1:25" ht="14.25" customHeight="1" x14ac:dyDescent="0.25">
      <c r="A127" s="59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</row>
    <row r="128" spans="1:25" ht="14.25" customHeight="1" x14ac:dyDescent="0.25">
      <c r="A128" s="59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</row>
    <row r="129" spans="1:25" ht="14.25" customHeight="1" x14ac:dyDescent="0.25">
      <c r="A129" s="59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</row>
    <row r="130" spans="1:25" ht="14.25" customHeight="1" x14ac:dyDescent="0.25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</row>
    <row r="131" spans="1:25" ht="14.25" customHeight="1" x14ac:dyDescent="0.25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</row>
    <row r="132" spans="1:25" ht="14.25" customHeight="1" x14ac:dyDescent="0.25">
      <c r="A132" s="59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</row>
    <row r="133" spans="1:25" ht="14.25" customHeight="1" x14ac:dyDescent="0.25">
      <c r="A133" s="59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</row>
    <row r="134" spans="1:25" ht="14.25" customHeight="1" x14ac:dyDescent="0.25">
      <c r="A134" s="59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</row>
    <row r="135" spans="1:25" ht="14.25" customHeight="1" x14ac:dyDescent="0.25">
      <c r="A135" s="59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</row>
    <row r="136" spans="1:25" ht="14.25" customHeight="1" x14ac:dyDescent="0.25">
      <c r="A136" s="59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</row>
    <row r="137" spans="1:25" ht="14.25" customHeight="1" x14ac:dyDescent="0.25">
      <c r="A137" s="59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</row>
    <row r="138" spans="1:25" ht="14.25" customHeight="1" x14ac:dyDescent="0.25">
      <c r="A138" s="59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</row>
    <row r="139" spans="1:25" ht="14.25" customHeight="1" x14ac:dyDescent="0.25">
      <c r="A139" s="5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</row>
    <row r="140" spans="1:25" ht="14.25" customHeight="1" x14ac:dyDescent="0.25">
      <c r="A140" s="59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</row>
    <row r="141" spans="1:25" ht="14.25" customHeight="1" x14ac:dyDescent="0.25">
      <c r="A141" s="59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</row>
    <row r="142" spans="1:25" ht="14.25" customHeight="1" x14ac:dyDescent="0.25">
      <c r="A142" s="59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</row>
    <row r="143" spans="1:25" ht="14.25" customHeight="1" x14ac:dyDescent="0.25">
      <c r="A143" s="59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</row>
    <row r="144" spans="1:25" ht="14.25" customHeight="1" x14ac:dyDescent="0.25">
      <c r="A144" s="59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</row>
    <row r="145" spans="1:25" ht="14.25" customHeight="1" x14ac:dyDescent="0.25">
      <c r="A145" s="59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</row>
    <row r="146" spans="1:25" ht="14.25" customHeight="1" x14ac:dyDescent="0.25">
      <c r="A146" s="59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</row>
    <row r="147" spans="1:25" ht="14.25" customHeight="1" x14ac:dyDescent="0.25">
      <c r="A147" s="59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</row>
    <row r="148" spans="1:25" ht="14.25" customHeight="1" x14ac:dyDescent="0.25">
      <c r="A148" s="59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</row>
    <row r="149" spans="1:25" ht="14.25" customHeight="1" x14ac:dyDescent="0.25">
      <c r="A149" s="59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</row>
    <row r="150" spans="1:25" ht="14.25" customHeight="1" x14ac:dyDescent="0.25">
      <c r="A150" s="59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</row>
    <row r="151" spans="1:25" ht="14.25" customHeight="1" x14ac:dyDescent="0.25">
      <c r="A151" s="59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</row>
    <row r="152" spans="1:25" ht="14.25" customHeight="1" x14ac:dyDescent="0.25">
      <c r="A152" s="59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</row>
    <row r="153" spans="1:25" ht="14.25" customHeight="1" x14ac:dyDescent="0.25">
      <c r="A153" s="59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</row>
    <row r="154" spans="1:25" ht="14.25" customHeight="1" x14ac:dyDescent="0.25">
      <c r="A154" s="59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</row>
    <row r="155" spans="1:25" ht="14.25" customHeight="1" x14ac:dyDescent="0.25">
      <c r="A155" s="59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</row>
    <row r="156" spans="1:25" ht="14.25" customHeight="1" x14ac:dyDescent="0.25">
      <c r="A156" s="59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</row>
    <row r="157" spans="1:25" ht="14.25" customHeight="1" x14ac:dyDescent="0.25">
      <c r="A157" s="59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</row>
    <row r="158" spans="1:25" ht="14.25" customHeight="1" x14ac:dyDescent="0.25">
      <c r="A158" s="59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</row>
    <row r="159" spans="1:25" ht="14.25" customHeight="1" x14ac:dyDescent="0.25">
      <c r="A159" s="59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</row>
    <row r="160" spans="1:25" ht="14.25" customHeight="1" x14ac:dyDescent="0.25">
      <c r="A160" s="59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</row>
    <row r="161" spans="1:25" ht="14.25" customHeight="1" x14ac:dyDescent="0.25">
      <c r="A161" s="59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</row>
    <row r="162" spans="1:25" ht="14.25" customHeight="1" x14ac:dyDescent="0.25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</row>
    <row r="163" spans="1:25" ht="14.25" customHeight="1" x14ac:dyDescent="0.25">
      <c r="A163" s="59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</row>
    <row r="164" spans="1:25" ht="14.25" customHeight="1" x14ac:dyDescent="0.25">
      <c r="A164" s="59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</row>
    <row r="165" spans="1:25" ht="14.25" customHeight="1" x14ac:dyDescent="0.25">
      <c r="A165" s="59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</row>
    <row r="166" spans="1:25" ht="14.25" customHeight="1" x14ac:dyDescent="0.25">
      <c r="A166" s="59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</row>
    <row r="167" spans="1:25" ht="14.25" customHeight="1" x14ac:dyDescent="0.25">
      <c r="A167" s="59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</row>
    <row r="168" spans="1:25" ht="14.25" customHeight="1" x14ac:dyDescent="0.25">
      <c r="A168" s="59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</row>
    <row r="169" spans="1:25" ht="14.25" customHeight="1" x14ac:dyDescent="0.25">
      <c r="A169" s="59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</row>
    <row r="170" spans="1:25" ht="14.25" customHeight="1" x14ac:dyDescent="0.25">
      <c r="A170" s="59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</row>
    <row r="171" spans="1:25" ht="14.25" customHeight="1" x14ac:dyDescent="0.25">
      <c r="A171" s="59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</row>
    <row r="172" spans="1:25" ht="14.25" customHeight="1" x14ac:dyDescent="0.25">
      <c r="A172" s="59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</row>
    <row r="173" spans="1:25" ht="14.25" customHeight="1" x14ac:dyDescent="0.25">
      <c r="A173" s="59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</row>
    <row r="174" spans="1:25" ht="14.25" customHeight="1" x14ac:dyDescent="0.25">
      <c r="A174" s="59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</row>
    <row r="175" spans="1:25" ht="14.25" customHeight="1" x14ac:dyDescent="0.25">
      <c r="A175" s="59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</row>
    <row r="176" spans="1:25" ht="14.25" customHeight="1" x14ac:dyDescent="0.25">
      <c r="A176" s="59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</row>
    <row r="177" spans="1:25" ht="14.25" customHeight="1" x14ac:dyDescent="0.25">
      <c r="A177" s="59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</row>
    <row r="178" spans="1:25" ht="14.25" customHeight="1" x14ac:dyDescent="0.25">
      <c r="A178" s="59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</row>
    <row r="179" spans="1:25" ht="14.25" customHeight="1" x14ac:dyDescent="0.25">
      <c r="A179" s="59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</row>
    <row r="180" spans="1:25" ht="14.25" customHeight="1" x14ac:dyDescent="0.25">
      <c r="A180" s="5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</row>
    <row r="181" spans="1:25" ht="14.25" customHeight="1" x14ac:dyDescent="0.25">
      <c r="A181" s="59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</row>
    <row r="182" spans="1:25" ht="14.25" customHeight="1" x14ac:dyDescent="0.25">
      <c r="A182" s="59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</row>
    <row r="183" spans="1:25" ht="14.25" customHeight="1" x14ac:dyDescent="0.25">
      <c r="A183" s="59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</row>
    <row r="184" spans="1:25" ht="14.25" customHeight="1" x14ac:dyDescent="0.25">
      <c r="A184" s="59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</row>
    <row r="185" spans="1:25" ht="14.25" customHeight="1" x14ac:dyDescent="0.25">
      <c r="A185" s="59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</row>
    <row r="186" spans="1:25" ht="14.25" customHeight="1" x14ac:dyDescent="0.25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</row>
    <row r="187" spans="1:25" ht="14.25" customHeight="1" x14ac:dyDescent="0.25">
      <c r="A187" s="59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</row>
    <row r="188" spans="1:25" ht="14.25" customHeight="1" x14ac:dyDescent="0.25">
      <c r="A188" s="59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</row>
    <row r="189" spans="1:25" ht="14.25" customHeight="1" x14ac:dyDescent="0.25">
      <c r="A189" s="59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</row>
    <row r="190" spans="1:25" ht="14.25" customHeight="1" x14ac:dyDescent="0.25">
      <c r="A190" s="59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</row>
    <row r="191" spans="1:25" ht="14.25" customHeight="1" x14ac:dyDescent="0.25">
      <c r="A191" s="59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</row>
    <row r="192" spans="1:25" ht="14.25" customHeight="1" x14ac:dyDescent="0.25">
      <c r="A192" s="59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</row>
    <row r="193" spans="1:25" ht="14.25" customHeight="1" x14ac:dyDescent="0.25">
      <c r="A193" s="59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</row>
    <row r="194" spans="1:25" ht="14.25" customHeight="1" x14ac:dyDescent="0.25">
      <c r="A194" s="59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</row>
    <row r="195" spans="1:25" ht="14.25" customHeight="1" x14ac:dyDescent="0.25">
      <c r="A195" s="59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</row>
    <row r="196" spans="1:25" ht="14.25" customHeight="1" x14ac:dyDescent="0.25">
      <c r="A196" s="59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</row>
    <row r="197" spans="1:25" ht="14.25" customHeight="1" x14ac:dyDescent="0.25">
      <c r="A197" s="59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</row>
    <row r="198" spans="1:25" ht="14.25" customHeight="1" x14ac:dyDescent="0.25">
      <c r="A198" s="59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</row>
    <row r="199" spans="1:25" ht="14.25" customHeight="1" x14ac:dyDescent="0.25">
      <c r="A199" s="59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</row>
    <row r="200" spans="1:25" ht="14.25" customHeight="1" x14ac:dyDescent="0.25">
      <c r="A200" s="59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</row>
    <row r="201" spans="1:25" ht="14.25" customHeight="1" x14ac:dyDescent="0.25">
      <c r="A201" s="59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</row>
    <row r="202" spans="1:25" ht="14.25" customHeight="1" x14ac:dyDescent="0.25">
      <c r="A202" s="59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</row>
    <row r="203" spans="1:25" ht="14.25" customHeight="1" x14ac:dyDescent="0.25">
      <c r="A203" s="59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</row>
    <row r="204" spans="1:25" ht="14.25" customHeight="1" x14ac:dyDescent="0.25">
      <c r="A204" s="59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</row>
    <row r="205" spans="1:25" ht="14.25" customHeight="1" x14ac:dyDescent="0.25">
      <c r="A205" s="59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</row>
    <row r="206" spans="1:25" ht="14.25" customHeight="1" x14ac:dyDescent="0.25">
      <c r="A206" s="59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</row>
    <row r="207" spans="1:25" ht="14.25" customHeight="1" x14ac:dyDescent="0.25">
      <c r="A207" s="59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</row>
    <row r="208" spans="1:25" ht="14.25" customHeight="1" x14ac:dyDescent="0.25">
      <c r="A208" s="59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</row>
    <row r="209" spans="1:25" ht="14.25" customHeight="1" x14ac:dyDescent="0.25">
      <c r="A209" s="59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</row>
    <row r="210" spans="1:25" ht="14.25" customHeight="1" x14ac:dyDescent="0.25">
      <c r="A210" s="59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</row>
    <row r="211" spans="1:25" ht="14.25" customHeight="1" x14ac:dyDescent="0.25">
      <c r="A211" s="59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</row>
    <row r="212" spans="1:25" ht="14.25" customHeight="1" x14ac:dyDescent="0.25">
      <c r="A212" s="59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</row>
    <row r="213" spans="1:25" ht="14.25" customHeight="1" x14ac:dyDescent="0.25">
      <c r="A213" s="59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</row>
    <row r="214" spans="1:25" ht="14.25" customHeight="1" x14ac:dyDescent="0.25">
      <c r="A214" s="59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</row>
    <row r="215" spans="1:25" ht="14.25" customHeight="1" x14ac:dyDescent="0.25">
      <c r="A215" s="59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</row>
    <row r="216" spans="1:25" ht="14.25" customHeight="1" x14ac:dyDescent="0.25">
      <c r="A216" s="59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</row>
    <row r="217" spans="1:25" ht="14.25" customHeight="1" x14ac:dyDescent="0.25">
      <c r="A217" s="59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</row>
    <row r="218" spans="1:25" ht="14.25" customHeight="1" x14ac:dyDescent="0.25">
      <c r="A218" s="59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</row>
    <row r="219" spans="1:25" ht="14.25" customHeight="1" x14ac:dyDescent="0.25">
      <c r="A219" s="59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</row>
    <row r="220" spans="1:25" ht="14.25" customHeight="1" x14ac:dyDescent="0.25">
      <c r="A220" s="59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</row>
    <row r="221" spans="1:25" ht="14.25" customHeight="1" x14ac:dyDescent="0.25">
      <c r="A221" s="59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</row>
    <row r="222" spans="1:25" ht="14.25" customHeight="1" x14ac:dyDescent="0.25">
      <c r="A222" s="59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</row>
    <row r="223" spans="1:25" ht="14.25" customHeight="1" x14ac:dyDescent="0.25">
      <c r="A223" s="59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</row>
    <row r="224" spans="1:25" ht="14.25" customHeight="1" x14ac:dyDescent="0.25">
      <c r="A224" s="59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</row>
    <row r="225" spans="1:25" ht="14.25" customHeight="1" x14ac:dyDescent="0.25">
      <c r="A225" s="59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</row>
    <row r="226" spans="1:25" ht="14.25" customHeight="1" x14ac:dyDescent="0.25">
      <c r="A226" s="59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</row>
    <row r="227" spans="1:25" ht="14.25" customHeight="1" x14ac:dyDescent="0.25">
      <c r="A227" s="59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</row>
    <row r="228" spans="1:25" ht="14.25" customHeight="1" x14ac:dyDescent="0.25">
      <c r="A228" s="59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</row>
    <row r="229" spans="1:25" ht="14.25" customHeight="1" x14ac:dyDescent="0.25">
      <c r="A229" s="59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</row>
    <row r="230" spans="1:25" ht="14.25" customHeight="1" x14ac:dyDescent="0.25">
      <c r="A230" s="59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</row>
    <row r="231" spans="1:25" ht="14.25" customHeight="1" x14ac:dyDescent="0.25">
      <c r="A231" s="59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</row>
    <row r="232" spans="1:25" ht="14.25" customHeight="1" x14ac:dyDescent="0.25">
      <c r="A232" s="59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</row>
    <row r="233" spans="1:25" ht="14.25" customHeight="1" x14ac:dyDescent="0.25">
      <c r="A233" s="59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</row>
    <row r="234" spans="1:25" ht="14.25" customHeight="1" x14ac:dyDescent="0.25">
      <c r="A234" s="59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</row>
    <row r="235" spans="1:25" ht="14.25" customHeight="1" x14ac:dyDescent="0.25">
      <c r="A235" s="59"/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</row>
    <row r="236" spans="1:25" ht="14.25" customHeight="1" x14ac:dyDescent="0.25">
      <c r="A236" s="59"/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</row>
    <row r="237" spans="1:25" ht="14.25" customHeight="1" x14ac:dyDescent="0.25">
      <c r="A237" s="59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</row>
    <row r="238" spans="1:25" ht="14.25" customHeight="1" x14ac:dyDescent="0.25">
      <c r="A238" s="59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</row>
    <row r="239" spans="1:25" ht="14.25" customHeight="1" x14ac:dyDescent="0.25">
      <c r="A239" s="59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</row>
    <row r="240" spans="1:25" ht="14.25" customHeight="1" x14ac:dyDescent="0.25">
      <c r="A240" s="59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</row>
    <row r="241" spans="1:25" ht="14.25" customHeight="1" x14ac:dyDescent="0.25">
      <c r="A241" s="59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</row>
    <row r="242" spans="1:25" ht="14.25" customHeight="1" x14ac:dyDescent="0.25">
      <c r="A242" s="59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</row>
    <row r="243" spans="1:25" ht="14.25" customHeight="1" x14ac:dyDescent="0.25">
      <c r="A243" s="59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</row>
    <row r="244" spans="1:25" ht="14.25" customHeight="1" x14ac:dyDescent="0.25">
      <c r="A244" s="59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</row>
    <row r="245" spans="1:25" ht="14.25" customHeight="1" x14ac:dyDescent="0.25">
      <c r="A245" s="59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</row>
    <row r="246" spans="1:25" ht="14.25" customHeight="1" x14ac:dyDescent="0.25">
      <c r="A246" s="59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</row>
    <row r="247" spans="1:25" ht="14.25" customHeight="1" x14ac:dyDescent="0.25">
      <c r="A247" s="59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</row>
    <row r="248" spans="1:25" ht="14.25" customHeight="1" x14ac:dyDescent="0.25">
      <c r="A248" s="59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</row>
    <row r="249" spans="1:25" ht="14.25" customHeight="1" x14ac:dyDescent="0.25">
      <c r="A249" s="59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</row>
    <row r="250" spans="1:25" ht="14.25" customHeight="1" x14ac:dyDescent="0.25">
      <c r="A250" s="59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</row>
    <row r="251" spans="1:25" ht="14.25" customHeight="1" x14ac:dyDescent="0.25">
      <c r="A251" s="59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</row>
    <row r="252" spans="1:25" ht="14.25" customHeight="1" x14ac:dyDescent="0.25">
      <c r="A252" s="59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</row>
    <row r="253" spans="1:25" ht="14.25" customHeight="1" x14ac:dyDescent="0.25">
      <c r="A253" s="59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</row>
    <row r="254" spans="1:25" ht="14.25" customHeight="1" x14ac:dyDescent="0.25">
      <c r="A254" s="59"/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</row>
    <row r="255" spans="1:25" ht="14.25" customHeight="1" x14ac:dyDescent="0.25">
      <c r="A255" s="59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</row>
    <row r="256" spans="1:25" ht="14.25" customHeight="1" x14ac:dyDescent="0.25">
      <c r="A256" s="59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</row>
    <row r="257" spans="1:25" ht="14.25" customHeight="1" x14ac:dyDescent="0.25">
      <c r="A257" s="59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</row>
    <row r="258" spans="1:25" ht="14.25" customHeight="1" x14ac:dyDescent="0.25">
      <c r="A258" s="59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</row>
    <row r="259" spans="1:25" ht="14.25" customHeight="1" x14ac:dyDescent="0.25">
      <c r="A259" s="59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</row>
    <row r="260" spans="1:25" ht="14.25" customHeight="1" x14ac:dyDescent="0.25">
      <c r="A260" s="59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</row>
    <row r="261" spans="1:25" ht="14.25" customHeight="1" x14ac:dyDescent="0.25">
      <c r="A261" s="59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</row>
    <row r="262" spans="1:25" ht="14.25" customHeight="1" x14ac:dyDescent="0.25">
      <c r="A262" s="59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</row>
    <row r="263" spans="1:25" ht="14.25" customHeight="1" x14ac:dyDescent="0.25">
      <c r="A263" s="59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</row>
    <row r="264" spans="1:25" ht="14.25" customHeight="1" x14ac:dyDescent="0.25">
      <c r="A264" s="59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</row>
    <row r="265" spans="1:25" ht="14.25" customHeight="1" x14ac:dyDescent="0.25">
      <c r="A265" s="59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</row>
    <row r="266" spans="1:25" ht="14.25" customHeight="1" x14ac:dyDescent="0.25">
      <c r="A266" s="59"/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</row>
    <row r="267" spans="1:25" ht="14.25" customHeight="1" x14ac:dyDescent="0.25">
      <c r="A267" s="59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</row>
    <row r="268" spans="1:25" ht="14.25" customHeight="1" x14ac:dyDescent="0.25">
      <c r="A268" s="59"/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</row>
    <row r="269" spans="1:25" ht="14.25" customHeight="1" x14ac:dyDescent="0.25">
      <c r="A269" s="59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</row>
    <row r="270" spans="1:25" ht="14.25" customHeight="1" x14ac:dyDescent="0.25">
      <c r="A270" s="59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</row>
    <row r="271" spans="1:25" ht="14.25" customHeight="1" x14ac:dyDescent="0.25">
      <c r="A271" s="59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</row>
    <row r="272" spans="1:25" ht="14.25" customHeight="1" x14ac:dyDescent="0.25">
      <c r="A272" s="59"/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</row>
    <row r="273" spans="1:25" ht="14.25" customHeight="1" x14ac:dyDescent="0.25">
      <c r="A273" s="59"/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</row>
    <row r="274" spans="1:25" ht="14.25" customHeight="1" x14ac:dyDescent="0.25">
      <c r="A274" s="59"/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</row>
    <row r="275" spans="1:25" ht="14.25" customHeight="1" x14ac:dyDescent="0.25">
      <c r="A275" s="59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</row>
    <row r="276" spans="1:25" ht="14.25" customHeight="1" x14ac:dyDescent="0.25">
      <c r="A276" s="59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</row>
    <row r="277" spans="1:25" ht="14.25" customHeight="1" x14ac:dyDescent="0.25">
      <c r="A277" s="59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</row>
    <row r="278" spans="1:25" ht="14.25" customHeight="1" x14ac:dyDescent="0.25">
      <c r="A278" s="59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</row>
    <row r="279" spans="1:25" ht="14.25" customHeight="1" x14ac:dyDescent="0.25">
      <c r="A279" s="59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</row>
    <row r="280" spans="1:25" ht="14.25" customHeight="1" x14ac:dyDescent="0.25">
      <c r="A280" s="59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</row>
    <row r="281" spans="1:25" ht="14.25" customHeight="1" x14ac:dyDescent="0.25">
      <c r="A281" s="59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</row>
    <row r="282" spans="1:25" ht="14.25" customHeight="1" x14ac:dyDescent="0.25">
      <c r="A282" s="59"/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</row>
    <row r="283" spans="1:25" ht="14.25" customHeight="1" x14ac:dyDescent="0.25">
      <c r="A283" s="59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</row>
    <row r="284" spans="1:25" ht="14.25" customHeight="1" x14ac:dyDescent="0.25">
      <c r="A284" s="59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</row>
    <row r="285" spans="1:25" ht="14.25" customHeight="1" x14ac:dyDescent="0.25">
      <c r="A285" s="59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</row>
    <row r="286" spans="1:25" ht="14.25" customHeight="1" x14ac:dyDescent="0.25">
      <c r="A286" s="59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</row>
    <row r="287" spans="1:25" ht="14.25" customHeight="1" x14ac:dyDescent="0.25">
      <c r="A287" s="59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</row>
    <row r="288" spans="1:25" ht="14.25" customHeight="1" x14ac:dyDescent="0.25">
      <c r="A288" s="59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</row>
    <row r="289" spans="1:25" ht="14.25" customHeight="1" x14ac:dyDescent="0.25">
      <c r="A289" s="59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</row>
    <row r="290" spans="1:25" ht="14.25" customHeight="1" x14ac:dyDescent="0.25">
      <c r="A290" s="59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</row>
    <row r="291" spans="1:25" ht="14.25" customHeight="1" x14ac:dyDescent="0.25">
      <c r="A291" s="59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</row>
    <row r="292" spans="1:25" ht="14.25" customHeight="1" x14ac:dyDescent="0.25">
      <c r="A292" s="59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</row>
    <row r="293" spans="1:25" ht="14.25" customHeight="1" x14ac:dyDescent="0.25">
      <c r="A293" s="59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</row>
    <row r="294" spans="1:25" ht="14.25" customHeight="1" x14ac:dyDescent="0.25">
      <c r="A294" s="59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</row>
    <row r="295" spans="1:25" ht="14.25" customHeight="1" x14ac:dyDescent="0.25">
      <c r="A295" s="59"/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</row>
    <row r="296" spans="1:25" ht="14.25" customHeight="1" x14ac:dyDescent="0.25">
      <c r="A296" s="59"/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</row>
    <row r="297" spans="1:25" ht="14.25" customHeight="1" x14ac:dyDescent="0.25">
      <c r="A297" s="59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</row>
    <row r="298" spans="1:25" ht="14.25" customHeight="1" x14ac:dyDescent="0.25">
      <c r="A298" s="59"/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</row>
    <row r="299" spans="1:25" ht="14.25" customHeight="1" x14ac:dyDescent="0.25">
      <c r="A299" s="59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</row>
    <row r="300" spans="1:25" ht="14.25" customHeight="1" x14ac:dyDescent="0.25">
      <c r="A300" s="59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</row>
    <row r="301" spans="1:25" ht="14.25" customHeight="1" x14ac:dyDescent="0.25">
      <c r="A301" s="59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</row>
    <row r="302" spans="1:25" ht="14.25" customHeight="1" x14ac:dyDescent="0.25">
      <c r="A302" s="59"/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</row>
    <row r="303" spans="1:25" ht="14.25" customHeight="1" x14ac:dyDescent="0.25">
      <c r="A303" s="59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</row>
    <row r="304" spans="1:25" ht="14.25" customHeight="1" x14ac:dyDescent="0.25">
      <c r="A304" s="59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</row>
    <row r="305" spans="1:25" ht="14.25" customHeight="1" x14ac:dyDescent="0.25">
      <c r="A305" s="59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</row>
    <row r="306" spans="1:25" ht="14.25" customHeight="1" x14ac:dyDescent="0.25">
      <c r="A306" s="59"/>
      <c r="B306" s="59"/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</row>
    <row r="307" spans="1:25" ht="14.25" customHeight="1" x14ac:dyDescent="0.25">
      <c r="A307" s="59"/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</row>
    <row r="308" spans="1:25" ht="14.25" customHeight="1" x14ac:dyDescent="0.25">
      <c r="A308" s="59"/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</row>
    <row r="309" spans="1:25" ht="14.25" customHeight="1" x14ac:dyDescent="0.25">
      <c r="A309" s="59"/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</row>
    <row r="310" spans="1:25" ht="14.25" customHeight="1" x14ac:dyDescent="0.25">
      <c r="A310" s="59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</row>
    <row r="311" spans="1:25" ht="14.25" customHeight="1" x14ac:dyDescent="0.25">
      <c r="A311" s="59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</row>
    <row r="312" spans="1:25" ht="14.25" customHeight="1" x14ac:dyDescent="0.25">
      <c r="A312" s="59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</row>
    <row r="313" spans="1:25" ht="14.25" customHeight="1" x14ac:dyDescent="0.25">
      <c r="A313" s="59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</row>
    <row r="314" spans="1:25" ht="14.25" customHeight="1" x14ac:dyDescent="0.25">
      <c r="A314" s="59"/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</row>
    <row r="315" spans="1:25" ht="14.25" customHeight="1" x14ac:dyDescent="0.25">
      <c r="A315" s="59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</row>
    <row r="316" spans="1:25" ht="14.25" customHeight="1" x14ac:dyDescent="0.25">
      <c r="A316" s="59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</row>
    <row r="317" spans="1:25" ht="14.25" customHeight="1" x14ac:dyDescent="0.25">
      <c r="A317" s="59"/>
      <c r="B317" s="59"/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</row>
    <row r="318" spans="1:25" ht="14.25" customHeight="1" x14ac:dyDescent="0.25">
      <c r="A318" s="59"/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</row>
    <row r="319" spans="1:25" ht="14.25" customHeight="1" x14ac:dyDescent="0.25">
      <c r="A319" s="59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</row>
    <row r="320" spans="1:25" ht="14.25" customHeight="1" x14ac:dyDescent="0.25">
      <c r="A320" s="59"/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</row>
    <row r="321" spans="1:25" ht="14.25" customHeight="1" x14ac:dyDescent="0.25">
      <c r="A321" s="59"/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</row>
    <row r="322" spans="1:25" ht="14.25" customHeight="1" x14ac:dyDescent="0.25">
      <c r="A322" s="59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</row>
    <row r="323" spans="1:25" ht="14.25" customHeight="1" x14ac:dyDescent="0.25">
      <c r="A323" s="59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</row>
    <row r="324" spans="1:25" ht="14.25" customHeight="1" x14ac:dyDescent="0.25">
      <c r="A324" s="59"/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</row>
    <row r="325" spans="1:25" ht="14.25" customHeight="1" x14ac:dyDescent="0.25">
      <c r="A325" s="59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</row>
    <row r="326" spans="1:25" ht="14.25" customHeight="1" x14ac:dyDescent="0.25">
      <c r="A326" s="59"/>
      <c r="B326" s="59"/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</row>
    <row r="327" spans="1:25" ht="14.25" customHeight="1" x14ac:dyDescent="0.25">
      <c r="A327" s="59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</row>
    <row r="328" spans="1:25" ht="14.25" customHeight="1" x14ac:dyDescent="0.25">
      <c r="A328" s="59"/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</row>
    <row r="329" spans="1:25" ht="14.25" customHeight="1" x14ac:dyDescent="0.25">
      <c r="A329" s="59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</row>
    <row r="330" spans="1:25" ht="14.25" customHeight="1" x14ac:dyDescent="0.25">
      <c r="A330" s="59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</row>
    <row r="331" spans="1:25" ht="14.25" customHeight="1" x14ac:dyDescent="0.25">
      <c r="A331" s="59"/>
      <c r="B331" s="59"/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</row>
    <row r="332" spans="1:25" ht="14.25" customHeight="1" x14ac:dyDescent="0.25">
      <c r="A332" s="59"/>
      <c r="B332" s="59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</row>
    <row r="333" spans="1:25" ht="14.25" customHeight="1" x14ac:dyDescent="0.25">
      <c r="A333" s="59"/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</row>
    <row r="334" spans="1:25" ht="14.25" customHeight="1" x14ac:dyDescent="0.25">
      <c r="A334" s="59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</row>
    <row r="335" spans="1:25" ht="14.25" customHeight="1" x14ac:dyDescent="0.25">
      <c r="A335" s="59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</row>
    <row r="336" spans="1:25" ht="14.25" customHeight="1" x14ac:dyDescent="0.25">
      <c r="A336" s="59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</row>
    <row r="337" spans="1:25" ht="14.25" customHeight="1" x14ac:dyDescent="0.25">
      <c r="A337" s="59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</row>
    <row r="338" spans="1:25" ht="14.25" customHeight="1" x14ac:dyDescent="0.25">
      <c r="A338" s="59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</row>
    <row r="339" spans="1:25" ht="14.25" customHeight="1" x14ac:dyDescent="0.25">
      <c r="A339" s="59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</row>
    <row r="340" spans="1:25" ht="14.25" customHeight="1" x14ac:dyDescent="0.25">
      <c r="A340" s="59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</row>
    <row r="341" spans="1:25" ht="14.25" customHeight="1" x14ac:dyDescent="0.25">
      <c r="A341" s="59"/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</row>
    <row r="342" spans="1:25" ht="14.25" customHeight="1" x14ac:dyDescent="0.25">
      <c r="A342" s="59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</row>
    <row r="343" spans="1:25" ht="14.25" customHeight="1" x14ac:dyDescent="0.25">
      <c r="A343" s="59"/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</row>
    <row r="344" spans="1:25" ht="14.25" customHeight="1" x14ac:dyDescent="0.25">
      <c r="A344" s="59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</row>
    <row r="345" spans="1:25" ht="14.25" customHeight="1" x14ac:dyDescent="0.25">
      <c r="A345" s="59"/>
      <c r="B345" s="59"/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</row>
    <row r="346" spans="1:25" ht="14.25" customHeight="1" x14ac:dyDescent="0.25">
      <c r="A346" s="59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</row>
    <row r="347" spans="1:25" ht="14.25" customHeight="1" x14ac:dyDescent="0.25">
      <c r="A347" s="59"/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</row>
    <row r="348" spans="1:25" ht="14.25" customHeight="1" x14ac:dyDescent="0.25">
      <c r="A348" s="59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</row>
    <row r="349" spans="1:25" ht="14.25" customHeight="1" x14ac:dyDescent="0.25">
      <c r="A349" s="59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</row>
    <row r="350" spans="1:25" ht="14.25" customHeight="1" x14ac:dyDescent="0.25">
      <c r="A350" s="59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</row>
    <row r="351" spans="1:25" ht="14.25" customHeight="1" x14ac:dyDescent="0.25">
      <c r="A351" s="59"/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</row>
    <row r="352" spans="1:25" ht="14.25" customHeight="1" x14ac:dyDescent="0.25">
      <c r="A352" s="59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</row>
    <row r="353" spans="1:25" ht="14.25" customHeight="1" x14ac:dyDescent="0.25">
      <c r="A353" s="59"/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</row>
    <row r="354" spans="1:25" ht="14.25" customHeight="1" x14ac:dyDescent="0.25">
      <c r="A354" s="59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</row>
    <row r="355" spans="1:25" ht="14.25" customHeight="1" x14ac:dyDescent="0.25">
      <c r="A355" s="59"/>
      <c r="B355" s="59"/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</row>
    <row r="356" spans="1:25" ht="14.25" customHeight="1" x14ac:dyDescent="0.25">
      <c r="A356" s="59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</row>
    <row r="357" spans="1:25" ht="14.25" customHeight="1" x14ac:dyDescent="0.25">
      <c r="A357" s="59"/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</row>
    <row r="358" spans="1:25" ht="14.25" customHeight="1" x14ac:dyDescent="0.25">
      <c r="A358" s="59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</row>
    <row r="359" spans="1:25" ht="14.25" customHeight="1" x14ac:dyDescent="0.25">
      <c r="A359" s="59"/>
      <c r="B359" s="59"/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</row>
    <row r="360" spans="1:25" ht="14.25" customHeight="1" x14ac:dyDescent="0.25">
      <c r="A360" s="59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</row>
    <row r="361" spans="1:25" ht="14.25" customHeight="1" x14ac:dyDescent="0.25">
      <c r="A361" s="59"/>
      <c r="B361" s="59"/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</row>
    <row r="362" spans="1:25" ht="14.25" customHeight="1" x14ac:dyDescent="0.25">
      <c r="A362" s="59"/>
      <c r="B362" s="59"/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</row>
    <row r="363" spans="1:25" ht="14.25" customHeight="1" x14ac:dyDescent="0.25">
      <c r="A363" s="59"/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</row>
    <row r="364" spans="1:25" ht="14.25" customHeight="1" x14ac:dyDescent="0.25">
      <c r="A364" s="59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</row>
    <row r="365" spans="1:25" ht="14.25" customHeight="1" x14ac:dyDescent="0.25">
      <c r="A365" s="59"/>
      <c r="B365" s="59"/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</row>
    <row r="366" spans="1:25" ht="14.25" customHeight="1" x14ac:dyDescent="0.25">
      <c r="A366" s="59"/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</row>
    <row r="367" spans="1:25" ht="14.25" customHeight="1" x14ac:dyDescent="0.25">
      <c r="A367" s="59"/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</row>
    <row r="368" spans="1:25" ht="14.25" customHeight="1" x14ac:dyDescent="0.25">
      <c r="A368" s="59"/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</row>
    <row r="369" spans="1:25" ht="14.25" customHeight="1" x14ac:dyDescent="0.25">
      <c r="A369" s="59"/>
      <c r="B369" s="59"/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</row>
    <row r="370" spans="1:25" ht="14.25" customHeight="1" x14ac:dyDescent="0.25">
      <c r="A370" s="59"/>
      <c r="B370" s="59"/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</row>
    <row r="371" spans="1:25" ht="14.25" customHeight="1" x14ac:dyDescent="0.25">
      <c r="A371" s="59"/>
      <c r="B371" s="59"/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</row>
    <row r="372" spans="1:25" ht="14.25" customHeight="1" x14ac:dyDescent="0.25">
      <c r="A372" s="59"/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</row>
    <row r="373" spans="1:25" ht="14.25" customHeight="1" x14ac:dyDescent="0.25">
      <c r="A373" s="59"/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</row>
    <row r="374" spans="1:25" ht="14.25" customHeight="1" x14ac:dyDescent="0.25">
      <c r="A374" s="59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</row>
    <row r="375" spans="1:25" ht="14.25" customHeight="1" x14ac:dyDescent="0.25">
      <c r="A375" s="59"/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</row>
    <row r="376" spans="1:25" ht="14.25" customHeight="1" x14ac:dyDescent="0.25">
      <c r="A376" s="59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</row>
    <row r="377" spans="1:25" ht="14.25" customHeight="1" x14ac:dyDescent="0.25">
      <c r="A377" s="59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</row>
    <row r="378" spans="1:25" ht="14.25" customHeight="1" x14ac:dyDescent="0.25">
      <c r="A378" s="59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</row>
    <row r="379" spans="1:25" ht="14.25" customHeight="1" x14ac:dyDescent="0.25">
      <c r="A379" s="59"/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</row>
    <row r="380" spans="1:25" ht="14.25" customHeight="1" x14ac:dyDescent="0.25">
      <c r="A380" s="59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</row>
    <row r="381" spans="1:25" ht="14.25" customHeight="1" x14ac:dyDescent="0.25">
      <c r="A381" s="59"/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</row>
    <row r="382" spans="1:25" ht="14.25" customHeight="1" x14ac:dyDescent="0.25">
      <c r="A382" s="59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</row>
    <row r="383" spans="1:25" ht="14.25" customHeight="1" x14ac:dyDescent="0.25">
      <c r="A383" s="59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</row>
    <row r="384" spans="1:25" ht="14.25" customHeight="1" x14ac:dyDescent="0.25">
      <c r="A384" s="59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</row>
    <row r="385" spans="1:25" ht="14.25" customHeight="1" x14ac:dyDescent="0.25">
      <c r="A385" s="59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</row>
    <row r="386" spans="1:25" ht="14.25" customHeight="1" x14ac:dyDescent="0.25">
      <c r="A386" s="59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</row>
    <row r="387" spans="1:25" ht="14.25" customHeight="1" x14ac:dyDescent="0.25">
      <c r="A387" s="59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</row>
    <row r="388" spans="1:25" ht="14.25" customHeight="1" x14ac:dyDescent="0.25">
      <c r="A388" s="59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</row>
    <row r="389" spans="1:25" ht="14.25" customHeight="1" x14ac:dyDescent="0.25">
      <c r="A389" s="59"/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</row>
    <row r="390" spans="1:25" ht="14.25" customHeight="1" x14ac:dyDescent="0.25">
      <c r="A390" s="59"/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</row>
    <row r="391" spans="1:25" ht="14.25" customHeight="1" x14ac:dyDescent="0.25">
      <c r="A391" s="59"/>
      <c r="B391" s="59"/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</row>
    <row r="392" spans="1:25" ht="14.25" customHeight="1" x14ac:dyDescent="0.25">
      <c r="A392" s="59"/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</row>
    <row r="393" spans="1:25" ht="14.25" customHeight="1" x14ac:dyDescent="0.25">
      <c r="A393" s="59"/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</row>
    <row r="394" spans="1:25" ht="14.25" customHeight="1" x14ac:dyDescent="0.25">
      <c r="A394" s="59"/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</row>
    <row r="395" spans="1:25" ht="14.25" customHeight="1" x14ac:dyDescent="0.25">
      <c r="A395" s="59"/>
      <c r="B395" s="59"/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</row>
    <row r="396" spans="1:25" ht="14.25" customHeight="1" x14ac:dyDescent="0.25">
      <c r="A396" s="59"/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</row>
    <row r="397" spans="1:25" ht="14.25" customHeight="1" x14ac:dyDescent="0.25">
      <c r="A397" s="59"/>
      <c r="B397" s="59"/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</row>
    <row r="398" spans="1:25" ht="14.25" customHeight="1" x14ac:dyDescent="0.25">
      <c r="A398" s="59"/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</row>
    <row r="399" spans="1:25" ht="14.25" customHeight="1" x14ac:dyDescent="0.25">
      <c r="A399" s="59"/>
      <c r="B399" s="59"/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</row>
    <row r="400" spans="1:25" ht="14.25" customHeight="1" x14ac:dyDescent="0.25">
      <c r="A400" s="59"/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</row>
    <row r="401" spans="1:25" ht="14.25" customHeight="1" x14ac:dyDescent="0.25">
      <c r="A401" s="59"/>
      <c r="B401" s="59"/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</row>
    <row r="402" spans="1:25" ht="14.25" customHeight="1" x14ac:dyDescent="0.25">
      <c r="A402" s="59"/>
      <c r="B402" s="59"/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</row>
    <row r="403" spans="1:25" ht="14.25" customHeight="1" x14ac:dyDescent="0.25">
      <c r="A403" s="59"/>
      <c r="B403" s="59"/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</row>
    <row r="404" spans="1:25" ht="14.25" customHeight="1" x14ac:dyDescent="0.25">
      <c r="A404" s="59"/>
      <c r="B404" s="59"/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</row>
    <row r="405" spans="1:25" ht="14.25" customHeight="1" x14ac:dyDescent="0.25">
      <c r="A405" s="59"/>
      <c r="B405" s="59"/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</row>
    <row r="406" spans="1:25" ht="14.25" customHeight="1" x14ac:dyDescent="0.25">
      <c r="A406" s="59"/>
      <c r="B406" s="59"/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</row>
    <row r="407" spans="1:25" ht="14.25" customHeight="1" x14ac:dyDescent="0.25">
      <c r="A407" s="59"/>
      <c r="B407" s="59"/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</row>
    <row r="408" spans="1:25" ht="14.25" customHeight="1" x14ac:dyDescent="0.25">
      <c r="A408" s="59"/>
      <c r="B408" s="59"/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</row>
    <row r="409" spans="1:25" ht="14.25" customHeight="1" x14ac:dyDescent="0.25">
      <c r="A409" s="59"/>
      <c r="B409" s="59"/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</row>
    <row r="410" spans="1:25" ht="14.25" customHeight="1" x14ac:dyDescent="0.25">
      <c r="A410" s="59"/>
      <c r="B410" s="59"/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</row>
    <row r="411" spans="1:25" ht="14.25" customHeight="1" x14ac:dyDescent="0.25">
      <c r="A411" s="59"/>
      <c r="B411" s="59"/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</row>
    <row r="412" spans="1:25" ht="14.25" customHeight="1" x14ac:dyDescent="0.25">
      <c r="A412" s="59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</row>
    <row r="413" spans="1:25" ht="14.25" customHeight="1" x14ac:dyDescent="0.25">
      <c r="A413" s="59"/>
      <c r="B413" s="59"/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</row>
    <row r="414" spans="1:25" ht="14.25" customHeight="1" x14ac:dyDescent="0.25">
      <c r="A414" s="59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</row>
    <row r="415" spans="1:25" ht="14.25" customHeight="1" x14ac:dyDescent="0.25">
      <c r="A415" s="59"/>
      <c r="B415" s="59"/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</row>
    <row r="416" spans="1:25" ht="14.25" customHeight="1" x14ac:dyDescent="0.25">
      <c r="A416" s="59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</row>
    <row r="417" spans="1:25" ht="14.25" customHeight="1" x14ac:dyDescent="0.25">
      <c r="A417" s="59"/>
      <c r="B417" s="59"/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</row>
    <row r="418" spans="1:25" ht="14.25" customHeight="1" x14ac:dyDescent="0.25">
      <c r="A418" s="59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</row>
    <row r="419" spans="1:25" ht="14.25" customHeight="1" x14ac:dyDescent="0.25">
      <c r="A419" s="59"/>
      <c r="B419" s="59"/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</row>
    <row r="420" spans="1:25" ht="14.25" customHeight="1" x14ac:dyDescent="0.25">
      <c r="A420" s="59"/>
      <c r="B420" s="59"/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</row>
    <row r="421" spans="1:25" ht="14.25" customHeight="1" x14ac:dyDescent="0.25">
      <c r="A421" s="59"/>
      <c r="B421" s="59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</row>
    <row r="422" spans="1:25" ht="14.25" customHeight="1" x14ac:dyDescent="0.25">
      <c r="A422" s="59"/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</row>
    <row r="423" spans="1:25" ht="14.25" customHeight="1" x14ac:dyDescent="0.25">
      <c r="A423" s="59"/>
      <c r="B423" s="59"/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</row>
    <row r="424" spans="1:25" ht="14.25" customHeight="1" x14ac:dyDescent="0.25">
      <c r="A424" s="59"/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</row>
    <row r="425" spans="1:25" ht="14.25" customHeight="1" x14ac:dyDescent="0.25">
      <c r="A425" s="59"/>
      <c r="B425" s="59"/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</row>
    <row r="426" spans="1:25" ht="14.25" customHeight="1" x14ac:dyDescent="0.25">
      <c r="A426" s="59"/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</row>
    <row r="427" spans="1:25" ht="14.25" customHeight="1" x14ac:dyDescent="0.25">
      <c r="A427" s="59"/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</row>
    <row r="428" spans="1:25" ht="14.25" customHeight="1" x14ac:dyDescent="0.25">
      <c r="A428" s="59"/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</row>
    <row r="429" spans="1:25" ht="14.25" customHeight="1" x14ac:dyDescent="0.25">
      <c r="A429" s="59"/>
      <c r="B429" s="59"/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</row>
    <row r="430" spans="1:25" ht="14.25" customHeight="1" x14ac:dyDescent="0.25">
      <c r="A430" s="59"/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</row>
    <row r="431" spans="1:25" ht="14.25" customHeight="1" x14ac:dyDescent="0.25">
      <c r="A431" s="59"/>
      <c r="B431" s="59"/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</row>
    <row r="432" spans="1:25" ht="14.25" customHeight="1" x14ac:dyDescent="0.25">
      <c r="A432" s="59"/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</row>
    <row r="433" spans="1:25" ht="14.25" customHeight="1" x14ac:dyDescent="0.25">
      <c r="A433" s="59"/>
      <c r="B433" s="59"/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</row>
    <row r="434" spans="1:25" ht="14.25" customHeight="1" x14ac:dyDescent="0.25">
      <c r="A434" s="59"/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</row>
    <row r="435" spans="1:25" ht="14.25" customHeight="1" x14ac:dyDescent="0.25">
      <c r="A435" s="59"/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</row>
    <row r="436" spans="1:25" ht="14.25" customHeight="1" x14ac:dyDescent="0.25">
      <c r="A436" s="59"/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</row>
    <row r="437" spans="1:25" ht="14.25" customHeight="1" x14ac:dyDescent="0.25">
      <c r="A437" s="59"/>
      <c r="B437" s="59"/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</row>
    <row r="438" spans="1:25" ht="14.25" customHeight="1" x14ac:dyDescent="0.25">
      <c r="A438" s="59"/>
      <c r="B438" s="59"/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</row>
    <row r="439" spans="1:25" ht="14.25" customHeight="1" x14ac:dyDescent="0.25">
      <c r="A439" s="59"/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</row>
    <row r="440" spans="1:25" ht="14.25" customHeight="1" x14ac:dyDescent="0.25">
      <c r="A440" s="59"/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</row>
    <row r="441" spans="1:25" ht="14.25" customHeight="1" x14ac:dyDescent="0.25">
      <c r="A441" s="59"/>
      <c r="B441" s="59"/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</row>
    <row r="442" spans="1:25" ht="14.25" customHeight="1" x14ac:dyDescent="0.25">
      <c r="A442" s="59"/>
      <c r="B442" s="59"/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</row>
    <row r="443" spans="1:25" ht="14.25" customHeight="1" x14ac:dyDescent="0.25">
      <c r="A443" s="59"/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</row>
    <row r="444" spans="1:25" ht="14.25" customHeight="1" x14ac:dyDescent="0.25">
      <c r="A444" s="59"/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</row>
    <row r="445" spans="1:25" ht="14.25" customHeight="1" x14ac:dyDescent="0.25">
      <c r="A445" s="59"/>
      <c r="B445" s="59"/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</row>
    <row r="446" spans="1:25" ht="14.25" customHeight="1" x14ac:dyDescent="0.25">
      <c r="A446" s="59"/>
      <c r="B446" s="59"/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</row>
    <row r="447" spans="1:25" ht="14.25" customHeight="1" x14ac:dyDescent="0.25">
      <c r="A447" s="59"/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</row>
    <row r="448" spans="1:25" ht="14.25" customHeight="1" x14ac:dyDescent="0.25">
      <c r="A448" s="59"/>
      <c r="B448" s="59"/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</row>
    <row r="449" spans="1:25" ht="14.25" customHeight="1" x14ac:dyDescent="0.25">
      <c r="A449" s="59"/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</row>
    <row r="450" spans="1:25" ht="14.25" customHeight="1" x14ac:dyDescent="0.25">
      <c r="A450" s="59"/>
      <c r="B450" s="59"/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</row>
    <row r="451" spans="1:25" ht="14.25" customHeight="1" x14ac:dyDescent="0.25">
      <c r="A451" s="59"/>
      <c r="B451" s="59"/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</row>
    <row r="452" spans="1:25" ht="14.25" customHeight="1" x14ac:dyDescent="0.25">
      <c r="A452" s="59"/>
      <c r="B452" s="59"/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</row>
    <row r="453" spans="1:25" ht="14.25" customHeight="1" x14ac:dyDescent="0.25">
      <c r="A453" s="59"/>
      <c r="B453" s="59"/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</row>
    <row r="454" spans="1:25" ht="14.25" customHeight="1" x14ac:dyDescent="0.25">
      <c r="A454" s="59"/>
      <c r="B454" s="59"/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</row>
    <row r="455" spans="1:25" ht="14.25" customHeight="1" x14ac:dyDescent="0.25">
      <c r="A455" s="59"/>
      <c r="B455" s="59"/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</row>
    <row r="456" spans="1:25" ht="14.25" customHeight="1" x14ac:dyDescent="0.25">
      <c r="A456" s="59"/>
      <c r="B456" s="59"/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</row>
    <row r="457" spans="1:25" ht="14.25" customHeight="1" x14ac:dyDescent="0.25">
      <c r="A457" s="59"/>
      <c r="B457" s="59"/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</row>
    <row r="458" spans="1:25" ht="14.25" customHeight="1" x14ac:dyDescent="0.25">
      <c r="A458" s="59"/>
      <c r="B458" s="59"/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</row>
    <row r="459" spans="1:25" ht="14.25" customHeight="1" x14ac:dyDescent="0.25">
      <c r="A459" s="59"/>
      <c r="B459" s="59"/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</row>
    <row r="460" spans="1:25" ht="14.25" customHeight="1" x14ac:dyDescent="0.25">
      <c r="A460" s="59"/>
      <c r="B460" s="59"/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</row>
    <row r="461" spans="1:25" ht="14.25" customHeight="1" x14ac:dyDescent="0.25">
      <c r="A461" s="59"/>
      <c r="B461" s="59"/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</row>
    <row r="462" spans="1:25" ht="14.25" customHeight="1" x14ac:dyDescent="0.25">
      <c r="A462" s="59"/>
      <c r="B462" s="59"/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</row>
    <row r="463" spans="1:25" ht="14.25" customHeight="1" x14ac:dyDescent="0.25">
      <c r="A463" s="59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</row>
    <row r="464" spans="1:25" ht="14.25" customHeight="1" x14ac:dyDescent="0.25">
      <c r="A464" s="59"/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</row>
    <row r="465" spans="1:25" ht="14.25" customHeight="1" x14ac:dyDescent="0.25">
      <c r="A465" s="59"/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</row>
    <row r="466" spans="1:25" ht="14.25" customHeight="1" x14ac:dyDescent="0.25">
      <c r="A466" s="59"/>
      <c r="B466" s="59"/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</row>
    <row r="467" spans="1:25" ht="14.25" customHeight="1" x14ac:dyDescent="0.25">
      <c r="A467" s="59"/>
      <c r="B467" s="59"/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</row>
    <row r="468" spans="1:25" ht="14.25" customHeight="1" x14ac:dyDescent="0.25">
      <c r="A468" s="59"/>
      <c r="B468" s="59"/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</row>
    <row r="469" spans="1:25" ht="14.25" customHeight="1" x14ac:dyDescent="0.25">
      <c r="A469" s="59"/>
      <c r="B469" s="59"/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</row>
    <row r="470" spans="1:25" ht="14.25" customHeight="1" x14ac:dyDescent="0.25">
      <c r="A470" s="59"/>
      <c r="B470" s="59"/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</row>
    <row r="471" spans="1:25" ht="14.25" customHeight="1" x14ac:dyDescent="0.25">
      <c r="A471" s="59"/>
      <c r="B471" s="59"/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</row>
    <row r="472" spans="1:25" ht="14.25" customHeight="1" x14ac:dyDescent="0.25">
      <c r="A472" s="59"/>
      <c r="B472" s="59"/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</row>
    <row r="473" spans="1:25" ht="14.25" customHeight="1" x14ac:dyDescent="0.25">
      <c r="A473" s="59"/>
      <c r="B473" s="59"/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</row>
    <row r="474" spans="1:25" ht="14.25" customHeight="1" x14ac:dyDescent="0.25">
      <c r="A474" s="59"/>
      <c r="B474" s="59"/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</row>
    <row r="475" spans="1:25" ht="14.25" customHeight="1" x14ac:dyDescent="0.25">
      <c r="A475" s="59"/>
      <c r="B475" s="59"/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</row>
    <row r="476" spans="1:25" ht="14.25" customHeight="1" x14ac:dyDescent="0.25">
      <c r="A476" s="59"/>
      <c r="B476" s="59"/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</row>
    <row r="477" spans="1:25" ht="14.25" customHeight="1" x14ac:dyDescent="0.25">
      <c r="A477" s="59"/>
      <c r="B477" s="59"/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</row>
    <row r="478" spans="1:25" ht="14.25" customHeight="1" x14ac:dyDescent="0.25">
      <c r="A478" s="59"/>
      <c r="B478" s="59"/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</row>
    <row r="479" spans="1:25" ht="14.25" customHeight="1" x14ac:dyDescent="0.25">
      <c r="A479" s="59"/>
      <c r="B479" s="59"/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</row>
    <row r="480" spans="1:25" ht="14.25" customHeight="1" x14ac:dyDescent="0.25">
      <c r="A480" s="59"/>
      <c r="B480" s="59"/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</row>
    <row r="481" spans="1:25" ht="14.25" customHeight="1" x14ac:dyDescent="0.25">
      <c r="A481" s="59"/>
      <c r="B481" s="59"/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</row>
    <row r="482" spans="1:25" ht="14.25" customHeight="1" x14ac:dyDescent="0.25">
      <c r="A482" s="59"/>
      <c r="B482" s="59"/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</row>
    <row r="483" spans="1:25" ht="14.25" customHeight="1" x14ac:dyDescent="0.25">
      <c r="A483" s="59"/>
      <c r="B483" s="59"/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</row>
    <row r="484" spans="1:25" ht="14.25" customHeight="1" x14ac:dyDescent="0.25">
      <c r="A484" s="59"/>
      <c r="B484" s="59"/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</row>
    <row r="485" spans="1:25" ht="14.25" customHeight="1" x14ac:dyDescent="0.25">
      <c r="A485" s="59"/>
      <c r="B485" s="59"/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</row>
    <row r="486" spans="1:25" ht="14.25" customHeight="1" x14ac:dyDescent="0.25">
      <c r="A486" s="59"/>
      <c r="B486" s="59"/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</row>
    <row r="487" spans="1:25" ht="14.25" customHeight="1" x14ac:dyDescent="0.25">
      <c r="A487" s="59"/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</row>
    <row r="488" spans="1:25" ht="14.25" customHeight="1" x14ac:dyDescent="0.25">
      <c r="A488" s="59"/>
      <c r="B488" s="59"/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</row>
    <row r="489" spans="1:25" ht="14.25" customHeight="1" x14ac:dyDescent="0.25">
      <c r="A489" s="59"/>
      <c r="B489" s="59"/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</row>
    <row r="490" spans="1:25" ht="14.25" customHeight="1" x14ac:dyDescent="0.25">
      <c r="A490" s="59"/>
      <c r="B490" s="59"/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</row>
    <row r="491" spans="1:25" ht="14.25" customHeight="1" x14ac:dyDescent="0.25">
      <c r="A491" s="59"/>
      <c r="B491" s="59"/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</row>
    <row r="492" spans="1:25" ht="14.25" customHeight="1" x14ac:dyDescent="0.25">
      <c r="A492" s="59"/>
      <c r="B492" s="59"/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</row>
    <row r="493" spans="1:25" ht="14.25" customHeight="1" x14ac:dyDescent="0.25">
      <c r="A493" s="59"/>
      <c r="B493" s="59"/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</row>
    <row r="494" spans="1:25" ht="14.25" customHeight="1" x14ac:dyDescent="0.25">
      <c r="A494" s="59"/>
      <c r="B494" s="59"/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</row>
    <row r="495" spans="1:25" ht="14.25" customHeight="1" x14ac:dyDescent="0.25">
      <c r="A495" s="59"/>
      <c r="B495" s="59"/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</row>
    <row r="496" spans="1:25" ht="14.25" customHeight="1" x14ac:dyDescent="0.25">
      <c r="A496" s="59"/>
      <c r="B496" s="59"/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</row>
    <row r="497" spans="1:25" ht="14.25" customHeight="1" x14ac:dyDescent="0.25">
      <c r="A497" s="59"/>
      <c r="B497" s="59"/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</row>
    <row r="498" spans="1:25" ht="14.25" customHeight="1" x14ac:dyDescent="0.25">
      <c r="A498" s="59"/>
      <c r="B498" s="59"/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</row>
    <row r="499" spans="1:25" ht="14.25" customHeight="1" x14ac:dyDescent="0.25">
      <c r="A499" s="59"/>
      <c r="B499" s="59"/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</row>
    <row r="500" spans="1:25" ht="14.25" customHeight="1" x14ac:dyDescent="0.25">
      <c r="A500" s="59"/>
      <c r="B500" s="59"/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</row>
    <row r="501" spans="1:25" ht="14.25" customHeight="1" x14ac:dyDescent="0.25">
      <c r="A501" s="59"/>
      <c r="B501" s="59"/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</row>
    <row r="502" spans="1:25" ht="14.25" customHeight="1" x14ac:dyDescent="0.25">
      <c r="A502" s="59"/>
      <c r="B502" s="59"/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</row>
    <row r="503" spans="1:25" ht="14.25" customHeight="1" x14ac:dyDescent="0.25">
      <c r="A503" s="59"/>
      <c r="B503" s="59"/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</row>
    <row r="504" spans="1:25" ht="14.25" customHeight="1" x14ac:dyDescent="0.25">
      <c r="A504" s="59"/>
      <c r="B504" s="59"/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</row>
    <row r="505" spans="1:25" ht="14.25" customHeight="1" x14ac:dyDescent="0.25">
      <c r="A505" s="59"/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</row>
    <row r="506" spans="1:25" ht="14.25" customHeight="1" x14ac:dyDescent="0.25">
      <c r="A506" s="59"/>
      <c r="B506" s="59"/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</row>
    <row r="507" spans="1:25" ht="14.25" customHeight="1" x14ac:dyDescent="0.25">
      <c r="A507" s="59"/>
      <c r="B507" s="59"/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</row>
    <row r="508" spans="1:25" ht="14.25" customHeight="1" x14ac:dyDescent="0.25">
      <c r="A508" s="59"/>
      <c r="B508" s="59"/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</row>
    <row r="509" spans="1:25" ht="14.25" customHeight="1" x14ac:dyDescent="0.25">
      <c r="A509" s="59"/>
      <c r="B509" s="59"/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</row>
    <row r="510" spans="1:25" ht="14.25" customHeight="1" x14ac:dyDescent="0.25">
      <c r="A510" s="59"/>
      <c r="B510" s="59"/>
      <c r="C510" s="59"/>
      <c r="D510" s="59"/>
      <c r="E510" s="59"/>
      <c r="F510" s="59"/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</row>
    <row r="511" spans="1:25" ht="14.25" customHeight="1" x14ac:dyDescent="0.25">
      <c r="A511" s="59"/>
      <c r="B511" s="59"/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</row>
    <row r="512" spans="1:25" ht="14.25" customHeight="1" x14ac:dyDescent="0.25">
      <c r="A512" s="59"/>
      <c r="B512" s="59"/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</row>
    <row r="513" spans="1:25" ht="14.25" customHeight="1" x14ac:dyDescent="0.25">
      <c r="A513" s="59"/>
      <c r="B513" s="59"/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</row>
    <row r="514" spans="1:25" ht="14.25" customHeight="1" x14ac:dyDescent="0.25">
      <c r="A514" s="59"/>
      <c r="B514" s="59"/>
      <c r="C514" s="59"/>
      <c r="D514" s="59"/>
      <c r="E514" s="59"/>
      <c r="F514" s="59"/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</row>
    <row r="515" spans="1:25" ht="14.25" customHeight="1" x14ac:dyDescent="0.25">
      <c r="A515" s="59"/>
      <c r="B515" s="59"/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</row>
    <row r="516" spans="1:25" ht="14.25" customHeight="1" x14ac:dyDescent="0.25">
      <c r="A516" s="59"/>
      <c r="B516" s="59"/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</row>
    <row r="517" spans="1:25" ht="14.25" customHeight="1" x14ac:dyDescent="0.25">
      <c r="A517" s="59"/>
      <c r="B517" s="59"/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</row>
    <row r="518" spans="1:25" ht="14.25" customHeight="1" x14ac:dyDescent="0.25">
      <c r="A518" s="59"/>
      <c r="B518" s="59"/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</row>
    <row r="519" spans="1:25" ht="14.25" customHeight="1" x14ac:dyDescent="0.25">
      <c r="A519" s="59"/>
      <c r="B519" s="59"/>
      <c r="C519" s="59"/>
      <c r="D519" s="59"/>
      <c r="E519" s="59"/>
      <c r="F519" s="59"/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</row>
    <row r="520" spans="1:25" ht="14.25" customHeight="1" x14ac:dyDescent="0.25">
      <c r="A520" s="59"/>
      <c r="B520" s="59"/>
      <c r="C520" s="59"/>
      <c r="D520" s="59"/>
      <c r="E520" s="59"/>
      <c r="F520" s="59"/>
      <c r="G520" s="59"/>
      <c r="H520" s="59"/>
      <c r="I520" s="59"/>
      <c r="J520" s="59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</row>
    <row r="521" spans="1:25" ht="14.25" customHeight="1" x14ac:dyDescent="0.25">
      <c r="A521" s="59"/>
      <c r="B521" s="59"/>
      <c r="C521" s="59"/>
      <c r="D521" s="59"/>
      <c r="E521" s="59"/>
      <c r="F521" s="59"/>
      <c r="G521" s="59"/>
      <c r="H521" s="59"/>
      <c r="I521" s="59"/>
      <c r="J521" s="59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</row>
    <row r="522" spans="1:25" ht="14.25" customHeight="1" x14ac:dyDescent="0.25">
      <c r="A522" s="59"/>
      <c r="B522" s="59"/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</row>
    <row r="523" spans="1:25" ht="14.25" customHeight="1" x14ac:dyDescent="0.25">
      <c r="A523" s="59"/>
      <c r="B523" s="59"/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</row>
    <row r="524" spans="1:25" ht="14.25" customHeight="1" x14ac:dyDescent="0.25">
      <c r="A524" s="59"/>
      <c r="B524" s="59"/>
      <c r="C524" s="59"/>
      <c r="D524" s="59"/>
      <c r="E524" s="59"/>
      <c r="F524" s="59"/>
      <c r="G524" s="59"/>
      <c r="H524" s="59"/>
      <c r="I524" s="59"/>
      <c r="J524" s="59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</row>
    <row r="525" spans="1:25" ht="14.25" customHeight="1" x14ac:dyDescent="0.25">
      <c r="A525" s="59"/>
      <c r="B525" s="59"/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</row>
    <row r="526" spans="1:25" ht="14.25" customHeight="1" x14ac:dyDescent="0.25">
      <c r="A526" s="59"/>
      <c r="B526" s="59"/>
      <c r="C526" s="59"/>
      <c r="D526" s="59"/>
      <c r="E526" s="59"/>
      <c r="F526" s="59"/>
      <c r="G526" s="59"/>
      <c r="H526" s="59"/>
      <c r="I526" s="59"/>
      <c r="J526" s="59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</row>
    <row r="527" spans="1:25" ht="14.25" customHeight="1" x14ac:dyDescent="0.25">
      <c r="A527" s="59"/>
      <c r="B527" s="59"/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</row>
    <row r="528" spans="1:25" ht="14.25" customHeight="1" x14ac:dyDescent="0.25">
      <c r="A528" s="59"/>
      <c r="B528" s="59"/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</row>
    <row r="529" spans="1:25" ht="14.25" customHeight="1" x14ac:dyDescent="0.25">
      <c r="A529" s="59"/>
      <c r="B529" s="59"/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</row>
    <row r="530" spans="1:25" ht="14.25" customHeight="1" x14ac:dyDescent="0.25">
      <c r="A530" s="59"/>
      <c r="B530" s="59"/>
      <c r="C530" s="59"/>
      <c r="D530" s="59"/>
      <c r="E530" s="59"/>
      <c r="F530" s="59"/>
      <c r="G530" s="59"/>
      <c r="H530" s="59"/>
      <c r="I530" s="59"/>
      <c r="J530" s="59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</row>
    <row r="531" spans="1:25" ht="14.25" customHeight="1" x14ac:dyDescent="0.25">
      <c r="A531" s="59"/>
      <c r="B531" s="59"/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</row>
    <row r="532" spans="1:25" ht="14.25" customHeight="1" x14ac:dyDescent="0.25">
      <c r="A532" s="59"/>
      <c r="B532" s="59"/>
      <c r="C532" s="59"/>
      <c r="D532" s="59"/>
      <c r="E532" s="59"/>
      <c r="F532" s="59"/>
      <c r="G532" s="59"/>
      <c r="H532" s="59"/>
      <c r="I532" s="59"/>
      <c r="J532" s="59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</row>
    <row r="533" spans="1:25" ht="14.25" customHeight="1" x14ac:dyDescent="0.25">
      <c r="A533" s="59"/>
      <c r="B533" s="59"/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</row>
    <row r="534" spans="1:25" ht="14.25" customHeight="1" x14ac:dyDescent="0.25">
      <c r="A534" s="59"/>
      <c r="B534" s="59"/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</row>
    <row r="535" spans="1:25" ht="14.25" customHeight="1" x14ac:dyDescent="0.25">
      <c r="A535" s="59"/>
      <c r="B535" s="59"/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</row>
    <row r="536" spans="1:25" ht="14.25" customHeight="1" x14ac:dyDescent="0.25">
      <c r="A536" s="59"/>
      <c r="B536" s="59"/>
      <c r="C536" s="59"/>
      <c r="D536" s="59"/>
      <c r="E536" s="59"/>
      <c r="F536" s="59"/>
      <c r="G536" s="59"/>
      <c r="H536" s="59"/>
      <c r="I536" s="59"/>
      <c r="J536" s="59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</row>
    <row r="537" spans="1:25" ht="14.25" customHeight="1" x14ac:dyDescent="0.25">
      <c r="A537" s="59"/>
      <c r="B537" s="59"/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</row>
    <row r="538" spans="1:25" ht="14.25" customHeight="1" x14ac:dyDescent="0.25">
      <c r="A538" s="59"/>
      <c r="B538" s="59"/>
      <c r="C538" s="59"/>
      <c r="D538" s="59"/>
      <c r="E538" s="59"/>
      <c r="F538" s="59"/>
      <c r="G538" s="59"/>
      <c r="H538" s="59"/>
      <c r="I538" s="59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</row>
    <row r="539" spans="1:25" ht="14.25" customHeight="1" x14ac:dyDescent="0.25">
      <c r="A539" s="59"/>
      <c r="B539" s="59"/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</row>
    <row r="540" spans="1:25" ht="14.25" customHeight="1" x14ac:dyDescent="0.25">
      <c r="A540" s="59"/>
      <c r="B540" s="59"/>
      <c r="C540" s="59"/>
      <c r="D540" s="59"/>
      <c r="E540" s="59"/>
      <c r="F540" s="59"/>
      <c r="G540" s="59"/>
      <c r="H540" s="59"/>
      <c r="I540" s="59"/>
      <c r="J540" s="59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</row>
    <row r="541" spans="1:25" ht="14.25" customHeight="1" x14ac:dyDescent="0.25">
      <c r="A541" s="59"/>
      <c r="B541" s="59"/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</row>
    <row r="542" spans="1:25" ht="14.25" customHeight="1" x14ac:dyDescent="0.25">
      <c r="A542" s="59"/>
      <c r="B542" s="59"/>
      <c r="C542" s="59"/>
      <c r="D542" s="59"/>
      <c r="E542" s="59"/>
      <c r="F542" s="59"/>
      <c r="G542" s="59"/>
      <c r="H542" s="59"/>
      <c r="I542" s="59"/>
      <c r="J542" s="59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</row>
    <row r="543" spans="1:25" ht="14.25" customHeight="1" x14ac:dyDescent="0.25">
      <c r="A543" s="59"/>
      <c r="B543" s="59"/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</row>
    <row r="544" spans="1:25" ht="14.25" customHeight="1" x14ac:dyDescent="0.25">
      <c r="A544" s="59"/>
      <c r="B544" s="59"/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</row>
    <row r="545" spans="1:25" ht="14.25" customHeight="1" x14ac:dyDescent="0.25">
      <c r="A545" s="59"/>
      <c r="B545" s="59"/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</row>
    <row r="546" spans="1:25" ht="14.25" customHeight="1" x14ac:dyDescent="0.25">
      <c r="A546" s="59"/>
      <c r="B546" s="59"/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</row>
    <row r="547" spans="1:25" ht="14.25" customHeight="1" x14ac:dyDescent="0.25">
      <c r="A547" s="59"/>
      <c r="B547" s="59"/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</row>
    <row r="548" spans="1:25" ht="14.25" customHeight="1" x14ac:dyDescent="0.25">
      <c r="A548" s="59"/>
      <c r="B548" s="59"/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</row>
    <row r="549" spans="1:25" ht="14.25" customHeight="1" x14ac:dyDescent="0.25">
      <c r="A549" s="59"/>
      <c r="B549" s="59"/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</row>
    <row r="550" spans="1:25" ht="14.25" customHeight="1" x14ac:dyDescent="0.25">
      <c r="A550" s="59"/>
      <c r="B550" s="59"/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</row>
    <row r="551" spans="1:25" ht="14.25" customHeight="1" x14ac:dyDescent="0.25">
      <c r="A551" s="59"/>
      <c r="B551" s="59"/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</row>
    <row r="552" spans="1:25" ht="14.25" customHeight="1" x14ac:dyDescent="0.25">
      <c r="A552" s="59"/>
      <c r="B552" s="59"/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</row>
    <row r="553" spans="1:25" ht="14.25" customHeight="1" x14ac:dyDescent="0.25">
      <c r="A553" s="59"/>
      <c r="B553" s="59"/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</row>
    <row r="554" spans="1:25" ht="14.25" customHeight="1" x14ac:dyDescent="0.25">
      <c r="A554" s="59"/>
      <c r="B554" s="59"/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</row>
    <row r="555" spans="1:25" ht="14.25" customHeight="1" x14ac:dyDescent="0.25">
      <c r="A555" s="59"/>
      <c r="B555" s="59"/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</row>
    <row r="556" spans="1:25" ht="14.25" customHeight="1" x14ac:dyDescent="0.25">
      <c r="A556" s="59"/>
      <c r="B556" s="59"/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</row>
    <row r="557" spans="1:25" ht="14.25" customHeight="1" x14ac:dyDescent="0.25">
      <c r="A557" s="59"/>
      <c r="B557" s="59"/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</row>
    <row r="558" spans="1:25" ht="14.25" customHeight="1" x14ac:dyDescent="0.25">
      <c r="A558" s="59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</row>
    <row r="559" spans="1:25" ht="14.25" customHeight="1" x14ac:dyDescent="0.25">
      <c r="A559" s="59"/>
      <c r="B559" s="59"/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</row>
    <row r="560" spans="1:25" ht="14.25" customHeight="1" x14ac:dyDescent="0.25">
      <c r="A560" s="59"/>
      <c r="B560" s="59"/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</row>
    <row r="561" spans="1:25" ht="14.25" customHeight="1" x14ac:dyDescent="0.25">
      <c r="A561" s="59"/>
      <c r="B561" s="59"/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</row>
    <row r="562" spans="1:25" ht="14.25" customHeight="1" x14ac:dyDescent="0.25">
      <c r="A562" s="59"/>
      <c r="B562" s="59"/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</row>
    <row r="563" spans="1:25" ht="14.25" customHeight="1" x14ac:dyDescent="0.25">
      <c r="A563" s="59"/>
      <c r="B563" s="59"/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</row>
    <row r="564" spans="1:25" ht="14.25" customHeight="1" x14ac:dyDescent="0.25">
      <c r="A564" s="59"/>
      <c r="B564" s="59"/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</row>
    <row r="565" spans="1:25" ht="14.25" customHeight="1" x14ac:dyDescent="0.25">
      <c r="A565" s="59"/>
      <c r="B565" s="59"/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</row>
    <row r="566" spans="1:25" ht="14.25" customHeight="1" x14ac:dyDescent="0.25">
      <c r="A566" s="59"/>
      <c r="B566" s="59"/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</row>
    <row r="567" spans="1:25" ht="14.25" customHeight="1" x14ac:dyDescent="0.25">
      <c r="A567" s="59"/>
      <c r="B567" s="59"/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</row>
    <row r="568" spans="1:25" ht="14.25" customHeight="1" x14ac:dyDescent="0.25">
      <c r="A568" s="59"/>
      <c r="B568" s="59"/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</row>
    <row r="569" spans="1:25" ht="14.25" customHeight="1" x14ac:dyDescent="0.25">
      <c r="A569" s="59"/>
      <c r="B569" s="59"/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</row>
    <row r="570" spans="1:25" ht="14.25" customHeight="1" x14ac:dyDescent="0.25">
      <c r="A570" s="59"/>
      <c r="B570" s="59"/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</row>
    <row r="571" spans="1:25" ht="14.25" customHeight="1" x14ac:dyDescent="0.25">
      <c r="A571" s="59"/>
      <c r="B571" s="59"/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</row>
    <row r="572" spans="1:25" ht="14.25" customHeight="1" x14ac:dyDescent="0.25">
      <c r="A572" s="59"/>
      <c r="B572" s="59"/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</row>
    <row r="573" spans="1:25" ht="14.25" customHeight="1" x14ac:dyDescent="0.25">
      <c r="A573" s="59"/>
      <c r="B573" s="59"/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</row>
    <row r="574" spans="1:25" ht="14.25" customHeight="1" x14ac:dyDescent="0.25">
      <c r="A574" s="59"/>
      <c r="B574" s="59"/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</row>
    <row r="575" spans="1:25" ht="14.25" customHeight="1" x14ac:dyDescent="0.25">
      <c r="A575" s="59"/>
      <c r="B575" s="59"/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</row>
    <row r="576" spans="1:25" ht="14.25" customHeight="1" x14ac:dyDescent="0.25">
      <c r="A576" s="59"/>
      <c r="B576" s="59"/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</row>
    <row r="577" spans="1:25" ht="14.25" customHeight="1" x14ac:dyDescent="0.25">
      <c r="A577" s="59"/>
      <c r="B577" s="59"/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</row>
    <row r="578" spans="1:25" ht="14.25" customHeight="1" x14ac:dyDescent="0.25">
      <c r="A578" s="59"/>
      <c r="B578" s="59"/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</row>
    <row r="579" spans="1:25" ht="14.25" customHeight="1" x14ac:dyDescent="0.25">
      <c r="A579" s="59"/>
      <c r="B579" s="59"/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</row>
    <row r="580" spans="1:25" ht="14.25" customHeight="1" x14ac:dyDescent="0.25">
      <c r="A580" s="59"/>
      <c r="B580" s="59"/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</row>
    <row r="581" spans="1:25" ht="14.25" customHeight="1" x14ac:dyDescent="0.25">
      <c r="A581" s="59"/>
      <c r="B581" s="59"/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</row>
    <row r="582" spans="1:25" ht="14.25" customHeight="1" x14ac:dyDescent="0.25">
      <c r="A582" s="59"/>
      <c r="B582" s="59"/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</row>
    <row r="583" spans="1:25" ht="14.25" customHeight="1" x14ac:dyDescent="0.25">
      <c r="A583" s="59"/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</row>
    <row r="584" spans="1:25" ht="14.25" customHeight="1" x14ac:dyDescent="0.25">
      <c r="A584" s="59"/>
      <c r="B584" s="59"/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</row>
    <row r="585" spans="1:25" ht="14.25" customHeight="1" x14ac:dyDescent="0.25">
      <c r="A585" s="59"/>
      <c r="B585" s="59"/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</row>
    <row r="586" spans="1:25" ht="14.25" customHeight="1" x14ac:dyDescent="0.25">
      <c r="A586" s="59"/>
      <c r="B586" s="59"/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</row>
    <row r="587" spans="1:25" ht="14.25" customHeight="1" x14ac:dyDescent="0.25">
      <c r="A587" s="59"/>
      <c r="B587" s="59"/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</row>
    <row r="588" spans="1:25" ht="14.25" customHeight="1" x14ac:dyDescent="0.25">
      <c r="A588" s="59"/>
      <c r="B588" s="59"/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</row>
    <row r="589" spans="1:25" ht="14.25" customHeight="1" x14ac:dyDescent="0.25">
      <c r="A589" s="59"/>
      <c r="B589" s="59"/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</row>
    <row r="590" spans="1:25" ht="14.25" customHeight="1" x14ac:dyDescent="0.25">
      <c r="A590" s="59"/>
      <c r="B590" s="59"/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</row>
    <row r="591" spans="1:25" ht="14.25" customHeight="1" x14ac:dyDescent="0.25">
      <c r="A591" s="59"/>
      <c r="B591" s="59"/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</row>
    <row r="592" spans="1:25" ht="14.25" customHeight="1" x14ac:dyDescent="0.25">
      <c r="A592" s="59"/>
      <c r="B592" s="59"/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</row>
    <row r="593" spans="1:25" ht="14.25" customHeight="1" x14ac:dyDescent="0.25">
      <c r="A593" s="59"/>
      <c r="B593" s="59"/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</row>
    <row r="594" spans="1:25" ht="14.25" customHeight="1" x14ac:dyDescent="0.25">
      <c r="A594" s="59"/>
      <c r="B594" s="59"/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</row>
    <row r="595" spans="1:25" ht="14.25" customHeight="1" x14ac:dyDescent="0.25">
      <c r="A595" s="59"/>
      <c r="B595" s="59"/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</row>
    <row r="596" spans="1:25" ht="14.25" customHeight="1" x14ac:dyDescent="0.25">
      <c r="A596" s="59"/>
      <c r="B596" s="59"/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</row>
    <row r="597" spans="1:25" ht="14.25" customHeight="1" x14ac:dyDescent="0.25">
      <c r="A597" s="59"/>
      <c r="B597" s="59"/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</row>
    <row r="598" spans="1:25" ht="14.25" customHeight="1" x14ac:dyDescent="0.25">
      <c r="A598" s="59"/>
      <c r="B598" s="59"/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</row>
    <row r="599" spans="1:25" ht="14.25" customHeight="1" x14ac:dyDescent="0.25">
      <c r="A599" s="59"/>
      <c r="B599" s="59"/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</row>
    <row r="600" spans="1:25" ht="14.25" customHeight="1" x14ac:dyDescent="0.25">
      <c r="A600" s="59"/>
      <c r="B600" s="59"/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</row>
    <row r="601" spans="1:25" ht="14.25" customHeight="1" x14ac:dyDescent="0.25">
      <c r="A601" s="59"/>
      <c r="B601" s="59"/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</row>
    <row r="602" spans="1:25" ht="14.25" customHeight="1" x14ac:dyDescent="0.25">
      <c r="A602" s="59"/>
      <c r="B602" s="59"/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</row>
    <row r="603" spans="1:25" ht="14.25" customHeight="1" x14ac:dyDescent="0.25">
      <c r="A603" s="59"/>
      <c r="B603" s="59"/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</row>
    <row r="604" spans="1:25" ht="14.25" customHeight="1" x14ac:dyDescent="0.25">
      <c r="A604" s="59"/>
      <c r="B604" s="59"/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</row>
    <row r="605" spans="1:25" ht="14.25" customHeight="1" x14ac:dyDescent="0.25">
      <c r="A605" s="59"/>
      <c r="B605" s="59"/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</row>
    <row r="606" spans="1:25" ht="14.25" customHeight="1" x14ac:dyDescent="0.25">
      <c r="A606" s="59"/>
      <c r="B606" s="59"/>
      <c r="C606" s="59"/>
      <c r="D606" s="59"/>
      <c r="E606" s="59"/>
      <c r="F606" s="59"/>
      <c r="G606" s="59"/>
      <c r="H606" s="59"/>
      <c r="I606" s="59"/>
      <c r="J606" s="59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</row>
    <row r="607" spans="1:25" ht="14.25" customHeight="1" x14ac:dyDescent="0.25">
      <c r="A607" s="59"/>
      <c r="B607" s="59"/>
      <c r="C607" s="59"/>
      <c r="D607" s="59"/>
      <c r="E607" s="59"/>
      <c r="F607" s="59"/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</row>
    <row r="608" spans="1:25" ht="14.25" customHeight="1" x14ac:dyDescent="0.25">
      <c r="A608" s="59"/>
      <c r="B608" s="59"/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</row>
    <row r="609" spans="1:25" ht="14.25" customHeight="1" x14ac:dyDescent="0.25">
      <c r="A609" s="59"/>
      <c r="B609" s="59"/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</row>
    <row r="610" spans="1:25" ht="14.25" customHeight="1" x14ac:dyDescent="0.25">
      <c r="A610" s="59"/>
      <c r="B610" s="59"/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</row>
    <row r="611" spans="1:25" ht="14.25" customHeight="1" x14ac:dyDescent="0.25">
      <c r="A611" s="59"/>
      <c r="B611" s="59"/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</row>
    <row r="612" spans="1:25" ht="14.25" customHeight="1" x14ac:dyDescent="0.25">
      <c r="A612" s="59"/>
      <c r="B612" s="59"/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</row>
    <row r="613" spans="1:25" ht="14.25" customHeight="1" x14ac:dyDescent="0.25">
      <c r="A613" s="59"/>
      <c r="B613" s="59"/>
      <c r="C613" s="59"/>
      <c r="D613" s="59"/>
      <c r="E613" s="59"/>
      <c r="F613" s="59"/>
      <c r="G613" s="59"/>
      <c r="H613" s="59"/>
      <c r="I613" s="59"/>
      <c r="J613" s="59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</row>
    <row r="614" spans="1:25" ht="14.25" customHeight="1" x14ac:dyDescent="0.25">
      <c r="A614" s="59"/>
      <c r="B614" s="59"/>
      <c r="C614" s="59"/>
      <c r="D614" s="59"/>
      <c r="E614" s="59"/>
      <c r="F614" s="59"/>
      <c r="G614" s="59"/>
      <c r="H614" s="59"/>
      <c r="I614" s="59"/>
      <c r="J614" s="59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</row>
    <row r="615" spans="1:25" ht="14.25" customHeight="1" x14ac:dyDescent="0.25">
      <c r="A615" s="59"/>
      <c r="B615" s="59"/>
      <c r="C615" s="59"/>
      <c r="D615" s="59"/>
      <c r="E615" s="59"/>
      <c r="F615" s="59"/>
      <c r="G615" s="59"/>
      <c r="H615" s="59"/>
      <c r="I615" s="59"/>
      <c r="J615" s="59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</row>
    <row r="616" spans="1:25" ht="14.25" customHeight="1" x14ac:dyDescent="0.25">
      <c r="A616" s="59"/>
      <c r="B616" s="59"/>
      <c r="C616" s="59"/>
      <c r="D616" s="59"/>
      <c r="E616" s="59"/>
      <c r="F616" s="59"/>
      <c r="G616" s="59"/>
      <c r="H616" s="59"/>
      <c r="I616" s="59"/>
      <c r="J616" s="59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</row>
    <row r="617" spans="1:25" ht="14.25" customHeight="1" x14ac:dyDescent="0.25">
      <c r="A617" s="59"/>
      <c r="B617" s="59"/>
      <c r="C617" s="59"/>
      <c r="D617" s="59"/>
      <c r="E617" s="59"/>
      <c r="F617" s="59"/>
      <c r="G617" s="59"/>
      <c r="H617" s="59"/>
      <c r="I617" s="59"/>
      <c r="J617" s="59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</row>
    <row r="618" spans="1:25" ht="14.25" customHeight="1" x14ac:dyDescent="0.25">
      <c r="A618" s="59"/>
      <c r="B618" s="59"/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</row>
    <row r="619" spans="1:25" ht="14.25" customHeight="1" x14ac:dyDescent="0.25">
      <c r="A619" s="59"/>
      <c r="B619" s="59"/>
      <c r="C619" s="59"/>
      <c r="D619" s="59"/>
      <c r="E619" s="59"/>
      <c r="F619" s="59"/>
      <c r="G619" s="59"/>
      <c r="H619" s="59"/>
      <c r="I619" s="59"/>
      <c r="J619" s="59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</row>
    <row r="620" spans="1:25" ht="14.25" customHeight="1" x14ac:dyDescent="0.25">
      <c r="A620" s="59"/>
      <c r="B620" s="59"/>
      <c r="C620" s="59"/>
      <c r="D620" s="59"/>
      <c r="E620" s="59"/>
      <c r="F620" s="59"/>
      <c r="G620" s="59"/>
      <c r="H620" s="59"/>
      <c r="I620" s="59"/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</row>
    <row r="621" spans="1:25" ht="14.25" customHeight="1" x14ac:dyDescent="0.25">
      <c r="A621" s="59"/>
      <c r="B621" s="59"/>
      <c r="C621" s="59"/>
      <c r="D621" s="59"/>
      <c r="E621" s="59"/>
      <c r="F621" s="59"/>
      <c r="G621" s="59"/>
      <c r="H621" s="59"/>
      <c r="I621" s="59"/>
      <c r="J621" s="59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</row>
    <row r="622" spans="1:25" ht="14.25" customHeight="1" x14ac:dyDescent="0.25">
      <c r="A622" s="59"/>
      <c r="B622" s="59"/>
      <c r="C622" s="59"/>
      <c r="D622" s="59"/>
      <c r="E622" s="59"/>
      <c r="F622" s="59"/>
      <c r="G622" s="59"/>
      <c r="H622" s="59"/>
      <c r="I622" s="59"/>
      <c r="J622" s="59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</row>
    <row r="623" spans="1:25" ht="14.25" customHeight="1" x14ac:dyDescent="0.25">
      <c r="A623" s="59"/>
      <c r="B623" s="59"/>
      <c r="C623" s="59"/>
      <c r="D623" s="59"/>
      <c r="E623" s="59"/>
      <c r="F623" s="59"/>
      <c r="G623" s="59"/>
      <c r="H623" s="59"/>
      <c r="I623" s="59"/>
      <c r="J623" s="59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</row>
    <row r="624" spans="1:25" ht="14.25" customHeight="1" x14ac:dyDescent="0.25">
      <c r="A624" s="59"/>
      <c r="B624" s="59"/>
      <c r="C624" s="59"/>
      <c r="D624" s="59"/>
      <c r="E624" s="59"/>
      <c r="F624" s="59"/>
      <c r="G624" s="59"/>
      <c r="H624" s="59"/>
      <c r="I624" s="59"/>
      <c r="J624" s="59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</row>
    <row r="625" spans="1:25" ht="14.25" customHeight="1" x14ac:dyDescent="0.25">
      <c r="A625" s="59"/>
      <c r="B625" s="59"/>
      <c r="C625" s="59"/>
      <c r="D625" s="59"/>
      <c r="E625" s="59"/>
      <c r="F625" s="59"/>
      <c r="G625" s="59"/>
      <c r="H625" s="59"/>
      <c r="I625" s="59"/>
      <c r="J625" s="59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</row>
    <row r="626" spans="1:25" ht="14.25" customHeight="1" x14ac:dyDescent="0.25">
      <c r="A626" s="59"/>
      <c r="B626" s="59"/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</row>
    <row r="627" spans="1:25" ht="14.25" customHeight="1" x14ac:dyDescent="0.25">
      <c r="A627" s="59"/>
      <c r="B627" s="59"/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</row>
    <row r="628" spans="1:25" ht="14.25" customHeight="1" x14ac:dyDescent="0.25">
      <c r="A628" s="59"/>
      <c r="B628" s="59"/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</row>
    <row r="629" spans="1:25" ht="14.25" customHeight="1" x14ac:dyDescent="0.25">
      <c r="A629" s="59"/>
      <c r="B629" s="59"/>
      <c r="C629" s="59"/>
      <c r="D629" s="59"/>
      <c r="E629" s="59"/>
      <c r="F629" s="59"/>
      <c r="G629" s="59"/>
      <c r="H629" s="59"/>
      <c r="I629" s="59"/>
      <c r="J629" s="59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</row>
    <row r="630" spans="1:25" ht="14.25" customHeight="1" x14ac:dyDescent="0.25">
      <c r="A630" s="59"/>
      <c r="B630" s="59"/>
      <c r="C630" s="59"/>
      <c r="D630" s="59"/>
      <c r="E630" s="59"/>
      <c r="F630" s="59"/>
      <c r="G630" s="59"/>
      <c r="H630" s="59"/>
      <c r="I630" s="59"/>
      <c r="J630" s="59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</row>
    <row r="631" spans="1:25" ht="14.25" customHeight="1" x14ac:dyDescent="0.25">
      <c r="A631" s="59"/>
      <c r="B631" s="59"/>
      <c r="C631" s="59"/>
      <c r="D631" s="59"/>
      <c r="E631" s="59"/>
      <c r="F631" s="59"/>
      <c r="G631" s="59"/>
      <c r="H631" s="59"/>
      <c r="I631" s="59"/>
      <c r="J631" s="59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</row>
    <row r="632" spans="1:25" ht="14.25" customHeight="1" x14ac:dyDescent="0.25">
      <c r="A632" s="59"/>
      <c r="B632" s="59"/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</row>
    <row r="633" spans="1:25" ht="14.25" customHeight="1" x14ac:dyDescent="0.25">
      <c r="A633" s="59"/>
      <c r="B633" s="59"/>
      <c r="C633" s="59"/>
      <c r="D633" s="59"/>
      <c r="E633" s="59"/>
      <c r="F633" s="59"/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</row>
    <row r="634" spans="1:25" ht="14.25" customHeight="1" x14ac:dyDescent="0.25">
      <c r="A634" s="59"/>
      <c r="B634" s="59"/>
      <c r="C634" s="59"/>
      <c r="D634" s="59"/>
      <c r="E634" s="59"/>
      <c r="F634" s="59"/>
      <c r="G634" s="59"/>
      <c r="H634" s="59"/>
      <c r="I634" s="59"/>
      <c r="J634" s="59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</row>
    <row r="635" spans="1:25" ht="14.25" customHeight="1" x14ac:dyDescent="0.25">
      <c r="A635" s="59"/>
      <c r="B635" s="59"/>
      <c r="C635" s="59"/>
      <c r="D635" s="59"/>
      <c r="E635" s="59"/>
      <c r="F635" s="59"/>
      <c r="G635" s="59"/>
      <c r="H635" s="59"/>
      <c r="I635" s="59"/>
      <c r="J635" s="59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</row>
    <row r="636" spans="1:25" ht="14.25" customHeight="1" x14ac:dyDescent="0.25">
      <c r="A636" s="59"/>
      <c r="B636" s="59"/>
      <c r="C636" s="59"/>
      <c r="D636" s="59"/>
      <c r="E636" s="59"/>
      <c r="F636" s="59"/>
      <c r="G636" s="59"/>
      <c r="H636" s="59"/>
      <c r="I636" s="59"/>
      <c r="J636" s="59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</row>
    <row r="637" spans="1:25" ht="14.25" customHeight="1" x14ac:dyDescent="0.25">
      <c r="A637" s="59"/>
      <c r="B637" s="59"/>
      <c r="C637" s="59"/>
      <c r="D637" s="59"/>
      <c r="E637" s="59"/>
      <c r="F637" s="59"/>
      <c r="G637" s="59"/>
      <c r="H637" s="59"/>
      <c r="I637" s="59"/>
      <c r="J637" s="59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</row>
    <row r="638" spans="1:25" ht="14.25" customHeight="1" x14ac:dyDescent="0.25">
      <c r="A638" s="59"/>
      <c r="B638" s="59"/>
      <c r="C638" s="59"/>
      <c r="D638" s="59"/>
      <c r="E638" s="59"/>
      <c r="F638" s="59"/>
      <c r="G638" s="59"/>
      <c r="H638" s="59"/>
      <c r="I638" s="59"/>
      <c r="J638" s="59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</row>
    <row r="639" spans="1:25" ht="14.25" customHeight="1" x14ac:dyDescent="0.25">
      <c r="A639" s="59"/>
      <c r="B639" s="59"/>
      <c r="C639" s="59"/>
      <c r="D639" s="59"/>
      <c r="E639" s="59"/>
      <c r="F639" s="59"/>
      <c r="G639" s="59"/>
      <c r="H639" s="59"/>
      <c r="I639" s="59"/>
      <c r="J639" s="59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</row>
    <row r="640" spans="1:25" ht="14.25" customHeight="1" x14ac:dyDescent="0.25">
      <c r="A640" s="59"/>
      <c r="B640" s="59"/>
      <c r="C640" s="59"/>
      <c r="D640" s="59"/>
      <c r="E640" s="59"/>
      <c r="F640" s="59"/>
      <c r="G640" s="59"/>
      <c r="H640" s="59"/>
      <c r="I640" s="59"/>
      <c r="J640" s="59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</row>
    <row r="641" spans="1:25" ht="14.25" customHeight="1" x14ac:dyDescent="0.25">
      <c r="A641" s="59"/>
      <c r="B641" s="59"/>
      <c r="C641" s="59"/>
      <c r="D641" s="59"/>
      <c r="E641" s="59"/>
      <c r="F641" s="59"/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</row>
    <row r="642" spans="1:25" ht="14.25" customHeight="1" x14ac:dyDescent="0.25">
      <c r="A642" s="59"/>
      <c r="B642" s="59"/>
      <c r="C642" s="59"/>
      <c r="D642" s="59"/>
      <c r="E642" s="59"/>
      <c r="F642" s="59"/>
      <c r="G642" s="59"/>
      <c r="H642" s="59"/>
      <c r="I642" s="59"/>
      <c r="J642" s="59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</row>
    <row r="643" spans="1:25" ht="14.25" customHeight="1" x14ac:dyDescent="0.25">
      <c r="A643" s="59"/>
      <c r="B643" s="59"/>
      <c r="C643" s="59"/>
      <c r="D643" s="59"/>
      <c r="E643" s="59"/>
      <c r="F643" s="59"/>
      <c r="G643" s="59"/>
      <c r="H643" s="59"/>
      <c r="I643" s="59"/>
      <c r="J643" s="59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</row>
    <row r="644" spans="1:25" ht="14.25" customHeight="1" x14ac:dyDescent="0.25">
      <c r="A644" s="59"/>
      <c r="B644" s="59"/>
      <c r="C644" s="59"/>
      <c r="D644" s="59"/>
      <c r="E644" s="59"/>
      <c r="F644" s="59"/>
      <c r="G644" s="59"/>
      <c r="H644" s="59"/>
      <c r="I644" s="59"/>
      <c r="J644" s="59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</row>
    <row r="645" spans="1:25" ht="14.25" customHeight="1" x14ac:dyDescent="0.25">
      <c r="A645" s="59"/>
      <c r="B645" s="59"/>
      <c r="C645" s="59"/>
      <c r="D645" s="59"/>
      <c r="E645" s="59"/>
      <c r="F645" s="59"/>
      <c r="G645" s="59"/>
      <c r="H645" s="59"/>
      <c r="I645" s="59"/>
      <c r="J645" s="59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</row>
    <row r="646" spans="1:25" ht="14.25" customHeight="1" x14ac:dyDescent="0.25">
      <c r="A646" s="59"/>
      <c r="B646" s="59"/>
      <c r="C646" s="59"/>
      <c r="D646" s="59"/>
      <c r="E646" s="59"/>
      <c r="F646" s="59"/>
      <c r="G646" s="59"/>
      <c r="H646" s="59"/>
      <c r="I646" s="59"/>
      <c r="J646" s="59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</row>
    <row r="647" spans="1:25" ht="14.25" customHeight="1" x14ac:dyDescent="0.25">
      <c r="A647" s="59"/>
      <c r="B647" s="59"/>
      <c r="C647" s="59"/>
      <c r="D647" s="59"/>
      <c r="E647" s="59"/>
      <c r="F647" s="59"/>
      <c r="G647" s="59"/>
      <c r="H647" s="59"/>
      <c r="I647" s="59"/>
      <c r="J647" s="59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</row>
    <row r="648" spans="1:25" ht="14.25" customHeight="1" x14ac:dyDescent="0.25">
      <c r="A648" s="59"/>
      <c r="B648" s="59"/>
      <c r="C648" s="59"/>
      <c r="D648" s="59"/>
      <c r="E648" s="59"/>
      <c r="F648" s="59"/>
      <c r="G648" s="59"/>
      <c r="H648" s="59"/>
      <c r="I648" s="59"/>
      <c r="J648" s="59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</row>
    <row r="649" spans="1:25" ht="14.25" customHeight="1" x14ac:dyDescent="0.25">
      <c r="A649" s="59"/>
      <c r="B649" s="59"/>
      <c r="C649" s="59"/>
      <c r="D649" s="59"/>
      <c r="E649" s="59"/>
      <c r="F649" s="59"/>
      <c r="G649" s="59"/>
      <c r="H649" s="59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</row>
    <row r="650" spans="1:25" ht="14.25" customHeight="1" x14ac:dyDescent="0.25">
      <c r="A650" s="59"/>
      <c r="B650" s="59"/>
      <c r="C650" s="59"/>
      <c r="D650" s="59"/>
      <c r="E650" s="59"/>
      <c r="F650" s="59"/>
      <c r="G650" s="59"/>
      <c r="H650" s="59"/>
      <c r="I650" s="59"/>
      <c r="J650" s="59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</row>
    <row r="651" spans="1:25" ht="14.25" customHeight="1" x14ac:dyDescent="0.25">
      <c r="A651" s="59"/>
      <c r="B651" s="59"/>
      <c r="C651" s="59"/>
      <c r="D651" s="59"/>
      <c r="E651" s="59"/>
      <c r="F651" s="59"/>
      <c r="G651" s="59"/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</row>
    <row r="652" spans="1:25" ht="14.25" customHeight="1" x14ac:dyDescent="0.25">
      <c r="A652" s="59"/>
      <c r="B652" s="59"/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</row>
    <row r="653" spans="1:25" ht="14.25" customHeight="1" x14ac:dyDescent="0.25">
      <c r="A653" s="59"/>
      <c r="B653" s="59"/>
      <c r="C653" s="59"/>
      <c r="D653" s="59"/>
      <c r="E653" s="59"/>
      <c r="F653" s="59"/>
      <c r="G653" s="59"/>
      <c r="H653" s="59"/>
      <c r="I653" s="59"/>
      <c r="J653" s="59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</row>
    <row r="654" spans="1:25" ht="14.25" customHeight="1" x14ac:dyDescent="0.25">
      <c r="A654" s="59"/>
      <c r="B654" s="59"/>
      <c r="C654" s="59"/>
      <c r="D654" s="59"/>
      <c r="E654" s="59"/>
      <c r="F654" s="59"/>
      <c r="G654" s="59"/>
      <c r="H654" s="59"/>
      <c r="I654" s="59"/>
      <c r="J654" s="59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</row>
    <row r="655" spans="1:25" ht="14.25" customHeight="1" x14ac:dyDescent="0.25">
      <c r="A655" s="59"/>
      <c r="B655" s="59"/>
      <c r="C655" s="59"/>
      <c r="D655" s="59"/>
      <c r="E655" s="59"/>
      <c r="F655" s="59"/>
      <c r="G655" s="59"/>
      <c r="H655" s="59"/>
      <c r="I655" s="59"/>
      <c r="J655" s="59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</row>
    <row r="656" spans="1:25" ht="14.25" customHeight="1" x14ac:dyDescent="0.25">
      <c r="A656" s="59"/>
      <c r="B656" s="59"/>
      <c r="C656" s="59"/>
      <c r="D656" s="59"/>
      <c r="E656" s="59"/>
      <c r="F656" s="59"/>
      <c r="G656" s="59"/>
      <c r="H656" s="59"/>
      <c r="I656" s="59"/>
      <c r="J656" s="59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</row>
    <row r="657" spans="1:25" ht="14.25" customHeight="1" x14ac:dyDescent="0.25">
      <c r="A657" s="59"/>
      <c r="B657" s="59"/>
      <c r="C657" s="59"/>
      <c r="D657" s="59"/>
      <c r="E657" s="59"/>
      <c r="F657" s="59"/>
      <c r="G657" s="59"/>
      <c r="H657" s="59"/>
      <c r="I657" s="59"/>
      <c r="J657" s="59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</row>
    <row r="658" spans="1:25" ht="14.25" customHeight="1" x14ac:dyDescent="0.25">
      <c r="A658" s="59"/>
      <c r="B658" s="59"/>
      <c r="C658" s="59"/>
      <c r="D658" s="59"/>
      <c r="E658" s="59"/>
      <c r="F658" s="59"/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</row>
    <row r="659" spans="1:25" ht="14.25" customHeight="1" x14ac:dyDescent="0.25">
      <c r="A659" s="59"/>
      <c r="B659" s="59"/>
      <c r="C659" s="59"/>
      <c r="D659" s="59"/>
      <c r="E659" s="59"/>
      <c r="F659" s="59"/>
      <c r="G659" s="59"/>
      <c r="H659" s="59"/>
      <c r="I659" s="59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</row>
    <row r="660" spans="1:25" ht="14.25" customHeight="1" x14ac:dyDescent="0.25">
      <c r="A660" s="59"/>
      <c r="B660" s="59"/>
      <c r="C660" s="59"/>
      <c r="D660" s="59"/>
      <c r="E660" s="59"/>
      <c r="F660" s="59"/>
      <c r="G660" s="59"/>
      <c r="H660" s="59"/>
      <c r="I660" s="59"/>
      <c r="J660" s="59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</row>
    <row r="661" spans="1:25" ht="14.25" customHeight="1" x14ac:dyDescent="0.25">
      <c r="A661" s="59"/>
      <c r="B661" s="59"/>
      <c r="C661" s="59"/>
      <c r="D661" s="59"/>
      <c r="E661" s="59"/>
      <c r="F661" s="59"/>
      <c r="G661" s="59"/>
      <c r="H661" s="59"/>
      <c r="I661" s="59"/>
      <c r="J661" s="59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</row>
    <row r="662" spans="1:25" ht="14.25" customHeight="1" x14ac:dyDescent="0.25">
      <c r="A662" s="59"/>
      <c r="B662" s="59"/>
      <c r="C662" s="59"/>
      <c r="D662" s="59"/>
      <c r="E662" s="59"/>
      <c r="F662" s="59"/>
      <c r="G662" s="59"/>
      <c r="H662" s="59"/>
      <c r="I662" s="59"/>
      <c r="J662" s="59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</row>
    <row r="663" spans="1:25" ht="14.25" customHeight="1" x14ac:dyDescent="0.25">
      <c r="A663" s="59"/>
      <c r="B663" s="59"/>
      <c r="C663" s="59"/>
      <c r="D663" s="59"/>
      <c r="E663" s="59"/>
      <c r="F663" s="59"/>
      <c r="G663" s="59"/>
      <c r="H663" s="59"/>
      <c r="I663" s="59"/>
      <c r="J663" s="59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</row>
    <row r="664" spans="1:25" ht="14.25" customHeight="1" x14ac:dyDescent="0.25">
      <c r="A664" s="59"/>
      <c r="B664" s="59"/>
      <c r="C664" s="59"/>
      <c r="D664" s="59"/>
      <c r="E664" s="59"/>
      <c r="F664" s="59"/>
      <c r="G664" s="59"/>
      <c r="H664" s="59"/>
      <c r="I664" s="59"/>
      <c r="J664" s="59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</row>
    <row r="665" spans="1:25" ht="14.25" customHeight="1" x14ac:dyDescent="0.25">
      <c r="A665" s="59"/>
      <c r="B665" s="59"/>
      <c r="C665" s="59"/>
      <c r="D665" s="59"/>
      <c r="E665" s="59"/>
      <c r="F665" s="59"/>
      <c r="G665" s="59"/>
      <c r="H665" s="59"/>
      <c r="I665" s="59"/>
      <c r="J665" s="59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</row>
    <row r="666" spans="1:25" ht="14.25" customHeight="1" x14ac:dyDescent="0.25">
      <c r="A666" s="59"/>
      <c r="B666" s="59"/>
      <c r="C666" s="59"/>
      <c r="D666" s="59"/>
      <c r="E666" s="59"/>
      <c r="F666" s="59"/>
      <c r="G666" s="59"/>
      <c r="H666" s="59"/>
      <c r="I666" s="59"/>
      <c r="J666" s="59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</row>
    <row r="667" spans="1:25" ht="14.25" customHeight="1" x14ac:dyDescent="0.25">
      <c r="A667" s="59"/>
      <c r="B667" s="59"/>
      <c r="C667" s="59"/>
      <c r="D667" s="59"/>
      <c r="E667" s="59"/>
      <c r="F667" s="59"/>
      <c r="G667" s="59"/>
      <c r="H667" s="59"/>
      <c r="I667" s="59"/>
      <c r="J667" s="59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</row>
    <row r="668" spans="1:25" ht="14.25" customHeight="1" x14ac:dyDescent="0.25">
      <c r="A668" s="59"/>
      <c r="B668" s="59"/>
      <c r="C668" s="59"/>
      <c r="D668" s="59"/>
      <c r="E668" s="59"/>
      <c r="F668" s="59"/>
      <c r="G668" s="59"/>
      <c r="H668" s="59"/>
      <c r="I668" s="59"/>
      <c r="J668" s="59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</row>
    <row r="669" spans="1:25" ht="14.25" customHeight="1" x14ac:dyDescent="0.25">
      <c r="A669" s="59"/>
      <c r="B669" s="59"/>
      <c r="C669" s="59"/>
      <c r="D669" s="59"/>
      <c r="E669" s="59"/>
      <c r="F669" s="59"/>
      <c r="G669" s="59"/>
      <c r="H669" s="59"/>
      <c r="I669" s="59"/>
      <c r="J669" s="59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</row>
    <row r="670" spans="1:25" ht="14.25" customHeight="1" x14ac:dyDescent="0.25">
      <c r="A670" s="59"/>
      <c r="B670" s="59"/>
      <c r="C670" s="59"/>
      <c r="D670" s="59"/>
      <c r="E670" s="59"/>
      <c r="F670" s="59"/>
      <c r="G670" s="59"/>
      <c r="H670" s="59"/>
      <c r="I670" s="59"/>
      <c r="J670" s="59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</row>
    <row r="671" spans="1:25" ht="14.25" customHeight="1" x14ac:dyDescent="0.25">
      <c r="A671" s="59"/>
      <c r="B671" s="59"/>
      <c r="C671" s="59"/>
      <c r="D671" s="59"/>
      <c r="E671" s="59"/>
      <c r="F671" s="59"/>
      <c r="G671" s="59"/>
      <c r="H671" s="59"/>
      <c r="I671" s="59"/>
      <c r="J671" s="59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</row>
    <row r="672" spans="1:25" ht="14.25" customHeight="1" x14ac:dyDescent="0.25">
      <c r="A672" s="59"/>
      <c r="B672" s="59"/>
      <c r="C672" s="59"/>
      <c r="D672" s="59"/>
      <c r="E672" s="59"/>
      <c r="F672" s="59"/>
      <c r="G672" s="59"/>
      <c r="H672" s="59"/>
      <c r="I672" s="59"/>
      <c r="J672" s="59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</row>
    <row r="673" spans="1:25" ht="14.25" customHeight="1" x14ac:dyDescent="0.25">
      <c r="A673" s="59"/>
      <c r="B673" s="59"/>
      <c r="C673" s="59"/>
      <c r="D673" s="59"/>
      <c r="E673" s="59"/>
      <c r="F673" s="59"/>
      <c r="G673" s="59"/>
      <c r="H673" s="59"/>
      <c r="I673" s="59"/>
      <c r="J673" s="59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</row>
    <row r="674" spans="1:25" ht="14.25" customHeight="1" x14ac:dyDescent="0.25">
      <c r="A674" s="59"/>
      <c r="B674" s="59"/>
      <c r="C674" s="59"/>
      <c r="D674" s="59"/>
      <c r="E674" s="59"/>
      <c r="F674" s="59"/>
      <c r="G674" s="59"/>
      <c r="H674" s="59"/>
      <c r="I674" s="59"/>
      <c r="J674" s="59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</row>
    <row r="675" spans="1:25" ht="14.25" customHeight="1" x14ac:dyDescent="0.25">
      <c r="A675" s="59"/>
      <c r="B675" s="59"/>
      <c r="C675" s="59"/>
      <c r="D675" s="59"/>
      <c r="E675" s="59"/>
      <c r="F675" s="59"/>
      <c r="G675" s="59"/>
      <c r="H675" s="59"/>
      <c r="I675" s="59"/>
      <c r="J675" s="59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</row>
    <row r="676" spans="1:25" ht="14.25" customHeight="1" x14ac:dyDescent="0.25">
      <c r="A676" s="59"/>
      <c r="B676" s="59"/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</row>
    <row r="677" spans="1:25" ht="14.25" customHeight="1" x14ac:dyDescent="0.25">
      <c r="A677" s="59"/>
      <c r="B677" s="59"/>
      <c r="C677" s="59"/>
      <c r="D677" s="59"/>
      <c r="E677" s="59"/>
      <c r="F677" s="59"/>
      <c r="G677" s="59"/>
      <c r="H677" s="59"/>
      <c r="I677" s="59"/>
      <c r="J677" s="59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</row>
    <row r="678" spans="1:25" ht="14.25" customHeight="1" x14ac:dyDescent="0.25">
      <c r="A678" s="59"/>
      <c r="B678" s="59"/>
      <c r="C678" s="59"/>
      <c r="D678" s="59"/>
      <c r="E678" s="59"/>
      <c r="F678" s="59"/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</row>
    <row r="679" spans="1:25" ht="14.25" customHeight="1" x14ac:dyDescent="0.25">
      <c r="A679" s="59"/>
      <c r="B679" s="59"/>
      <c r="C679" s="59"/>
      <c r="D679" s="59"/>
      <c r="E679" s="59"/>
      <c r="F679" s="59"/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</row>
    <row r="680" spans="1:25" ht="14.25" customHeight="1" x14ac:dyDescent="0.25">
      <c r="A680" s="59"/>
      <c r="B680" s="59"/>
      <c r="C680" s="59"/>
      <c r="D680" s="59"/>
      <c r="E680" s="59"/>
      <c r="F680" s="59"/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</row>
    <row r="681" spans="1:25" ht="14.25" customHeight="1" x14ac:dyDescent="0.25">
      <c r="A681" s="59"/>
      <c r="B681" s="59"/>
      <c r="C681" s="59"/>
      <c r="D681" s="59"/>
      <c r="E681" s="59"/>
      <c r="F681" s="59"/>
      <c r="G681" s="59"/>
      <c r="H681" s="59"/>
      <c r="I681" s="59"/>
      <c r="J681" s="59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</row>
    <row r="682" spans="1:25" ht="14.25" customHeight="1" x14ac:dyDescent="0.25">
      <c r="A682" s="59"/>
      <c r="B682" s="59"/>
      <c r="C682" s="59"/>
      <c r="D682" s="59"/>
      <c r="E682" s="59"/>
      <c r="F682" s="59"/>
      <c r="G682" s="59"/>
      <c r="H682" s="59"/>
      <c r="I682" s="59"/>
      <c r="J682" s="59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</row>
    <row r="683" spans="1:25" ht="14.25" customHeight="1" x14ac:dyDescent="0.25">
      <c r="A683" s="59"/>
      <c r="B683" s="59"/>
      <c r="C683" s="59"/>
      <c r="D683" s="59"/>
      <c r="E683" s="59"/>
      <c r="F683" s="59"/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</row>
    <row r="684" spans="1:25" ht="14.25" customHeight="1" x14ac:dyDescent="0.25">
      <c r="A684" s="59"/>
      <c r="B684" s="59"/>
      <c r="C684" s="59"/>
      <c r="D684" s="59"/>
      <c r="E684" s="59"/>
      <c r="F684" s="59"/>
      <c r="G684" s="59"/>
      <c r="H684" s="59"/>
      <c r="I684" s="59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</row>
    <row r="685" spans="1:25" ht="14.25" customHeight="1" x14ac:dyDescent="0.25">
      <c r="A685" s="59"/>
      <c r="B685" s="59"/>
      <c r="C685" s="59"/>
      <c r="D685" s="59"/>
      <c r="E685" s="59"/>
      <c r="F685" s="59"/>
      <c r="G685" s="59"/>
      <c r="H685" s="59"/>
      <c r="I685" s="59"/>
      <c r="J685" s="59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</row>
    <row r="686" spans="1:25" ht="14.25" customHeight="1" x14ac:dyDescent="0.25">
      <c r="A686" s="59"/>
      <c r="B686" s="59"/>
      <c r="C686" s="59"/>
      <c r="D686" s="59"/>
      <c r="E686" s="59"/>
      <c r="F686" s="59"/>
      <c r="G686" s="59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</row>
    <row r="687" spans="1:25" ht="14.25" customHeight="1" x14ac:dyDescent="0.25">
      <c r="A687" s="59"/>
      <c r="B687" s="59"/>
      <c r="C687" s="59"/>
      <c r="D687" s="59"/>
      <c r="E687" s="59"/>
      <c r="F687" s="59"/>
      <c r="G687" s="59"/>
      <c r="H687" s="59"/>
      <c r="I687" s="59"/>
      <c r="J687" s="59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</row>
    <row r="688" spans="1:25" ht="14.25" customHeight="1" x14ac:dyDescent="0.25">
      <c r="A688" s="59"/>
      <c r="B688" s="59"/>
      <c r="C688" s="59"/>
      <c r="D688" s="59"/>
      <c r="E688" s="59"/>
      <c r="F688" s="59"/>
      <c r="G688" s="59"/>
      <c r="H688" s="59"/>
      <c r="I688" s="59"/>
      <c r="J688" s="59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</row>
    <row r="689" spans="1:25" ht="14.25" customHeight="1" x14ac:dyDescent="0.25">
      <c r="A689" s="59"/>
      <c r="B689" s="59"/>
      <c r="C689" s="59"/>
      <c r="D689" s="59"/>
      <c r="E689" s="59"/>
      <c r="F689" s="59"/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</row>
    <row r="690" spans="1:25" ht="14.25" customHeight="1" x14ac:dyDescent="0.25">
      <c r="A690" s="59"/>
      <c r="B690" s="59"/>
      <c r="C690" s="59"/>
      <c r="D690" s="59"/>
      <c r="E690" s="59"/>
      <c r="F690" s="59"/>
      <c r="G690" s="59"/>
      <c r="H690" s="59"/>
      <c r="I690" s="59"/>
      <c r="J690" s="59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</row>
    <row r="691" spans="1:25" ht="14.25" customHeight="1" x14ac:dyDescent="0.25">
      <c r="A691" s="59"/>
      <c r="B691" s="59"/>
      <c r="C691" s="59"/>
      <c r="D691" s="59"/>
      <c r="E691" s="59"/>
      <c r="F691" s="59"/>
      <c r="G691" s="59"/>
      <c r="H691" s="59"/>
      <c r="I691" s="59"/>
      <c r="J691" s="59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</row>
    <row r="692" spans="1:25" ht="14.25" customHeight="1" x14ac:dyDescent="0.25">
      <c r="A692" s="59"/>
      <c r="B692" s="59"/>
      <c r="C692" s="59"/>
      <c r="D692" s="59"/>
      <c r="E692" s="59"/>
      <c r="F692" s="59"/>
      <c r="G692" s="59"/>
      <c r="H692" s="59"/>
      <c r="I692" s="59"/>
      <c r="J692" s="59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</row>
    <row r="693" spans="1:25" ht="14.25" customHeight="1" x14ac:dyDescent="0.25">
      <c r="A693" s="59"/>
      <c r="B693" s="59"/>
      <c r="C693" s="59"/>
      <c r="D693" s="59"/>
      <c r="E693" s="59"/>
      <c r="F693" s="59"/>
      <c r="G693" s="59"/>
      <c r="H693" s="59"/>
      <c r="I693" s="59"/>
      <c r="J693" s="59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</row>
    <row r="694" spans="1:25" ht="14.25" customHeight="1" x14ac:dyDescent="0.25">
      <c r="A694" s="59"/>
      <c r="B694" s="59"/>
      <c r="C694" s="59"/>
      <c r="D694" s="59"/>
      <c r="E694" s="59"/>
      <c r="F694" s="59"/>
      <c r="G694" s="59"/>
      <c r="H694" s="59"/>
      <c r="I694" s="59"/>
      <c r="J694" s="59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</row>
    <row r="695" spans="1:25" ht="14.25" customHeight="1" x14ac:dyDescent="0.25">
      <c r="A695" s="59"/>
      <c r="B695" s="59"/>
      <c r="C695" s="59"/>
      <c r="D695" s="59"/>
      <c r="E695" s="59"/>
      <c r="F695" s="59"/>
      <c r="G695" s="59"/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</row>
    <row r="696" spans="1:25" ht="14.25" customHeight="1" x14ac:dyDescent="0.25">
      <c r="A696" s="59"/>
      <c r="B696" s="59"/>
      <c r="C696" s="59"/>
      <c r="D696" s="59"/>
      <c r="E696" s="59"/>
      <c r="F696" s="59"/>
      <c r="G696" s="59"/>
      <c r="H696" s="59"/>
      <c r="I696" s="59"/>
      <c r="J696" s="59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</row>
    <row r="697" spans="1:25" ht="14.25" customHeight="1" x14ac:dyDescent="0.25">
      <c r="A697" s="59"/>
      <c r="B697" s="59"/>
      <c r="C697" s="59"/>
      <c r="D697" s="59"/>
      <c r="E697" s="59"/>
      <c r="F697" s="59"/>
      <c r="G697" s="59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</row>
    <row r="698" spans="1:25" ht="14.25" customHeight="1" x14ac:dyDescent="0.25">
      <c r="A698" s="59"/>
      <c r="B698" s="59"/>
      <c r="C698" s="59"/>
      <c r="D698" s="59"/>
      <c r="E698" s="59"/>
      <c r="F698" s="59"/>
      <c r="G698" s="59"/>
      <c r="H698" s="59"/>
      <c r="I698" s="59"/>
      <c r="J698" s="59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</row>
    <row r="699" spans="1:25" ht="14.25" customHeight="1" x14ac:dyDescent="0.25">
      <c r="A699" s="59"/>
      <c r="B699" s="59"/>
      <c r="C699" s="59"/>
      <c r="D699" s="59"/>
      <c r="E699" s="59"/>
      <c r="F699" s="59"/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</row>
    <row r="700" spans="1:25" ht="14.25" customHeight="1" x14ac:dyDescent="0.25">
      <c r="A700" s="59"/>
      <c r="B700" s="59"/>
      <c r="C700" s="59"/>
      <c r="D700" s="59"/>
      <c r="E700" s="59"/>
      <c r="F700" s="59"/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</row>
    <row r="701" spans="1:25" ht="14.25" customHeight="1" x14ac:dyDescent="0.25">
      <c r="A701" s="59"/>
      <c r="B701" s="59"/>
      <c r="C701" s="59"/>
      <c r="D701" s="59"/>
      <c r="E701" s="59"/>
      <c r="F701" s="59"/>
      <c r="G701" s="59"/>
      <c r="H701" s="59"/>
      <c r="I701" s="59"/>
      <c r="J701" s="59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</row>
    <row r="702" spans="1:25" ht="14.25" customHeight="1" x14ac:dyDescent="0.25">
      <c r="A702" s="59"/>
      <c r="B702" s="59"/>
      <c r="C702" s="59"/>
      <c r="D702" s="59"/>
      <c r="E702" s="59"/>
      <c r="F702" s="59"/>
      <c r="G702" s="59"/>
      <c r="H702" s="59"/>
      <c r="I702" s="59"/>
      <c r="J702" s="59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</row>
    <row r="703" spans="1:25" ht="14.25" customHeight="1" x14ac:dyDescent="0.25">
      <c r="A703" s="59"/>
      <c r="B703" s="59"/>
      <c r="C703" s="59"/>
      <c r="D703" s="59"/>
      <c r="E703" s="59"/>
      <c r="F703" s="59"/>
      <c r="G703" s="59"/>
      <c r="H703" s="59"/>
      <c r="I703" s="59"/>
      <c r="J703" s="59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</row>
    <row r="704" spans="1:25" ht="14.25" customHeight="1" x14ac:dyDescent="0.25">
      <c r="A704" s="59"/>
      <c r="B704" s="59"/>
      <c r="C704" s="59"/>
      <c r="D704" s="59"/>
      <c r="E704" s="59"/>
      <c r="F704" s="59"/>
      <c r="G704" s="59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</row>
    <row r="705" spans="1:25" ht="14.25" customHeight="1" x14ac:dyDescent="0.25">
      <c r="A705" s="59"/>
      <c r="B705" s="59"/>
      <c r="C705" s="59"/>
      <c r="D705" s="59"/>
      <c r="E705" s="59"/>
      <c r="F705" s="59"/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</row>
    <row r="706" spans="1:25" ht="14.25" customHeight="1" x14ac:dyDescent="0.25">
      <c r="A706" s="59"/>
      <c r="B706" s="59"/>
      <c r="C706" s="59"/>
      <c r="D706" s="59"/>
      <c r="E706" s="59"/>
      <c r="F706" s="59"/>
      <c r="G706" s="59"/>
      <c r="H706" s="59"/>
      <c r="I706" s="59"/>
      <c r="J706" s="59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</row>
    <row r="707" spans="1:25" ht="14.25" customHeight="1" x14ac:dyDescent="0.25">
      <c r="A707" s="59"/>
      <c r="B707" s="59"/>
      <c r="C707" s="59"/>
      <c r="D707" s="59"/>
      <c r="E707" s="59"/>
      <c r="F707" s="59"/>
      <c r="G707" s="59"/>
      <c r="H707" s="59"/>
      <c r="I707" s="59"/>
      <c r="J707" s="59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</row>
    <row r="708" spans="1:25" ht="14.25" customHeight="1" x14ac:dyDescent="0.25">
      <c r="A708" s="59"/>
      <c r="B708" s="59"/>
      <c r="C708" s="59"/>
      <c r="D708" s="59"/>
      <c r="E708" s="59"/>
      <c r="F708" s="59"/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</row>
    <row r="709" spans="1:25" ht="14.25" customHeight="1" x14ac:dyDescent="0.25">
      <c r="A709" s="59"/>
      <c r="B709" s="59"/>
      <c r="C709" s="59"/>
      <c r="D709" s="59"/>
      <c r="E709" s="59"/>
      <c r="F709" s="59"/>
      <c r="G709" s="59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</row>
    <row r="710" spans="1:25" ht="14.25" customHeight="1" x14ac:dyDescent="0.25">
      <c r="A710" s="59"/>
      <c r="B710" s="59"/>
      <c r="C710" s="59"/>
      <c r="D710" s="59"/>
      <c r="E710" s="59"/>
      <c r="F710" s="59"/>
      <c r="G710" s="59"/>
      <c r="H710" s="59"/>
      <c r="I710" s="59"/>
      <c r="J710" s="59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</row>
    <row r="711" spans="1:25" ht="14.25" customHeight="1" x14ac:dyDescent="0.25">
      <c r="A711" s="59"/>
      <c r="B711" s="59"/>
      <c r="C711" s="59"/>
      <c r="D711" s="59"/>
      <c r="E711" s="59"/>
      <c r="F711" s="59"/>
      <c r="G711" s="59"/>
      <c r="H711" s="59"/>
      <c r="I711" s="59"/>
      <c r="J711" s="59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</row>
    <row r="712" spans="1:25" ht="14.25" customHeight="1" x14ac:dyDescent="0.25">
      <c r="A712" s="59"/>
      <c r="B712" s="59"/>
      <c r="C712" s="59"/>
      <c r="D712" s="59"/>
      <c r="E712" s="59"/>
      <c r="F712" s="59"/>
      <c r="G712" s="59"/>
      <c r="H712" s="59"/>
      <c r="I712" s="59"/>
      <c r="J712" s="59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</row>
    <row r="713" spans="1:25" ht="14.25" customHeight="1" x14ac:dyDescent="0.25">
      <c r="A713" s="59"/>
      <c r="B713" s="59"/>
      <c r="C713" s="59"/>
      <c r="D713" s="59"/>
      <c r="E713" s="59"/>
      <c r="F713" s="59"/>
      <c r="G713" s="59"/>
      <c r="H713" s="59"/>
      <c r="I713" s="59"/>
      <c r="J713" s="59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</row>
    <row r="714" spans="1:25" ht="14.25" customHeight="1" x14ac:dyDescent="0.25">
      <c r="A714" s="59"/>
      <c r="B714" s="59"/>
      <c r="C714" s="59"/>
      <c r="D714" s="59"/>
      <c r="E714" s="59"/>
      <c r="F714" s="59"/>
      <c r="G714" s="59"/>
      <c r="H714" s="59"/>
      <c r="I714" s="59"/>
      <c r="J714" s="59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</row>
    <row r="715" spans="1:25" ht="14.25" customHeight="1" x14ac:dyDescent="0.25">
      <c r="A715" s="59"/>
      <c r="B715" s="59"/>
      <c r="C715" s="59"/>
      <c r="D715" s="59"/>
      <c r="E715" s="59"/>
      <c r="F715" s="59"/>
      <c r="G715" s="59"/>
      <c r="H715" s="59"/>
      <c r="I715" s="59"/>
      <c r="J715" s="59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</row>
    <row r="716" spans="1:25" ht="14.25" customHeight="1" x14ac:dyDescent="0.25">
      <c r="A716" s="59"/>
      <c r="B716" s="59"/>
      <c r="C716" s="59"/>
      <c r="D716" s="59"/>
      <c r="E716" s="59"/>
      <c r="F716" s="59"/>
      <c r="G716" s="59"/>
      <c r="H716" s="59"/>
      <c r="I716" s="59"/>
      <c r="J716" s="59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</row>
    <row r="717" spans="1:25" ht="14.25" customHeight="1" x14ac:dyDescent="0.25">
      <c r="A717" s="59"/>
      <c r="B717" s="59"/>
      <c r="C717" s="59"/>
      <c r="D717" s="59"/>
      <c r="E717" s="59"/>
      <c r="F717" s="59"/>
      <c r="G717" s="59"/>
      <c r="H717" s="59"/>
      <c r="I717" s="59"/>
      <c r="J717" s="59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</row>
    <row r="718" spans="1:25" ht="14.25" customHeight="1" x14ac:dyDescent="0.25">
      <c r="A718" s="59"/>
      <c r="B718" s="59"/>
      <c r="C718" s="59"/>
      <c r="D718" s="59"/>
      <c r="E718" s="59"/>
      <c r="F718" s="59"/>
      <c r="G718" s="59"/>
      <c r="H718" s="59"/>
      <c r="I718" s="59"/>
      <c r="J718" s="59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</row>
    <row r="719" spans="1:25" ht="14.25" customHeight="1" x14ac:dyDescent="0.25">
      <c r="A719" s="59"/>
      <c r="B719" s="59"/>
      <c r="C719" s="59"/>
      <c r="D719" s="59"/>
      <c r="E719" s="59"/>
      <c r="F719" s="59"/>
      <c r="G719" s="59"/>
      <c r="H719" s="59"/>
      <c r="I719" s="59"/>
      <c r="J719" s="59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</row>
    <row r="720" spans="1:25" ht="14.25" customHeight="1" x14ac:dyDescent="0.25">
      <c r="A720" s="59"/>
      <c r="B720" s="59"/>
      <c r="C720" s="59"/>
      <c r="D720" s="59"/>
      <c r="E720" s="59"/>
      <c r="F720" s="59"/>
      <c r="G720" s="59"/>
      <c r="H720" s="59"/>
      <c r="I720" s="59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</row>
    <row r="721" spans="1:25" ht="14.25" customHeight="1" x14ac:dyDescent="0.25">
      <c r="A721" s="59"/>
      <c r="B721" s="59"/>
      <c r="C721" s="59"/>
      <c r="D721" s="59"/>
      <c r="E721" s="59"/>
      <c r="F721" s="59"/>
      <c r="G721" s="59"/>
      <c r="H721" s="59"/>
      <c r="I721" s="59"/>
      <c r="J721" s="59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</row>
    <row r="722" spans="1:25" ht="14.25" customHeight="1" x14ac:dyDescent="0.25">
      <c r="A722" s="59"/>
      <c r="B722" s="59"/>
      <c r="C722" s="59"/>
      <c r="D722" s="59"/>
      <c r="E722" s="59"/>
      <c r="F722" s="59"/>
      <c r="G722" s="59"/>
      <c r="H722" s="59"/>
      <c r="I722" s="59"/>
      <c r="J722" s="59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</row>
    <row r="723" spans="1:25" ht="14.25" customHeight="1" x14ac:dyDescent="0.25">
      <c r="A723" s="59"/>
      <c r="B723" s="59"/>
      <c r="C723" s="59"/>
      <c r="D723" s="59"/>
      <c r="E723" s="59"/>
      <c r="F723" s="59"/>
      <c r="G723" s="59"/>
      <c r="H723" s="59"/>
      <c r="I723" s="59"/>
      <c r="J723" s="59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</row>
    <row r="724" spans="1:25" ht="14.25" customHeight="1" x14ac:dyDescent="0.25">
      <c r="A724" s="59"/>
      <c r="B724" s="59"/>
      <c r="C724" s="59"/>
      <c r="D724" s="59"/>
      <c r="E724" s="59"/>
      <c r="F724" s="59"/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</row>
    <row r="725" spans="1:25" ht="14.25" customHeight="1" x14ac:dyDescent="0.25">
      <c r="A725" s="59"/>
      <c r="B725" s="59"/>
      <c r="C725" s="59"/>
      <c r="D725" s="59"/>
      <c r="E725" s="59"/>
      <c r="F725" s="59"/>
      <c r="G725" s="59"/>
      <c r="H725" s="59"/>
      <c r="I725" s="59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</row>
    <row r="726" spans="1:25" ht="14.25" customHeight="1" x14ac:dyDescent="0.25">
      <c r="A726" s="59"/>
      <c r="B726" s="59"/>
      <c r="C726" s="59"/>
      <c r="D726" s="59"/>
      <c r="E726" s="59"/>
      <c r="F726" s="59"/>
      <c r="G726" s="59"/>
      <c r="H726" s="59"/>
      <c r="I726" s="59"/>
      <c r="J726" s="59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</row>
    <row r="727" spans="1:25" ht="14.25" customHeight="1" x14ac:dyDescent="0.25">
      <c r="A727" s="59"/>
      <c r="B727" s="59"/>
      <c r="C727" s="59"/>
      <c r="D727" s="59"/>
      <c r="E727" s="59"/>
      <c r="F727" s="59"/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</row>
    <row r="728" spans="1:25" ht="14.25" customHeight="1" x14ac:dyDescent="0.25">
      <c r="A728" s="59"/>
      <c r="B728" s="59"/>
      <c r="C728" s="59"/>
      <c r="D728" s="59"/>
      <c r="E728" s="59"/>
      <c r="F728" s="59"/>
      <c r="G728" s="59"/>
      <c r="H728" s="59"/>
      <c r="I728" s="59"/>
      <c r="J728" s="59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</row>
    <row r="729" spans="1:25" ht="14.25" customHeight="1" x14ac:dyDescent="0.25">
      <c r="A729" s="59"/>
      <c r="B729" s="59"/>
      <c r="C729" s="59"/>
      <c r="D729" s="59"/>
      <c r="E729" s="59"/>
      <c r="F729" s="59"/>
      <c r="G729" s="59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</row>
    <row r="730" spans="1:25" ht="14.25" customHeight="1" x14ac:dyDescent="0.25">
      <c r="A730" s="59"/>
      <c r="B730" s="59"/>
      <c r="C730" s="59"/>
      <c r="D730" s="59"/>
      <c r="E730" s="59"/>
      <c r="F730" s="59"/>
      <c r="G730" s="59"/>
      <c r="H730" s="59"/>
      <c r="I730" s="59"/>
      <c r="J730" s="59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</row>
    <row r="731" spans="1:25" ht="14.25" customHeight="1" x14ac:dyDescent="0.25">
      <c r="A731" s="59"/>
      <c r="B731" s="59"/>
      <c r="C731" s="59"/>
      <c r="D731" s="59"/>
      <c r="E731" s="59"/>
      <c r="F731" s="59"/>
      <c r="G731" s="59"/>
      <c r="H731" s="59"/>
      <c r="I731" s="59"/>
      <c r="J731" s="59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</row>
    <row r="732" spans="1:25" ht="14.25" customHeight="1" x14ac:dyDescent="0.25">
      <c r="A732" s="59"/>
      <c r="B732" s="59"/>
      <c r="C732" s="59"/>
      <c r="D732" s="59"/>
      <c r="E732" s="59"/>
      <c r="F732" s="59"/>
      <c r="G732" s="59"/>
      <c r="H732" s="59"/>
      <c r="I732" s="59"/>
      <c r="J732" s="59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</row>
    <row r="733" spans="1:25" ht="14.25" customHeight="1" x14ac:dyDescent="0.25">
      <c r="A733" s="59"/>
      <c r="B733" s="59"/>
      <c r="C733" s="59"/>
      <c r="D733" s="59"/>
      <c r="E733" s="59"/>
      <c r="F733" s="59"/>
      <c r="G733" s="59"/>
      <c r="H733" s="59"/>
      <c r="I733" s="59"/>
      <c r="J733" s="59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</row>
    <row r="734" spans="1:25" ht="14.25" customHeight="1" x14ac:dyDescent="0.25">
      <c r="A734" s="59"/>
      <c r="B734" s="59"/>
      <c r="C734" s="59"/>
      <c r="D734" s="59"/>
      <c r="E734" s="59"/>
      <c r="F734" s="59"/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</row>
    <row r="735" spans="1:25" ht="14.25" customHeight="1" x14ac:dyDescent="0.25">
      <c r="A735" s="59"/>
      <c r="B735" s="59"/>
      <c r="C735" s="59"/>
      <c r="D735" s="59"/>
      <c r="E735" s="59"/>
      <c r="F735" s="59"/>
      <c r="G735" s="59"/>
      <c r="H735" s="59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</row>
    <row r="736" spans="1:25" ht="14.25" customHeight="1" x14ac:dyDescent="0.25">
      <c r="A736" s="59"/>
      <c r="B736" s="59"/>
      <c r="C736" s="59"/>
      <c r="D736" s="59"/>
      <c r="E736" s="59"/>
      <c r="F736" s="59"/>
      <c r="G736" s="59"/>
      <c r="H736" s="59"/>
      <c r="I736" s="59"/>
      <c r="J736" s="59"/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</row>
    <row r="737" spans="1:25" ht="14.25" customHeight="1" x14ac:dyDescent="0.25">
      <c r="A737" s="59"/>
      <c r="B737" s="59"/>
      <c r="C737" s="59"/>
      <c r="D737" s="59"/>
      <c r="E737" s="59"/>
      <c r="F737" s="59"/>
      <c r="G737" s="59"/>
      <c r="H737" s="59"/>
      <c r="I737" s="59"/>
      <c r="J737" s="59"/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</row>
    <row r="738" spans="1:25" ht="14.25" customHeight="1" x14ac:dyDescent="0.25">
      <c r="A738" s="59"/>
      <c r="B738" s="59"/>
      <c r="C738" s="59"/>
      <c r="D738" s="59"/>
      <c r="E738" s="59"/>
      <c r="F738" s="59"/>
      <c r="G738" s="59"/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</row>
    <row r="739" spans="1:25" ht="14.25" customHeight="1" x14ac:dyDescent="0.25">
      <c r="A739" s="59"/>
      <c r="B739" s="59"/>
      <c r="C739" s="59"/>
      <c r="D739" s="59"/>
      <c r="E739" s="59"/>
      <c r="F739" s="59"/>
      <c r="G739" s="59"/>
      <c r="H739" s="59"/>
      <c r="I739" s="59"/>
      <c r="J739" s="59"/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</row>
    <row r="740" spans="1:25" ht="14.25" customHeight="1" x14ac:dyDescent="0.25">
      <c r="A740" s="59"/>
      <c r="B740" s="59"/>
      <c r="C740" s="59"/>
      <c r="D740" s="59"/>
      <c r="E740" s="59"/>
      <c r="F740" s="59"/>
      <c r="G740" s="59"/>
      <c r="H740" s="59"/>
      <c r="I740" s="59"/>
      <c r="J740" s="59"/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</row>
    <row r="741" spans="1:25" ht="14.25" customHeight="1" x14ac:dyDescent="0.25">
      <c r="A741" s="59"/>
      <c r="B741" s="59"/>
      <c r="C741" s="59"/>
      <c r="D741" s="59"/>
      <c r="E741" s="59"/>
      <c r="F741" s="59"/>
      <c r="G741" s="59"/>
      <c r="H741" s="59"/>
      <c r="I741" s="59"/>
      <c r="J741" s="59"/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</row>
    <row r="742" spans="1:25" ht="14.25" customHeight="1" x14ac:dyDescent="0.25">
      <c r="A742" s="59"/>
      <c r="B742" s="59"/>
      <c r="C742" s="59"/>
      <c r="D742" s="59"/>
      <c r="E742" s="59"/>
      <c r="F742" s="59"/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</row>
    <row r="743" spans="1:25" ht="14.25" customHeight="1" x14ac:dyDescent="0.25">
      <c r="A743" s="59"/>
      <c r="B743" s="59"/>
      <c r="C743" s="59"/>
      <c r="D743" s="59"/>
      <c r="E743" s="59"/>
      <c r="F743" s="59"/>
      <c r="G743" s="59"/>
      <c r="H743" s="59"/>
      <c r="I743" s="59"/>
      <c r="J743" s="59"/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</row>
    <row r="744" spans="1:25" ht="14.25" customHeight="1" x14ac:dyDescent="0.25">
      <c r="A744" s="59"/>
      <c r="B744" s="59"/>
      <c r="C744" s="59"/>
      <c r="D744" s="59"/>
      <c r="E744" s="59"/>
      <c r="F744" s="59"/>
      <c r="G744" s="59"/>
      <c r="H744" s="59"/>
      <c r="I744" s="59"/>
      <c r="J744" s="59"/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</row>
    <row r="745" spans="1:25" ht="14.25" customHeight="1" x14ac:dyDescent="0.25">
      <c r="A745" s="59"/>
      <c r="B745" s="59"/>
      <c r="C745" s="59"/>
      <c r="D745" s="59"/>
      <c r="E745" s="59"/>
      <c r="F745" s="59"/>
      <c r="G745" s="59"/>
      <c r="H745" s="59"/>
      <c r="I745" s="59"/>
      <c r="J745" s="59"/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</row>
    <row r="746" spans="1:25" ht="14.25" customHeight="1" x14ac:dyDescent="0.25">
      <c r="A746" s="59"/>
      <c r="B746" s="59"/>
      <c r="C746" s="59"/>
      <c r="D746" s="59"/>
      <c r="E746" s="59"/>
      <c r="F746" s="59"/>
      <c r="G746" s="59"/>
      <c r="H746" s="59"/>
      <c r="I746" s="59"/>
      <c r="J746" s="59"/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</row>
    <row r="747" spans="1:25" ht="14.25" customHeight="1" x14ac:dyDescent="0.25">
      <c r="A747" s="59"/>
      <c r="B747" s="59"/>
      <c r="C747" s="59"/>
      <c r="D747" s="59"/>
      <c r="E747" s="59"/>
      <c r="F747" s="59"/>
      <c r="G747" s="59"/>
      <c r="H747" s="59"/>
      <c r="I747" s="59"/>
      <c r="J747" s="59"/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</row>
    <row r="748" spans="1:25" ht="14.25" customHeight="1" x14ac:dyDescent="0.25">
      <c r="A748" s="59"/>
      <c r="B748" s="59"/>
      <c r="C748" s="59"/>
      <c r="D748" s="59"/>
      <c r="E748" s="59"/>
      <c r="F748" s="59"/>
      <c r="G748" s="59"/>
      <c r="H748" s="59"/>
      <c r="I748" s="59"/>
      <c r="J748" s="59"/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</row>
    <row r="749" spans="1:25" ht="14.25" customHeight="1" x14ac:dyDescent="0.25">
      <c r="A749" s="59"/>
      <c r="B749" s="59"/>
      <c r="C749" s="59"/>
      <c r="D749" s="59"/>
      <c r="E749" s="59"/>
      <c r="F749" s="59"/>
      <c r="G749" s="59"/>
      <c r="H749" s="59"/>
      <c r="I749" s="59"/>
      <c r="J749" s="59"/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</row>
    <row r="750" spans="1:25" ht="14.25" customHeight="1" x14ac:dyDescent="0.25">
      <c r="A750" s="59"/>
      <c r="B750" s="59"/>
      <c r="C750" s="59"/>
      <c r="D750" s="59"/>
      <c r="E750" s="59"/>
      <c r="F750" s="59"/>
      <c r="G750" s="59"/>
      <c r="H750" s="59"/>
      <c r="I750" s="59"/>
      <c r="J750" s="59"/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</row>
    <row r="751" spans="1:25" ht="14.25" customHeight="1" x14ac:dyDescent="0.25">
      <c r="A751" s="59"/>
      <c r="B751" s="59"/>
      <c r="C751" s="59"/>
      <c r="D751" s="59"/>
      <c r="E751" s="59"/>
      <c r="F751" s="59"/>
      <c r="G751" s="59"/>
      <c r="H751" s="59"/>
      <c r="I751" s="59"/>
      <c r="J751" s="59"/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</row>
    <row r="752" spans="1:25" ht="14.25" customHeight="1" x14ac:dyDescent="0.25">
      <c r="A752" s="59"/>
      <c r="B752" s="59"/>
      <c r="C752" s="59"/>
      <c r="D752" s="59"/>
      <c r="E752" s="59"/>
      <c r="F752" s="59"/>
      <c r="G752" s="59"/>
      <c r="H752" s="59"/>
      <c r="I752" s="59"/>
      <c r="J752" s="59"/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</row>
    <row r="753" spans="1:25" ht="14.25" customHeight="1" x14ac:dyDescent="0.25">
      <c r="A753" s="59"/>
      <c r="B753" s="59"/>
      <c r="C753" s="59"/>
      <c r="D753" s="59"/>
      <c r="E753" s="59"/>
      <c r="F753" s="59"/>
      <c r="G753" s="59"/>
      <c r="H753" s="59"/>
      <c r="I753" s="59"/>
      <c r="J753" s="59"/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</row>
    <row r="754" spans="1:25" ht="14.25" customHeight="1" x14ac:dyDescent="0.25">
      <c r="A754" s="59"/>
      <c r="B754" s="59"/>
      <c r="C754" s="59"/>
      <c r="D754" s="59"/>
      <c r="E754" s="59"/>
      <c r="F754" s="59"/>
      <c r="G754" s="59"/>
      <c r="H754" s="59"/>
      <c r="I754" s="59"/>
      <c r="J754" s="59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</row>
    <row r="755" spans="1:25" ht="14.25" customHeight="1" x14ac:dyDescent="0.25">
      <c r="A755" s="59"/>
      <c r="B755" s="59"/>
      <c r="C755" s="59"/>
      <c r="D755" s="59"/>
      <c r="E755" s="59"/>
      <c r="F755" s="59"/>
      <c r="G755" s="59"/>
      <c r="H755" s="59"/>
      <c r="I755" s="59"/>
      <c r="J755" s="59"/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</row>
    <row r="756" spans="1:25" ht="14.25" customHeight="1" x14ac:dyDescent="0.25">
      <c r="A756" s="59"/>
      <c r="B756" s="59"/>
      <c r="C756" s="59"/>
      <c r="D756" s="59"/>
      <c r="E756" s="59"/>
      <c r="F756" s="59"/>
      <c r="G756" s="59"/>
      <c r="H756" s="59"/>
      <c r="I756" s="59"/>
      <c r="J756" s="59"/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</row>
    <row r="757" spans="1:25" ht="14.25" customHeight="1" x14ac:dyDescent="0.25">
      <c r="A757" s="59"/>
      <c r="B757" s="59"/>
      <c r="C757" s="59"/>
      <c r="D757" s="59"/>
      <c r="E757" s="59"/>
      <c r="F757" s="59"/>
      <c r="G757" s="59"/>
      <c r="H757" s="59"/>
      <c r="I757" s="59"/>
      <c r="J757" s="59"/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</row>
    <row r="758" spans="1:25" ht="14.25" customHeight="1" x14ac:dyDescent="0.25">
      <c r="A758" s="59"/>
      <c r="B758" s="59"/>
      <c r="C758" s="59"/>
      <c r="D758" s="59"/>
      <c r="E758" s="59"/>
      <c r="F758" s="59"/>
      <c r="G758" s="59"/>
      <c r="H758" s="59"/>
      <c r="I758" s="59"/>
      <c r="J758" s="59"/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</row>
    <row r="759" spans="1:25" ht="14.25" customHeight="1" x14ac:dyDescent="0.25">
      <c r="A759" s="59"/>
      <c r="B759" s="59"/>
      <c r="C759" s="59"/>
      <c r="D759" s="59"/>
      <c r="E759" s="59"/>
      <c r="F759" s="59"/>
      <c r="G759" s="59"/>
      <c r="H759" s="59"/>
      <c r="I759" s="59"/>
      <c r="J759" s="59"/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</row>
    <row r="760" spans="1:25" ht="14.25" customHeight="1" x14ac:dyDescent="0.25">
      <c r="A760" s="59"/>
      <c r="B760" s="59"/>
      <c r="C760" s="59"/>
      <c r="D760" s="59"/>
      <c r="E760" s="59"/>
      <c r="F760" s="59"/>
      <c r="G760" s="59"/>
      <c r="H760" s="59"/>
      <c r="I760" s="59"/>
      <c r="J760" s="59"/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</row>
    <row r="761" spans="1:25" ht="14.25" customHeight="1" x14ac:dyDescent="0.25">
      <c r="A761" s="59"/>
      <c r="B761" s="59"/>
      <c r="C761" s="59"/>
      <c r="D761" s="59"/>
      <c r="E761" s="59"/>
      <c r="F761" s="59"/>
      <c r="G761" s="59"/>
      <c r="H761" s="59"/>
      <c r="I761" s="59"/>
      <c r="J761" s="59"/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</row>
    <row r="762" spans="1:25" ht="14.25" customHeight="1" x14ac:dyDescent="0.25">
      <c r="A762" s="59"/>
      <c r="B762" s="59"/>
      <c r="C762" s="59"/>
      <c r="D762" s="59"/>
      <c r="E762" s="59"/>
      <c r="F762" s="59"/>
      <c r="G762" s="59"/>
      <c r="H762" s="59"/>
      <c r="I762" s="59"/>
      <c r="J762" s="59"/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</row>
    <row r="763" spans="1:25" ht="14.25" customHeight="1" x14ac:dyDescent="0.25">
      <c r="A763" s="59"/>
      <c r="B763" s="59"/>
      <c r="C763" s="59"/>
      <c r="D763" s="59"/>
      <c r="E763" s="59"/>
      <c r="F763" s="59"/>
      <c r="G763" s="59"/>
      <c r="H763" s="59"/>
      <c r="I763" s="59"/>
      <c r="J763" s="59"/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</row>
    <row r="764" spans="1:25" ht="14.25" customHeight="1" x14ac:dyDescent="0.25">
      <c r="A764" s="59"/>
      <c r="B764" s="59"/>
      <c r="C764" s="59"/>
      <c r="D764" s="59"/>
      <c r="E764" s="59"/>
      <c r="F764" s="59"/>
      <c r="G764" s="59"/>
      <c r="H764" s="59"/>
      <c r="I764" s="59"/>
      <c r="J764" s="59"/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</row>
    <row r="765" spans="1:25" ht="14.25" customHeight="1" x14ac:dyDescent="0.25">
      <c r="A765" s="59"/>
      <c r="B765" s="59"/>
      <c r="C765" s="59"/>
      <c r="D765" s="59"/>
      <c r="E765" s="59"/>
      <c r="F765" s="59"/>
      <c r="G765" s="59"/>
      <c r="H765" s="59"/>
      <c r="I765" s="59"/>
      <c r="J765" s="59"/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</row>
    <row r="766" spans="1:25" ht="14.25" customHeight="1" x14ac:dyDescent="0.25">
      <c r="A766" s="59"/>
      <c r="B766" s="59"/>
      <c r="C766" s="59"/>
      <c r="D766" s="59"/>
      <c r="E766" s="59"/>
      <c r="F766" s="59"/>
      <c r="G766" s="59"/>
      <c r="H766" s="59"/>
      <c r="I766" s="59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</row>
    <row r="767" spans="1:25" ht="14.25" customHeight="1" x14ac:dyDescent="0.25">
      <c r="A767" s="59"/>
      <c r="B767" s="59"/>
      <c r="C767" s="59"/>
      <c r="D767" s="59"/>
      <c r="E767" s="59"/>
      <c r="F767" s="59"/>
      <c r="G767" s="59"/>
      <c r="H767" s="59"/>
      <c r="I767" s="59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</row>
    <row r="768" spans="1:25" ht="14.25" customHeight="1" x14ac:dyDescent="0.25">
      <c r="A768" s="59"/>
      <c r="B768" s="59"/>
      <c r="C768" s="59"/>
      <c r="D768" s="59"/>
      <c r="E768" s="59"/>
      <c r="F768" s="59"/>
      <c r="G768" s="59"/>
      <c r="H768" s="59"/>
      <c r="I768" s="59"/>
      <c r="J768" s="59"/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</row>
    <row r="769" spans="1:25" ht="14.25" customHeight="1" x14ac:dyDescent="0.25">
      <c r="A769" s="59"/>
      <c r="B769" s="59"/>
      <c r="C769" s="59"/>
      <c r="D769" s="59"/>
      <c r="E769" s="59"/>
      <c r="F769" s="59"/>
      <c r="G769" s="59"/>
      <c r="H769" s="59"/>
      <c r="I769" s="59"/>
      <c r="J769" s="59"/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</row>
    <row r="770" spans="1:25" ht="14.25" customHeight="1" x14ac:dyDescent="0.25">
      <c r="A770" s="59"/>
      <c r="B770" s="59"/>
      <c r="C770" s="59"/>
      <c r="D770" s="59"/>
      <c r="E770" s="59"/>
      <c r="F770" s="59"/>
      <c r="G770" s="59"/>
      <c r="H770" s="59"/>
      <c r="I770" s="59"/>
      <c r="J770" s="59"/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</row>
    <row r="771" spans="1:25" ht="14.25" customHeight="1" x14ac:dyDescent="0.25">
      <c r="A771" s="59"/>
      <c r="B771" s="59"/>
      <c r="C771" s="59"/>
      <c r="D771" s="59"/>
      <c r="E771" s="59"/>
      <c r="F771" s="59"/>
      <c r="G771" s="59"/>
      <c r="H771" s="59"/>
      <c r="I771" s="59"/>
      <c r="J771" s="59"/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</row>
    <row r="772" spans="1:25" ht="14.25" customHeight="1" x14ac:dyDescent="0.25">
      <c r="A772" s="59"/>
      <c r="B772" s="59"/>
      <c r="C772" s="59"/>
      <c r="D772" s="59"/>
      <c r="E772" s="59"/>
      <c r="F772" s="59"/>
      <c r="G772" s="59"/>
      <c r="H772" s="59"/>
      <c r="I772" s="59"/>
      <c r="J772" s="59"/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</row>
    <row r="773" spans="1:25" ht="14.25" customHeight="1" x14ac:dyDescent="0.25">
      <c r="A773" s="59"/>
      <c r="B773" s="59"/>
      <c r="C773" s="59"/>
      <c r="D773" s="59"/>
      <c r="E773" s="59"/>
      <c r="F773" s="59"/>
      <c r="G773" s="59"/>
      <c r="H773" s="59"/>
      <c r="I773" s="59"/>
      <c r="J773" s="59"/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</row>
    <row r="774" spans="1:25" ht="14.25" customHeight="1" x14ac:dyDescent="0.25">
      <c r="A774" s="59"/>
      <c r="B774" s="59"/>
      <c r="C774" s="59"/>
      <c r="D774" s="59"/>
      <c r="E774" s="59"/>
      <c r="F774" s="59"/>
      <c r="G774" s="59"/>
      <c r="H774" s="59"/>
      <c r="I774" s="59"/>
      <c r="J774" s="59"/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</row>
    <row r="775" spans="1:25" ht="14.25" customHeight="1" x14ac:dyDescent="0.25">
      <c r="A775" s="59"/>
      <c r="B775" s="59"/>
      <c r="C775" s="59"/>
      <c r="D775" s="59"/>
      <c r="E775" s="59"/>
      <c r="F775" s="59"/>
      <c r="G775" s="59"/>
      <c r="H775" s="59"/>
      <c r="I775" s="59"/>
      <c r="J775" s="59"/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</row>
    <row r="776" spans="1:25" ht="14.25" customHeight="1" x14ac:dyDescent="0.25">
      <c r="A776" s="59"/>
      <c r="B776" s="59"/>
      <c r="C776" s="59"/>
      <c r="D776" s="59"/>
      <c r="E776" s="59"/>
      <c r="F776" s="59"/>
      <c r="G776" s="59"/>
      <c r="H776" s="59"/>
      <c r="I776" s="59"/>
      <c r="J776" s="59"/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</row>
    <row r="777" spans="1:25" ht="14.25" customHeight="1" x14ac:dyDescent="0.25">
      <c r="A777" s="59"/>
      <c r="B777" s="59"/>
      <c r="C777" s="59"/>
      <c r="D777" s="59"/>
      <c r="E777" s="59"/>
      <c r="F777" s="59"/>
      <c r="G777" s="59"/>
      <c r="H777" s="59"/>
      <c r="I777" s="59"/>
      <c r="J777" s="59"/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</row>
    <row r="778" spans="1:25" ht="14.25" customHeight="1" x14ac:dyDescent="0.25">
      <c r="A778" s="59"/>
      <c r="B778" s="59"/>
      <c r="C778" s="59"/>
      <c r="D778" s="59"/>
      <c r="E778" s="59"/>
      <c r="F778" s="59"/>
      <c r="G778" s="59"/>
      <c r="H778" s="59"/>
      <c r="I778" s="59"/>
      <c r="J778" s="59"/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</row>
    <row r="779" spans="1:25" ht="14.25" customHeight="1" x14ac:dyDescent="0.25">
      <c r="A779" s="59"/>
      <c r="B779" s="59"/>
      <c r="C779" s="59"/>
      <c r="D779" s="59"/>
      <c r="E779" s="59"/>
      <c r="F779" s="59"/>
      <c r="G779" s="59"/>
      <c r="H779" s="59"/>
      <c r="I779" s="59"/>
      <c r="J779" s="59"/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</row>
    <row r="780" spans="1:25" ht="14.25" customHeight="1" x14ac:dyDescent="0.25">
      <c r="A780" s="59"/>
      <c r="B780" s="59"/>
      <c r="C780" s="59"/>
      <c r="D780" s="59"/>
      <c r="E780" s="59"/>
      <c r="F780" s="59"/>
      <c r="G780" s="59"/>
      <c r="H780" s="59"/>
      <c r="I780" s="59"/>
      <c r="J780" s="59"/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</row>
    <row r="781" spans="1:25" ht="14.25" customHeight="1" x14ac:dyDescent="0.25">
      <c r="A781" s="59"/>
      <c r="B781" s="59"/>
      <c r="C781" s="59"/>
      <c r="D781" s="59"/>
      <c r="E781" s="59"/>
      <c r="F781" s="59"/>
      <c r="G781" s="59"/>
      <c r="H781" s="59"/>
      <c r="I781" s="59"/>
      <c r="J781" s="59"/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</row>
    <row r="782" spans="1:25" ht="14.25" customHeight="1" x14ac:dyDescent="0.25">
      <c r="A782" s="59"/>
      <c r="B782" s="59"/>
      <c r="C782" s="59"/>
      <c r="D782" s="59"/>
      <c r="E782" s="59"/>
      <c r="F782" s="59"/>
      <c r="G782" s="59"/>
      <c r="H782" s="59"/>
      <c r="I782" s="59"/>
      <c r="J782" s="59"/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</row>
    <row r="783" spans="1:25" ht="14.25" customHeight="1" x14ac:dyDescent="0.25">
      <c r="A783" s="59"/>
      <c r="B783" s="59"/>
      <c r="C783" s="59"/>
      <c r="D783" s="59"/>
      <c r="E783" s="59"/>
      <c r="F783" s="59"/>
      <c r="G783" s="59"/>
      <c r="H783" s="59"/>
      <c r="I783" s="59"/>
      <c r="J783" s="59"/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</row>
    <row r="784" spans="1:25" ht="14.25" customHeight="1" x14ac:dyDescent="0.25">
      <c r="A784" s="59"/>
      <c r="B784" s="59"/>
      <c r="C784" s="59"/>
      <c r="D784" s="59"/>
      <c r="E784" s="59"/>
      <c r="F784" s="59"/>
      <c r="G784" s="59"/>
      <c r="H784" s="59"/>
      <c r="I784" s="59"/>
      <c r="J784" s="59"/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</row>
    <row r="785" spans="1:25" ht="14.25" customHeight="1" x14ac:dyDescent="0.25">
      <c r="A785" s="59"/>
      <c r="B785" s="59"/>
      <c r="C785" s="59"/>
      <c r="D785" s="59"/>
      <c r="E785" s="59"/>
      <c r="F785" s="59"/>
      <c r="G785" s="59"/>
      <c r="H785" s="59"/>
      <c r="I785" s="59"/>
      <c r="J785" s="59"/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</row>
    <row r="786" spans="1:25" ht="14.25" customHeight="1" x14ac:dyDescent="0.25">
      <c r="A786" s="59"/>
      <c r="B786" s="59"/>
      <c r="C786" s="59"/>
      <c r="D786" s="59"/>
      <c r="E786" s="59"/>
      <c r="F786" s="59"/>
      <c r="G786" s="59"/>
      <c r="H786" s="59"/>
      <c r="I786" s="59"/>
      <c r="J786" s="59"/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</row>
    <row r="787" spans="1:25" ht="14.25" customHeight="1" x14ac:dyDescent="0.25">
      <c r="A787" s="59"/>
      <c r="B787" s="59"/>
      <c r="C787" s="59"/>
      <c r="D787" s="59"/>
      <c r="E787" s="59"/>
      <c r="F787" s="59"/>
      <c r="G787" s="59"/>
      <c r="H787" s="59"/>
      <c r="I787" s="59"/>
      <c r="J787" s="59"/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</row>
    <row r="788" spans="1:25" ht="14.25" customHeight="1" x14ac:dyDescent="0.25">
      <c r="A788" s="59"/>
      <c r="B788" s="59"/>
      <c r="C788" s="59"/>
      <c r="D788" s="59"/>
      <c r="E788" s="59"/>
      <c r="F788" s="59"/>
      <c r="G788" s="59"/>
      <c r="H788" s="59"/>
      <c r="I788" s="59"/>
      <c r="J788" s="59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</row>
    <row r="789" spans="1:25" ht="14.25" customHeight="1" x14ac:dyDescent="0.25">
      <c r="A789" s="59"/>
      <c r="B789" s="59"/>
      <c r="C789" s="59"/>
      <c r="D789" s="59"/>
      <c r="E789" s="59"/>
      <c r="F789" s="59"/>
      <c r="G789" s="59"/>
      <c r="H789" s="59"/>
      <c r="I789" s="59"/>
      <c r="J789" s="59"/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</row>
    <row r="790" spans="1:25" ht="14.25" customHeight="1" x14ac:dyDescent="0.25">
      <c r="A790" s="59"/>
      <c r="B790" s="59"/>
      <c r="C790" s="59"/>
      <c r="D790" s="59"/>
      <c r="E790" s="59"/>
      <c r="F790" s="59"/>
      <c r="G790" s="59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</row>
    <row r="791" spans="1:25" ht="14.25" customHeight="1" x14ac:dyDescent="0.25">
      <c r="A791" s="59"/>
      <c r="B791" s="59"/>
      <c r="C791" s="59"/>
      <c r="D791" s="59"/>
      <c r="E791" s="59"/>
      <c r="F791" s="59"/>
      <c r="G791" s="59"/>
      <c r="H791" s="59"/>
      <c r="I791" s="59"/>
      <c r="J791" s="59"/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</row>
    <row r="792" spans="1:25" ht="14.25" customHeight="1" x14ac:dyDescent="0.25">
      <c r="A792" s="59"/>
      <c r="B792" s="59"/>
      <c r="C792" s="59"/>
      <c r="D792" s="59"/>
      <c r="E792" s="59"/>
      <c r="F792" s="59"/>
      <c r="G792" s="59"/>
      <c r="H792" s="59"/>
      <c r="I792" s="59"/>
      <c r="J792" s="59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</row>
    <row r="793" spans="1:25" ht="14.25" customHeight="1" x14ac:dyDescent="0.25">
      <c r="A793" s="59"/>
      <c r="B793" s="59"/>
      <c r="C793" s="59"/>
      <c r="D793" s="59"/>
      <c r="E793" s="59"/>
      <c r="F793" s="59"/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</row>
    <row r="794" spans="1:25" ht="14.25" customHeight="1" x14ac:dyDescent="0.25">
      <c r="A794" s="59"/>
      <c r="B794" s="59"/>
      <c r="C794" s="59"/>
      <c r="D794" s="59"/>
      <c r="E794" s="59"/>
      <c r="F794" s="59"/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</row>
    <row r="795" spans="1:25" ht="14.25" customHeight="1" x14ac:dyDescent="0.25">
      <c r="A795" s="59"/>
      <c r="B795" s="59"/>
      <c r="C795" s="59"/>
      <c r="D795" s="59"/>
      <c r="E795" s="59"/>
      <c r="F795" s="59"/>
      <c r="G795" s="59"/>
      <c r="H795" s="59"/>
      <c r="I795" s="59"/>
      <c r="J795" s="59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</row>
    <row r="796" spans="1:25" ht="14.25" customHeight="1" x14ac:dyDescent="0.25">
      <c r="A796" s="59"/>
      <c r="B796" s="59"/>
      <c r="C796" s="59"/>
      <c r="D796" s="59"/>
      <c r="E796" s="59"/>
      <c r="F796" s="59"/>
      <c r="G796" s="59"/>
      <c r="H796" s="59"/>
      <c r="I796" s="59"/>
      <c r="J796" s="59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</row>
    <row r="797" spans="1:25" ht="14.25" customHeight="1" x14ac:dyDescent="0.25">
      <c r="A797" s="59"/>
      <c r="B797" s="59"/>
      <c r="C797" s="59"/>
      <c r="D797" s="59"/>
      <c r="E797" s="59"/>
      <c r="F797" s="59"/>
      <c r="G797" s="59"/>
      <c r="H797" s="59"/>
      <c r="I797" s="59"/>
      <c r="J797" s="59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</row>
    <row r="798" spans="1:25" ht="14.25" customHeight="1" x14ac:dyDescent="0.25">
      <c r="A798" s="59"/>
      <c r="B798" s="59"/>
      <c r="C798" s="59"/>
      <c r="D798" s="59"/>
      <c r="E798" s="59"/>
      <c r="F798" s="59"/>
      <c r="G798" s="59"/>
      <c r="H798" s="59"/>
      <c r="I798" s="59"/>
      <c r="J798" s="59"/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</row>
    <row r="799" spans="1:25" ht="14.25" customHeight="1" x14ac:dyDescent="0.25">
      <c r="A799" s="59"/>
      <c r="B799" s="59"/>
      <c r="C799" s="59"/>
      <c r="D799" s="59"/>
      <c r="E799" s="59"/>
      <c r="F799" s="59"/>
      <c r="G799" s="59"/>
      <c r="H799" s="59"/>
      <c r="I799" s="59"/>
      <c r="J799" s="59"/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</row>
    <row r="800" spans="1:25" ht="14.25" customHeight="1" x14ac:dyDescent="0.25">
      <c r="A800" s="59"/>
      <c r="B800" s="59"/>
      <c r="C800" s="59"/>
      <c r="D800" s="59"/>
      <c r="E800" s="59"/>
      <c r="F800" s="59"/>
      <c r="G800" s="59"/>
      <c r="H800" s="59"/>
      <c r="I800" s="59"/>
      <c r="J800" s="59"/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</row>
    <row r="801" spans="1:25" ht="14.25" customHeight="1" x14ac:dyDescent="0.25">
      <c r="A801" s="59"/>
      <c r="B801" s="59"/>
      <c r="C801" s="59"/>
      <c r="D801" s="59"/>
      <c r="E801" s="59"/>
      <c r="F801" s="59"/>
      <c r="G801" s="59"/>
      <c r="H801" s="59"/>
      <c r="I801" s="59"/>
      <c r="J801" s="59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</row>
    <row r="802" spans="1:25" ht="14.25" customHeight="1" x14ac:dyDescent="0.25">
      <c r="A802" s="59"/>
      <c r="B802" s="59"/>
      <c r="C802" s="59"/>
      <c r="D802" s="59"/>
      <c r="E802" s="59"/>
      <c r="F802" s="59"/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</row>
    <row r="803" spans="1:25" ht="14.25" customHeight="1" x14ac:dyDescent="0.25">
      <c r="A803" s="59"/>
      <c r="B803" s="59"/>
      <c r="C803" s="59"/>
      <c r="D803" s="59"/>
      <c r="E803" s="59"/>
      <c r="F803" s="59"/>
      <c r="G803" s="59"/>
      <c r="H803" s="59"/>
      <c r="I803" s="59"/>
      <c r="J803" s="59"/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</row>
    <row r="804" spans="1:25" ht="14.25" customHeight="1" x14ac:dyDescent="0.25">
      <c r="A804" s="59"/>
      <c r="B804" s="59"/>
      <c r="C804" s="59"/>
      <c r="D804" s="59"/>
      <c r="E804" s="59"/>
      <c r="F804" s="59"/>
      <c r="G804" s="59"/>
      <c r="H804" s="59"/>
      <c r="I804" s="59"/>
      <c r="J804" s="59"/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</row>
    <row r="805" spans="1:25" ht="14.25" customHeight="1" x14ac:dyDescent="0.25">
      <c r="A805" s="59"/>
      <c r="B805" s="59"/>
      <c r="C805" s="59"/>
      <c r="D805" s="59"/>
      <c r="E805" s="59"/>
      <c r="F805" s="59"/>
      <c r="G805" s="59"/>
      <c r="H805" s="59"/>
      <c r="I805" s="59"/>
      <c r="J805" s="59"/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</row>
    <row r="806" spans="1:25" ht="14.25" customHeight="1" x14ac:dyDescent="0.25">
      <c r="A806" s="59"/>
      <c r="B806" s="59"/>
      <c r="C806" s="59"/>
      <c r="D806" s="59"/>
      <c r="E806" s="59"/>
      <c r="F806" s="59"/>
      <c r="G806" s="59"/>
      <c r="H806" s="59"/>
      <c r="I806" s="59"/>
      <c r="J806" s="59"/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</row>
    <row r="807" spans="1:25" ht="14.25" customHeight="1" x14ac:dyDescent="0.25">
      <c r="A807" s="59"/>
      <c r="B807" s="59"/>
      <c r="C807" s="59"/>
      <c r="D807" s="59"/>
      <c r="E807" s="59"/>
      <c r="F807" s="59"/>
      <c r="G807" s="59"/>
      <c r="H807" s="59"/>
      <c r="I807" s="59"/>
      <c r="J807" s="59"/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</row>
    <row r="808" spans="1:25" ht="14.25" customHeight="1" x14ac:dyDescent="0.25">
      <c r="A808" s="59"/>
      <c r="B808" s="59"/>
      <c r="C808" s="59"/>
      <c r="D808" s="59"/>
      <c r="E808" s="59"/>
      <c r="F808" s="59"/>
      <c r="G808" s="59"/>
      <c r="H808" s="59"/>
      <c r="I808" s="59"/>
      <c r="J808" s="59"/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</row>
    <row r="809" spans="1:25" ht="14.25" customHeight="1" x14ac:dyDescent="0.25">
      <c r="A809" s="59"/>
      <c r="B809" s="59"/>
      <c r="C809" s="59"/>
      <c r="D809" s="59"/>
      <c r="E809" s="59"/>
      <c r="F809" s="59"/>
      <c r="G809" s="59"/>
      <c r="H809" s="59"/>
      <c r="I809" s="59"/>
      <c r="J809" s="59"/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</row>
    <row r="810" spans="1:25" ht="14.25" customHeight="1" x14ac:dyDescent="0.25">
      <c r="A810" s="59"/>
      <c r="B810" s="59"/>
      <c r="C810" s="59"/>
      <c r="D810" s="59"/>
      <c r="E810" s="59"/>
      <c r="F810" s="59"/>
      <c r="G810" s="59"/>
      <c r="H810" s="59"/>
      <c r="I810" s="59"/>
      <c r="J810" s="59"/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</row>
    <row r="811" spans="1:25" ht="14.25" customHeight="1" x14ac:dyDescent="0.25">
      <c r="A811" s="59"/>
      <c r="B811" s="59"/>
      <c r="C811" s="59"/>
      <c r="D811" s="59"/>
      <c r="E811" s="59"/>
      <c r="F811" s="59"/>
      <c r="G811" s="59"/>
      <c r="H811" s="59"/>
      <c r="I811" s="59"/>
      <c r="J811" s="59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</row>
    <row r="812" spans="1:25" ht="14.25" customHeight="1" x14ac:dyDescent="0.25">
      <c r="A812" s="59"/>
      <c r="B812" s="59"/>
      <c r="C812" s="59"/>
      <c r="D812" s="59"/>
      <c r="E812" s="59"/>
      <c r="F812" s="59"/>
      <c r="G812" s="59"/>
      <c r="H812" s="59"/>
      <c r="I812" s="59"/>
      <c r="J812" s="59"/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</row>
    <row r="813" spans="1:25" ht="14.25" customHeight="1" x14ac:dyDescent="0.25">
      <c r="A813" s="59"/>
      <c r="B813" s="59"/>
      <c r="C813" s="59"/>
      <c r="D813" s="59"/>
      <c r="E813" s="59"/>
      <c r="F813" s="59"/>
      <c r="G813" s="59"/>
      <c r="H813" s="59"/>
      <c r="I813" s="59"/>
      <c r="J813" s="59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</row>
    <row r="814" spans="1:25" ht="14.25" customHeight="1" x14ac:dyDescent="0.25">
      <c r="A814" s="59"/>
      <c r="B814" s="59"/>
      <c r="C814" s="59"/>
      <c r="D814" s="59"/>
      <c r="E814" s="59"/>
      <c r="F814" s="59"/>
      <c r="G814" s="59"/>
      <c r="H814" s="59"/>
      <c r="I814" s="59"/>
      <c r="J814" s="59"/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</row>
    <row r="815" spans="1:25" ht="14.25" customHeight="1" x14ac:dyDescent="0.25">
      <c r="A815" s="59"/>
      <c r="B815" s="59"/>
      <c r="C815" s="59"/>
      <c r="D815" s="59"/>
      <c r="E815" s="59"/>
      <c r="F815" s="59"/>
      <c r="G815" s="59"/>
      <c r="H815" s="59"/>
      <c r="I815" s="59"/>
      <c r="J815" s="59"/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</row>
    <row r="816" spans="1:25" ht="14.25" customHeight="1" x14ac:dyDescent="0.25">
      <c r="A816" s="59"/>
      <c r="B816" s="59"/>
      <c r="C816" s="59"/>
      <c r="D816" s="59"/>
      <c r="E816" s="59"/>
      <c r="F816" s="59"/>
      <c r="G816" s="59"/>
      <c r="H816" s="59"/>
      <c r="I816" s="59"/>
      <c r="J816" s="59"/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</row>
    <row r="817" spans="1:25" ht="14.25" customHeight="1" x14ac:dyDescent="0.25">
      <c r="A817" s="59"/>
      <c r="B817" s="59"/>
      <c r="C817" s="59"/>
      <c r="D817" s="59"/>
      <c r="E817" s="59"/>
      <c r="F817" s="59"/>
      <c r="G817" s="59"/>
      <c r="H817" s="59"/>
      <c r="I817" s="59"/>
      <c r="J817" s="59"/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</row>
    <row r="818" spans="1:25" ht="14.25" customHeight="1" x14ac:dyDescent="0.25">
      <c r="A818" s="59"/>
      <c r="B818" s="59"/>
      <c r="C818" s="59"/>
      <c r="D818" s="59"/>
      <c r="E818" s="59"/>
      <c r="F818" s="59"/>
      <c r="G818" s="59"/>
      <c r="H818" s="59"/>
      <c r="I818" s="59"/>
      <c r="J818" s="59"/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</row>
    <row r="819" spans="1:25" ht="14.25" customHeight="1" x14ac:dyDescent="0.25">
      <c r="A819" s="59"/>
      <c r="B819" s="59"/>
      <c r="C819" s="59"/>
      <c r="D819" s="59"/>
      <c r="E819" s="59"/>
      <c r="F819" s="59"/>
      <c r="G819" s="59"/>
      <c r="H819" s="59"/>
      <c r="I819" s="59"/>
      <c r="J819" s="59"/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</row>
    <row r="820" spans="1:25" ht="14.25" customHeight="1" x14ac:dyDescent="0.25">
      <c r="A820" s="59"/>
      <c r="B820" s="59"/>
      <c r="C820" s="59"/>
      <c r="D820" s="59"/>
      <c r="E820" s="59"/>
      <c r="F820" s="59"/>
      <c r="G820" s="59"/>
      <c r="H820" s="59"/>
      <c r="I820" s="59"/>
      <c r="J820" s="59"/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</row>
    <row r="821" spans="1:25" ht="14.25" customHeight="1" x14ac:dyDescent="0.25">
      <c r="A821" s="59"/>
      <c r="B821" s="59"/>
      <c r="C821" s="59"/>
      <c r="D821" s="59"/>
      <c r="E821" s="59"/>
      <c r="F821" s="59"/>
      <c r="G821" s="59"/>
      <c r="H821" s="59"/>
      <c r="I821" s="59"/>
      <c r="J821" s="59"/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</row>
    <row r="822" spans="1:25" ht="14.25" customHeight="1" x14ac:dyDescent="0.25">
      <c r="A822" s="59"/>
      <c r="B822" s="59"/>
      <c r="C822" s="59"/>
      <c r="D822" s="59"/>
      <c r="E822" s="59"/>
      <c r="F822" s="59"/>
      <c r="G822" s="59"/>
      <c r="H822" s="59"/>
      <c r="I822" s="59"/>
      <c r="J822" s="59"/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</row>
    <row r="823" spans="1:25" ht="14.25" customHeight="1" x14ac:dyDescent="0.25">
      <c r="A823" s="59"/>
      <c r="B823" s="59"/>
      <c r="C823" s="59"/>
      <c r="D823" s="59"/>
      <c r="E823" s="59"/>
      <c r="F823" s="59"/>
      <c r="G823" s="59"/>
      <c r="H823" s="59"/>
      <c r="I823" s="59"/>
      <c r="J823" s="59"/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</row>
    <row r="824" spans="1:25" ht="14.25" customHeight="1" x14ac:dyDescent="0.25">
      <c r="A824" s="59"/>
      <c r="B824" s="59"/>
      <c r="C824" s="59"/>
      <c r="D824" s="59"/>
      <c r="E824" s="59"/>
      <c r="F824" s="59"/>
      <c r="G824" s="59"/>
      <c r="H824" s="59"/>
      <c r="I824" s="59"/>
      <c r="J824" s="59"/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</row>
    <row r="825" spans="1:25" ht="14.25" customHeight="1" x14ac:dyDescent="0.25">
      <c r="A825" s="59"/>
      <c r="B825" s="59"/>
      <c r="C825" s="59"/>
      <c r="D825" s="59"/>
      <c r="E825" s="59"/>
      <c r="F825" s="59"/>
      <c r="G825" s="59"/>
      <c r="H825" s="59"/>
      <c r="I825" s="59"/>
      <c r="J825" s="59"/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</row>
    <row r="826" spans="1:25" ht="14.25" customHeight="1" x14ac:dyDescent="0.25">
      <c r="A826" s="59"/>
      <c r="B826" s="59"/>
      <c r="C826" s="59"/>
      <c r="D826" s="59"/>
      <c r="E826" s="59"/>
      <c r="F826" s="59"/>
      <c r="G826" s="59"/>
      <c r="H826" s="59"/>
      <c r="I826" s="59"/>
      <c r="J826" s="59"/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</row>
    <row r="827" spans="1:25" ht="14.25" customHeight="1" x14ac:dyDescent="0.25">
      <c r="A827" s="59"/>
      <c r="B827" s="59"/>
      <c r="C827" s="59"/>
      <c r="D827" s="59"/>
      <c r="E827" s="59"/>
      <c r="F827" s="59"/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</row>
    <row r="828" spans="1:25" ht="14.25" customHeight="1" x14ac:dyDescent="0.25">
      <c r="A828" s="59"/>
      <c r="B828" s="59"/>
      <c r="C828" s="59"/>
      <c r="D828" s="59"/>
      <c r="E828" s="59"/>
      <c r="F828" s="59"/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</row>
    <row r="829" spans="1:25" ht="14.25" customHeight="1" x14ac:dyDescent="0.25">
      <c r="A829" s="59"/>
      <c r="B829" s="59"/>
      <c r="C829" s="59"/>
      <c r="D829" s="59"/>
      <c r="E829" s="59"/>
      <c r="F829" s="59"/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</row>
    <row r="830" spans="1:25" ht="14.25" customHeight="1" x14ac:dyDescent="0.25">
      <c r="A830" s="59"/>
      <c r="B830" s="59"/>
      <c r="C830" s="59"/>
      <c r="D830" s="59"/>
      <c r="E830" s="59"/>
      <c r="F830" s="59"/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</row>
    <row r="831" spans="1:25" ht="14.25" customHeight="1" x14ac:dyDescent="0.25">
      <c r="A831" s="59"/>
      <c r="B831" s="59"/>
      <c r="C831" s="59"/>
      <c r="D831" s="59"/>
      <c r="E831" s="59"/>
      <c r="F831" s="59"/>
      <c r="G831" s="59"/>
      <c r="H831" s="59"/>
      <c r="I831" s="59"/>
      <c r="J831" s="59"/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</row>
    <row r="832" spans="1:25" ht="14.25" customHeight="1" x14ac:dyDescent="0.25">
      <c r="A832" s="59"/>
      <c r="B832" s="59"/>
      <c r="C832" s="59"/>
      <c r="D832" s="59"/>
      <c r="E832" s="59"/>
      <c r="F832" s="59"/>
      <c r="G832" s="59"/>
      <c r="H832" s="59"/>
      <c r="I832" s="59"/>
      <c r="J832" s="59"/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</row>
    <row r="833" spans="1:25" ht="14.25" customHeight="1" x14ac:dyDescent="0.25">
      <c r="A833" s="59"/>
      <c r="B833" s="59"/>
      <c r="C833" s="59"/>
      <c r="D833" s="59"/>
      <c r="E833" s="59"/>
      <c r="F833" s="59"/>
      <c r="G833" s="59"/>
      <c r="H833" s="59"/>
      <c r="I833" s="59"/>
      <c r="J833" s="59"/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</row>
    <row r="834" spans="1:25" ht="14.25" customHeight="1" x14ac:dyDescent="0.25">
      <c r="A834" s="59"/>
      <c r="B834" s="59"/>
      <c r="C834" s="59"/>
      <c r="D834" s="59"/>
      <c r="E834" s="59"/>
      <c r="F834" s="59"/>
      <c r="G834" s="59"/>
      <c r="H834" s="59"/>
      <c r="I834" s="59"/>
      <c r="J834" s="59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</row>
    <row r="835" spans="1:25" ht="14.25" customHeight="1" x14ac:dyDescent="0.25">
      <c r="A835" s="59"/>
      <c r="B835" s="59"/>
      <c r="C835" s="59"/>
      <c r="D835" s="59"/>
      <c r="E835" s="59"/>
      <c r="F835" s="59"/>
      <c r="G835" s="59"/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</row>
    <row r="836" spans="1:25" ht="14.25" customHeight="1" x14ac:dyDescent="0.25">
      <c r="A836" s="59"/>
      <c r="B836" s="59"/>
      <c r="C836" s="59"/>
      <c r="D836" s="59"/>
      <c r="E836" s="59"/>
      <c r="F836" s="59"/>
      <c r="G836" s="59"/>
      <c r="H836" s="59"/>
      <c r="I836" s="59"/>
      <c r="J836" s="59"/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</row>
    <row r="837" spans="1:25" ht="14.25" customHeight="1" x14ac:dyDescent="0.25">
      <c r="A837" s="59"/>
      <c r="B837" s="59"/>
      <c r="C837" s="59"/>
      <c r="D837" s="59"/>
      <c r="E837" s="59"/>
      <c r="F837" s="59"/>
      <c r="G837" s="59"/>
      <c r="H837" s="59"/>
      <c r="I837" s="59"/>
      <c r="J837" s="59"/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</row>
    <row r="838" spans="1:25" ht="14.25" customHeight="1" x14ac:dyDescent="0.25">
      <c r="A838" s="59"/>
      <c r="B838" s="59"/>
      <c r="C838" s="59"/>
      <c r="D838" s="59"/>
      <c r="E838" s="59"/>
      <c r="F838" s="59"/>
      <c r="G838" s="59"/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</row>
    <row r="839" spans="1:25" ht="14.25" customHeight="1" x14ac:dyDescent="0.25">
      <c r="A839" s="59"/>
      <c r="B839" s="59"/>
      <c r="C839" s="59"/>
      <c r="D839" s="59"/>
      <c r="E839" s="59"/>
      <c r="F839" s="59"/>
      <c r="G839" s="59"/>
      <c r="H839" s="59"/>
      <c r="I839" s="59"/>
      <c r="J839" s="59"/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</row>
    <row r="840" spans="1:25" ht="14.25" customHeight="1" x14ac:dyDescent="0.25">
      <c r="A840" s="59"/>
      <c r="B840" s="59"/>
      <c r="C840" s="59"/>
      <c r="D840" s="59"/>
      <c r="E840" s="59"/>
      <c r="F840" s="59"/>
      <c r="G840" s="59"/>
      <c r="H840" s="59"/>
      <c r="I840" s="59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</row>
    <row r="841" spans="1:25" ht="14.25" customHeight="1" x14ac:dyDescent="0.25">
      <c r="A841" s="59"/>
      <c r="B841" s="59"/>
      <c r="C841" s="59"/>
      <c r="D841" s="59"/>
      <c r="E841" s="59"/>
      <c r="F841" s="59"/>
      <c r="G841" s="59"/>
      <c r="H841" s="59"/>
      <c r="I841" s="59"/>
      <c r="J841" s="59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</row>
    <row r="842" spans="1:25" ht="14.25" customHeight="1" x14ac:dyDescent="0.25">
      <c r="A842" s="59"/>
      <c r="B842" s="59"/>
      <c r="C842" s="59"/>
      <c r="D842" s="59"/>
      <c r="E842" s="59"/>
      <c r="F842" s="59"/>
      <c r="G842" s="59"/>
      <c r="H842" s="59"/>
      <c r="I842" s="59"/>
      <c r="J842" s="59"/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</row>
    <row r="843" spans="1:25" ht="14.25" customHeight="1" x14ac:dyDescent="0.25">
      <c r="A843" s="59"/>
      <c r="B843" s="59"/>
      <c r="C843" s="59"/>
      <c r="D843" s="59"/>
      <c r="E843" s="59"/>
      <c r="F843" s="59"/>
      <c r="G843" s="59"/>
      <c r="H843" s="59"/>
      <c r="I843" s="59"/>
      <c r="J843" s="59"/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</row>
    <row r="844" spans="1:25" ht="14.25" customHeight="1" x14ac:dyDescent="0.25">
      <c r="A844" s="59"/>
      <c r="B844" s="59"/>
      <c r="C844" s="59"/>
      <c r="D844" s="59"/>
      <c r="E844" s="59"/>
      <c r="F844" s="59"/>
      <c r="G844" s="59"/>
      <c r="H844" s="59"/>
      <c r="I844" s="59"/>
      <c r="J844" s="59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</row>
    <row r="845" spans="1:25" ht="14.25" customHeight="1" x14ac:dyDescent="0.25">
      <c r="A845" s="59"/>
      <c r="B845" s="59"/>
      <c r="C845" s="59"/>
      <c r="D845" s="59"/>
      <c r="E845" s="59"/>
      <c r="F845" s="59"/>
      <c r="G845" s="59"/>
      <c r="H845" s="59"/>
      <c r="I845" s="59"/>
      <c r="J845" s="59"/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</row>
    <row r="846" spans="1:25" ht="14.25" customHeight="1" x14ac:dyDescent="0.25">
      <c r="A846" s="59"/>
      <c r="B846" s="59"/>
      <c r="C846" s="59"/>
      <c r="D846" s="59"/>
      <c r="E846" s="59"/>
      <c r="F846" s="59"/>
      <c r="G846" s="59"/>
      <c r="H846" s="59"/>
      <c r="I846" s="59"/>
      <c r="J846" s="59"/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</row>
    <row r="847" spans="1:25" ht="14.25" customHeight="1" x14ac:dyDescent="0.25">
      <c r="A847" s="59"/>
      <c r="B847" s="59"/>
      <c r="C847" s="59"/>
      <c r="D847" s="59"/>
      <c r="E847" s="59"/>
      <c r="F847" s="59"/>
      <c r="G847" s="59"/>
      <c r="H847" s="59"/>
      <c r="I847" s="59"/>
      <c r="J847" s="59"/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</row>
    <row r="848" spans="1:25" ht="14.25" customHeight="1" x14ac:dyDescent="0.25">
      <c r="A848" s="59"/>
      <c r="B848" s="59"/>
      <c r="C848" s="59"/>
      <c r="D848" s="59"/>
      <c r="E848" s="59"/>
      <c r="F848" s="59"/>
      <c r="G848" s="59"/>
      <c r="H848" s="59"/>
      <c r="I848" s="59"/>
      <c r="J848" s="59"/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</row>
    <row r="849" spans="1:25" ht="14.25" customHeight="1" x14ac:dyDescent="0.25">
      <c r="A849" s="59"/>
      <c r="B849" s="59"/>
      <c r="C849" s="59"/>
      <c r="D849" s="59"/>
      <c r="E849" s="59"/>
      <c r="F849" s="59"/>
      <c r="G849" s="59"/>
      <c r="H849" s="59"/>
      <c r="I849" s="59"/>
      <c r="J849" s="59"/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</row>
    <row r="850" spans="1:25" ht="14.25" customHeight="1" x14ac:dyDescent="0.25">
      <c r="A850" s="59"/>
      <c r="B850" s="59"/>
      <c r="C850" s="59"/>
      <c r="D850" s="59"/>
      <c r="E850" s="59"/>
      <c r="F850" s="59"/>
      <c r="G850" s="59"/>
      <c r="H850" s="59"/>
      <c r="I850" s="59"/>
      <c r="J850" s="59"/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</row>
    <row r="851" spans="1:25" ht="14.25" customHeight="1" x14ac:dyDescent="0.25">
      <c r="A851" s="59"/>
      <c r="B851" s="59"/>
      <c r="C851" s="59"/>
      <c r="D851" s="59"/>
      <c r="E851" s="59"/>
      <c r="F851" s="59"/>
      <c r="G851" s="59"/>
      <c r="H851" s="59"/>
      <c r="I851" s="59"/>
      <c r="J851" s="59"/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</row>
    <row r="852" spans="1:25" ht="14.25" customHeight="1" x14ac:dyDescent="0.25">
      <c r="A852" s="59"/>
      <c r="B852" s="59"/>
      <c r="C852" s="59"/>
      <c r="D852" s="59"/>
      <c r="E852" s="59"/>
      <c r="F852" s="59"/>
      <c r="G852" s="59"/>
      <c r="H852" s="59"/>
      <c r="I852" s="59"/>
      <c r="J852" s="59"/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</row>
    <row r="853" spans="1:25" ht="14.25" customHeight="1" x14ac:dyDescent="0.25">
      <c r="A853" s="59"/>
      <c r="B853" s="59"/>
      <c r="C853" s="59"/>
      <c r="D853" s="59"/>
      <c r="E853" s="59"/>
      <c r="F853" s="59"/>
      <c r="G853" s="59"/>
      <c r="H853" s="59"/>
      <c r="I853" s="59"/>
      <c r="J853" s="59"/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</row>
    <row r="854" spans="1:25" ht="14.25" customHeight="1" x14ac:dyDescent="0.25">
      <c r="A854" s="59"/>
      <c r="B854" s="59"/>
      <c r="C854" s="59"/>
      <c r="D854" s="59"/>
      <c r="E854" s="59"/>
      <c r="F854" s="59"/>
      <c r="G854" s="59"/>
      <c r="H854" s="59"/>
      <c r="I854" s="59"/>
      <c r="J854" s="59"/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</row>
    <row r="855" spans="1:25" ht="14.25" customHeight="1" x14ac:dyDescent="0.25">
      <c r="A855" s="59"/>
      <c r="B855" s="59"/>
      <c r="C855" s="59"/>
      <c r="D855" s="59"/>
      <c r="E855" s="59"/>
      <c r="F855" s="59"/>
      <c r="G855" s="59"/>
      <c r="H855" s="59"/>
      <c r="I855" s="59"/>
      <c r="J855" s="59"/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</row>
    <row r="856" spans="1:25" ht="14.25" customHeight="1" x14ac:dyDescent="0.25">
      <c r="A856" s="59"/>
      <c r="B856" s="59"/>
      <c r="C856" s="59"/>
      <c r="D856" s="59"/>
      <c r="E856" s="59"/>
      <c r="F856" s="59"/>
      <c r="G856" s="59"/>
      <c r="H856" s="59"/>
      <c r="I856" s="59"/>
      <c r="J856" s="59"/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</row>
    <row r="857" spans="1:25" ht="14.25" customHeight="1" x14ac:dyDescent="0.25">
      <c r="A857" s="59"/>
      <c r="B857" s="59"/>
      <c r="C857" s="59"/>
      <c r="D857" s="59"/>
      <c r="E857" s="59"/>
      <c r="F857" s="59"/>
      <c r="G857" s="59"/>
      <c r="H857" s="59"/>
      <c r="I857" s="59"/>
      <c r="J857" s="59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</row>
    <row r="858" spans="1:25" ht="14.25" customHeight="1" x14ac:dyDescent="0.25">
      <c r="A858" s="59"/>
      <c r="B858" s="59"/>
      <c r="C858" s="59"/>
      <c r="D858" s="59"/>
      <c r="E858" s="59"/>
      <c r="F858" s="59"/>
      <c r="G858" s="59"/>
      <c r="H858" s="59"/>
      <c r="I858" s="59"/>
      <c r="J858" s="59"/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</row>
    <row r="859" spans="1:25" ht="14.25" customHeight="1" x14ac:dyDescent="0.25">
      <c r="A859" s="59"/>
      <c r="B859" s="59"/>
      <c r="C859" s="59"/>
      <c r="D859" s="59"/>
      <c r="E859" s="59"/>
      <c r="F859" s="59"/>
      <c r="G859" s="59"/>
      <c r="H859" s="59"/>
      <c r="I859" s="59"/>
      <c r="J859" s="59"/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</row>
    <row r="860" spans="1:25" ht="14.25" customHeight="1" x14ac:dyDescent="0.25">
      <c r="A860" s="59"/>
      <c r="B860" s="59"/>
      <c r="C860" s="59"/>
      <c r="D860" s="59"/>
      <c r="E860" s="59"/>
      <c r="F860" s="59"/>
      <c r="G860" s="59"/>
      <c r="H860" s="59"/>
      <c r="I860" s="59"/>
      <c r="J860" s="59"/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</row>
    <row r="861" spans="1:25" ht="14.25" customHeight="1" x14ac:dyDescent="0.25">
      <c r="A861" s="59"/>
      <c r="B861" s="59"/>
      <c r="C861" s="59"/>
      <c r="D861" s="59"/>
      <c r="E861" s="59"/>
      <c r="F861" s="59"/>
      <c r="G861" s="59"/>
      <c r="H861" s="59"/>
      <c r="I861" s="59"/>
      <c r="J861" s="59"/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</row>
    <row r="862" spans="1:25" ht="14.25" customHeight="1" x14ac:dyDescent="0.25">
      <c r="A862" s="59"/>
      <c r="B862" s="59"/>
      <c r="C862" s="59"/>
      <c r="D862" s="59"/>
      <c r="E862" s="59"/>
      <c r="F862" s="59"/>
      <c r="G862" s="59"/>
      <c r="H862" s="59"/>
      <c r="I862" s="59"/>
      <c r="J862" s="59"/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</row>
    <row r="863" spans="1:25" ht="14.25" customHeight="1" x14ac:dyDescent="0.25">
      <c r="A863" s="59"/>
      <c r="B863" s="59"/>
      <c r="C863" s="59"/>
      <c r="D863" s="59"/>
      <c r="E863" s="59"/>
      <c r="F863" s="59"/>
      <c r="G863" s="59"/>
      <c r="H863" s="59"/>
      <c r="I863" s="59"/>
      <c r="J863" s="59"/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</row>
    <row r="864" spans="1:25" ht="14.25" customHeight="1" x14ac:dyDescent="0.25">
      <c r="A864" s="59"/>
      <c r="B864" s="59"/>
      <c r="C864" s="59"/>
      <c r="D864" s="59"/>
      <c r="E864" s="59"/>
      <c r="F864" s="59"/>
      <c r="G864" s="59"/>
      <c r="H864" s="59"/>
      <c r="I864" s="59"/>
      <c r="J864" s="59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</row>
    <row r="865" spans="1:25" ht="14.25" customHeight="1" x14ac:dyDescent="0.25">
      <c r="A865" s="59"/>
      <c r="B865" s="59"/>
      <c r="C865" s="59"/>
      <c r="D865" s="59"/>
      <c r="E865" s="59"/>
      <c r="F865" s="59"/>
      <c r="G865" s="59"/>
      <c r="H865" s="59"/>
      <c r="I865" s="59"/>
      <c r="J865" s="59"/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</row>
    <row r="866" spans="1:25" ht="14.25" customHeight="1" x14ac:dyDescent="0.25">
      <c r="A866" s="59"/>
      <c r="B866" s="59"/>
      <c r="C866" s="59"/>
      <c r="D866" s="59"/>
      <c r="E866" s="59"/>
      <c r="F866" s="59"/>
      <c r="G866" s="59"/>
      <c r="H866" s="59"/>
      <c r="I866" s="59"/>
      <c r="J866" s="59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</row>
    <row r="867" spans="1:25" ht="14.25" customHeight="1" x14ac:dyDescent="0.25">
      <c r="A867" s="59"/>
      <c r="B867" s="59"/>
      <c r="C867" s="59"/>
      <c r="D867" s="59"/>
      <c r="E867" s="59"/>
      <c r="F867" s="59"/>
      <c r="G867" s="59"/>
      <c r="H867" s="59"/>
      <c r="I867" s="59"/>
      <c r="J867" s="59"/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</row>
    <row r="868" spans="1:25" ht="14.25" customHeight="1" x14ac:dyDescent="0.25">
      <c r="A868" s="59"/>
      <c r="B868" s="59"/>
      <c r="C868" s="59"/>
      <c r="D868" s="59"/>
      <c r="E868" s="59"/>
      <c r="F868" s="59"/>
      <c r="G868" s="59"/>
      <c r="H868" s="59"/>
      <c r="I868" s="59"/>
      <c r="J868" s="59"/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</row>
    <row r="869" spans="1:25" ht="14.25" customHeight="1" x14ac:dyDescent="0.25">
      <c r="A869" s="59"/>
      <c r="B869" s="59"/>
      <c r="C869" s="59"/>
      <c r="D869" s="59"/>
      <c r="E869" s="59"/>
      <c r="F869" s="59"/>
      <c r="G869" s="59"/>
      <c r="H869" s="59"/>
      <c r="I869" s="59"/>
      <c r="J869" s="59"/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</row>
    <row r="870" spans="1:25" ht="14.25" customHeight="1" x14ac:dyDescent="0.25">
      <c r="A870" s="59"/>
      <c r="B870" s="59"/>
      <c r="C870" s="59"/>
      <c r="D870" s="59"/>
      <c r="E870" s="59"/>
      <c r="F870" s="59"/>
      <c r="G870" s="59"/>
      <c r="H870" s="59"/>
      <c r="I870" s="59"/>
      <c r="J870" s="59"/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</row>
    <row r="871" spans="1:25" ht="14.25" customHeight="1" x14ac:dyDescent="0.25">
      <c r="A871" s="59"/>
      <c r="B871" s="59"/>
      <c r="C871" s="59"/>
      <c r="D871" s="59"/>
      <c r="E871" s="59"/>
      <c r="F871" s="59"/>
      <c r="G871" s="59"/>
      <c r="H871" s="59"/>
      <c r="I871" s="59"/>
      <c r="J871" s="59"/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</row>
    <row r="872" spans="1:25" ht="14.25" customHeight="1" x14ac:dyDescent="0.25">
      <c r="A872" s="59"/>
      <c r="B872" s="59"/>
      <c r="C872" s="59"/>
      <c r="D872" s="59"/>
      <c r="E872" s="59"/>
      <c r="F872" s="59"/>
      <c r="G872" s="59"/>
      <c r="H872" s="59"/>
      <c r="I872" s="59"/>
      <c r="J872" s="59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</row>
    <row r="873" spans="1:25" ht="14.25" customHeight="1" x14ac:dyDescent="0.25">
      <c r="A873" s="59"/>
      <c r="B873" s="59"/>
      <c r="C873" s="59"/>
      <c r="D873" s="59"/>
      <c r="E873" s="59"/>
      <c r="F873" s="59"/>
      <c r="G873" s="59"/>
      <c r="H873" s="59"/>
      <c r="I873" s="59"/>
      <c r="J873" s="59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</row>
    <row r="874" spans="1:25" ht="14.25" customHeight="1" x14ac:dyDescent="0.25">
      <c r="A874" s="59"/>
      <c r="B874" s="59"/>
      <c r="C874" s="59"/>
      <c r="D874" s="59"/>
      <c r="E874" s="59"/>
      <c r="F874" s="59"/>
      <c r="G874" s="59"/>
      <c r="H874" s="59"/>
      <c r="I874" s="59"/>
      <c r="J874" s="59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</row>
    <row r="875" spans="1:25" ht="14.25" customHeight="1" x14ac:dyDescent="0.25">
      <c r="A875" s="59"/>
      <c r="B875" s="59"/>
      <c r="C875" s="59"/>
      <c r="D875" s="59"/>
      <c r="E875" s="59"/>
      <c r="F875" s="59"/>
      <c r="G875" s="59"/>
      <c r="H875" s="59"/>
      <c r="I875" s="59"/>
      <c r="J875" s="59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</row>
    <row r="876" spans="1:25" ht="14.25" customHeight="1" x14ac:dyDescent="0.25">
      <c r="A876" s="59"/>
      <c r="B876" s="59"/>
      <c r="C876" s="59"/>
      <c r="D876" s="59"/>
      <c r="E876" s="59"/>
      <c r="F876" s="59"/>
      <c r="G876" s="59"/>
      <c r="H876" s="59"/>
      <c r="I876" s="59"/>
      <c r="J876" s="59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</row>
    <row r="877" spans="1:25" ht="14.25" customHeight="1" x14ac:dyDescent="0.25">
      <c r="A877" s="59"/>
      <c r="B877" s="59"/>
      <c r="C877" s="59"/>
      <c r="D877" s="59"/>
      <c r="E877" s="59"/>
      <c r="F877" s="59"/>
      <c r="G877" s="59"/>
      <c r="H877" s="59"/>
      <c r="I877" s="59"/>
      <c r="J877" s="59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</row>
    <row r="878" spans="1:25" ht="14.25" customHeight="1" x14ac:dyDescent="0.25">
      <c r="A878" s="59"/>
      <c r="B878" s="59"/>
      <c r="C878" s="59"/>
      <c r="D878" s="59"/>
      <c r="E878" s="59"/>
      <c r="F878" s="59"/>
      <c r="G878" s="59"/>
      <c r="H878" s="59"/>
      <c r="I878" s="59"/>
      <c r="J878" s="59"/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</row>
    <row r="879" spans="1:25" ht="14.25" customHeight="1" x14ac:dyDescent="0.25">
      <c r="A879" s="59"/>
      <c r="B879" s="59"/>
      <c r="C879" s="59"/>
      <c r="D879" s="59"/>
      <c r="E879" s="59"/>
      <c r="F879" s="59"/>
      <c r="G879" s="59"/>
      <c r="H879" s="59"/>
      <c r="I879" s="59"/>
      <c r="J879" s="59"/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</row>
    <row r="880" spans="1:25" ht="14.25" customHeight="1" x14ac:dyDescent="0.25">
      <c r="A880" s="59"/>
      <c r="B880" s="59"/>
      <c r="C880" s="59"/>
      <c r="D880" s="59"/>
      <c r="E880" s="59"/>
      <c r="F880" s="59"/>
      <c r="G880" s="59"/>
      <c r="H880" s="59"/>
      <c r="I880" s="59"/>
      <c r="J880" s="59"/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</row>
    <row r="881" spans="1:25" ht="14.25" customHeight="1" x14ac:dyDescent="0.25">
      <c r="A881" s="59"/>
      <c r="B881" s="59"/>
      <c r="C881" s="59"/>
      <c r="D881" s="59"/>
      <c r="E881" s="59"/>
      <c r="F881" s="59"/>
      <c r="G881" s="59"/>
      <c r="H881" s="59"/>
      <c r="I881" s="59"/>
      <c r="J881" s="59"/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</row>
    <row r="882" spans="1:25" ht="14.25" customHeight="1" x14ac:dyDescent="0.25">
      <c r="A882" s="59"/>
      <c r="B882" s="59"/>
      <c r="C882" s="59"/>
      <c r="D882" s="59"/>
      <c r="E882" s="59"/>
      <c r="F882" s="59"/>
      <c r="G882" s="59"/>
      <c r="H882" s="59"/>
      <c r="I882" s="59"/>
      <c r="J882" s="59"/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</row>
    <row r="883" spans="1:25" ht="14.25" customHeight="1" x14ac:dyDescent="0.25">
      <c r="A883" s="59"/>
      <c r="B883" s="59"/>
      <c r="C883" s="59"/>
      <c r="D883" s="59"/>
      <c r="E883" s="59"/>
      <c r="F883" s="59"/>
      <c r="G883" s="59"/>
      <c r="H883" s="59"/>
      <c r="I883" s="59"/>
      <c r="J883" s="59"/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</row>
    <row r="884" spans="1:25" ht="14.25" customHeight="1" x14ac:dyDescent="0.25">
      <c r="A884" s="59"/>
      <c r="B884" s="59"/>
      <c r="C884" s="59"/>
      <c r="D884" s="59"/>
      <c r="E884" s="59"/>
      <c r="F884" s="59"/>
      <c r="G884" s="59"/>
      <c r="H884" s="59"/>
      <c r="I884" s="59"/>
      <c r="J884" s="59"/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</row>
    <row r="885" spans="1:25" ht="14.25" customHeight="1" x14ac:dyDescent="0.25">
      <c r="A885" s="59"/>
      <c r="B885" s="59"/>
      <c r="C885" s="59"/>
      <c r="D885" s="59"/>
      <c r="E885" s="59"/>
      <c r="F885" s="59"/>
      <c r="G885" s="59"/>
      <c r="H885" s="59"/>
      <c r="I885" s="59"/>
      <c r="J885" s="59"/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</row>
    <row r="886" spans="1:25" ht="14.25" customHeight="1" x14ac:dyDescent="0.25">
      <c r="A886" s="59"/>
      <c r="B886" s="59"/>
      <c r="C886" s="59"/>
      <c r="D886" s="59"/>
      <c r="E886" s="59"/>
      <c r="F886" s="59"/>
      <c r="G886" s="59"/>
      <c r="H886" s="59"/>
      <c r="I886" s="59"/>
      <c r="J886" s="59"/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</row>
    <row r="887" spans="1:25" ht="14.25" customHeight="1" x14ac:dyDescent="0.25">
      <c r="A887" s="59"/>
      <c r="B887" s="59"/>
      <c r="C887" s="59"/>
      <c r="D887" s="59"/>
      <c r="E887" s="59"/>
      <c r="F887" s="59"/>
      <c r="G887" s="59"/>
      <c r="H887" s="59"/>
      <c r="I887" s="59"/>
      <c r="J887" s="59"/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</row>
    <row r="888" spans="1:25" ht="14.25" customHeight="1" x14ac:dyDescent="0.25">
      <c r="A888" s="59"/>
      <c r="B888" s="59"/>
      <c r="C888" s="59"/>
      <c r="D888" s="59"/>
      <c r="E888" s="59"/>
      <c r="F888" s="59"/>
      <c r="G888" s="59"/>
      <c r="H888" s="59"/>
      <c r="I888" s="59"/>
      <c r="J888" s="59"/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</row>
    <row r="889" spans="1:25" ht="14.25" customHeight="1" x14ac:dyDescent="0.25">
      <c r="A889" s="59"/>
      <c r="B889" s="59"/>
      <c r="C889" s="59"/>
      <c r="D889" s="59"/>
      <c r="E889" s="59"/>
      <c r="F889" s="59"/>
      <c r="G889" s="59"/>
      <c r="H889" s="59"/>
      <c r="I889" s="59"/>
      <c r="J889" s="59"/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</row>
    <row r="890" spans="1:25" ht="14.25" customHeight="1" x14ac:dyDescent="0.25">
      <c r="A890" s="59"/>
      <c r="B890" s="59"/>
      <c r="C890" s="59"/>
      <c r="D890" s="59"/>
      <c r="E890" s="59"/>
      <c r="F890" s="59"/>
      <c r="G890" s="59"/>
      <c r="H890" s="59"/>
      <c r="I890" s="59"/>
      <c r="J890" s="59"/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</row>
    <row r="891" spans="1:25" ht="14.25" customHeight="1" x14ac:dyDescent="0.25">
      <c r="A891" s="59"/>
      <c r="B891" s="59"/>
      <c r="C891" s="59"/>
      <c r="D891" s="59"/>
      <c r="E891" s="59"/>
      <c r="F891" s="59"/>
      <c r="G891" s="59"/>
      <c r="H891" s="59"/>
      <c r="I891" s="59"/>
      <c r="J891" s="59"/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</row>
    <row r="892" spans="1:25" ht="14.25" customHeight="1" x14ac:dyDescent="0.25">
      <c r="A892" s="59"/>
      <c r="B892" s="59"/>
      <c r="C892" s="59"/>
      <c r="D892" s="59"/>
      <c r="E892" s="59"/>
      <c r="F892" s="59"/>
      <c r="G892" s="59"/>
      <c r="H892" s="59"/>
      <c r="I892" s="59"/>
      <c r="J892" s="59"/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</row>
    <row r="893" spans="1:25" ht="14.25" customHeight="1" x14ac:dyDescent="0.25">
      <c r="A893" s="59"/>
      <c r="B893" s="59"/>
      <c r="C893" s="59"/>
      <c r="D893" s="59"/>
      <c r="E893" s="59"/>
      <c r="F893" s="59"/>
      <c r="G893" s="59"/>
      <c r="H893" s="59"/>
      <c r="I893" s="59"/>
      <c r="J893" s="59"/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</row>
    <row r="894" spans="1:25" ht="14.25" customHeight="1" x14ac:dyDescent="0.25">
      <c r="A894" s="59"/>
      <c r="B894" s="59"/>
      <c r="C894" s="59"/>
      <c r="D894" s="59"/>
      <c r="E894" s="59"/>
      <c r="F894" s="59"/>
      <c r="G894" s="59"/>
      <c r="H894" s="59"/>
      <c r="I894" s="59"/>
      <c r="J894" s="59"/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</row>
    <row r="895" spans="1:25" ht="14.25" customHeight="1" x14ac:dyDescent="0.25">
      <c r="A895" s="59"/>
      <c r="B895" s="59"/>
      <c r="C895" s="59"/>
      <c r="D895" s="59"/>
      <c r="E895" s="59"/>
      <c r="F895" s="59"/>
      <c r="G895" s="59"/>
      <c r="H895" s="59"/>
      <c r="I895" s="59"/>
      <c r="J895" s="59"/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</row>
    <row r="896" spans="1:25" ht="14.25" customHeight="1" x14ac:dyDescent="0.25">
      <c r="A896" s="59"/>
      <c r="B896" s="59"/>
      <c r="C896" s="59"/>
      <c r="D896" s="59"/>
      <c r="E896" s="59"/>
      <c r="F896" s="59"/>
      <c r="G896" s="59"/>
      <c r="H896" s="59"/>
      <c r="I896" s="59"/>
      <c r="J896" s="59"/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</row>
    <row r="897" spans="1:25" ht="14.25" customHeight="1" x14ac:dyDescent="0.25">
      <c r="A897" s="59"/>
      <c r="B897" s="59"/>
      <c r="C897" s="59"/>
      <c r="D897" s="59"/>
      <c r="E897" s="59"/>
      <c r="F897" s="59"/>
      <c r="G897" s="59"/>
      <c r="H897" s="59"/>
      <c r="I897" s="59"/>
      <c r="J897" s="59"/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</row>
    <row r="898" spans="1:25" ht="14.25" customHeight="1" x14ac:dyDescent="0.25">
      <c r="A898" s="59"/>
      <c r="B898" s="59"/>
      <c r="C898" s="59"/>
      <c r="D898" s="59"/>
      <c r="E898" s="59"/>
      <c r="F898" s="59"/>
      <c r="G898" s="59"/>
      <c r="H898" s="59"/>
      <c r="I898" s="59"/>
      <c r="J898" s="59"/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</row>
    <row r="899" spans="1:25" ht="14.25" customHeight="1" x14ac:dyDescent="0.25">
      <c r="A899" s="59"/>
      <c r="B899" s="59"/>
      <c r="C899" s="59"/>
      <c r="D899" s="59"/>
      <c r="E899" s="59"/>
      <c r="F899" s="59"/>
      <c r="G899" s="59"/>
      <c r="H899" s="59"/>
      <c r="I899" s="59"/>
      <c r="J899" s="59"/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</row>
    <row r="900" spans="1:25" ht="14.25" customHeight="1" x14ac:dyDescent="0.25">
      <c r="A900" s="59"/>
      <c r="B900" s="59"/>
      <c r="C900" s="59"/>
      <c r="D900" s="59"/>
      <c r="E900" s="59"/>
      <c r="F900" s="59"/>
      <c r="G900" s="59"/>
      <c r="H900" s="59"/>
      <c r="I900" s="59"/>
      <c r="J900" s="59"/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</row>
    <row r="901" spans="1:25" ht="14.25" customHeight="1" x14ac:dyDescent="0.25">
      <c r="A901" s="59"/>
      <c r="B901" s="59"/>
      <c r="C901" s="59"/>
      <c r="D901" s="59"/>
      <c r="E901" s="59"/>
      <c r="F901" s="59"/>
      <c r="G901" s="59"/>
      <c r="H901" s="59"/>
      <c r="I901" s="59"/>
      <c r="J901" s="59"/>
      <c r="K901" s="59"/>
      <c r="L901" s="59"/>
      <c r="M901" s="59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</row>
    <row r="902" spans="1:25" ht="14.25" customHeight="1" x14ac:dyDescent="0.25">
      <c r="A902" s="59"/>
      <c r="B902" s="59"/>
      <c r="C902" s="59"/>
      <c r="D902" s="59"/>
      <c r="E902" s="59"/>
      <c r="F902" s="59"/>
      <c r="G902" s="59"/>
      <c r="H902" s="59"/>
      <c r="I902" s="59"/>
      <c r="J902" s="59"/>
      <c r="K902" s="59"/>
      <c r="L902" s="59"/>
      <c r="M902" s="59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</row>
    <row r="903" spans="1:25" ht="14.25" customHeight="1" x14ac:dyDescent="0.25">
      <c r="A903" s="59"/>
      <c r="B903" s="59"/>
      <c r="C903" s="59"/>
      <c r="D903" s="59"/>
      <c r="E903" s="59"/>
      <c r="F903" s="59"/>
      <c r="G903" s="59"/>
      <c r="H903" s="59"/>
      <c r="I903" s="59"/>
      <c r="J903" s="59"/>
      <c r="K903" s="59"/>
      <c r="L903" s="59"/>
      <c r="M903" s="59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</row>
    <row r="904" spans="1:25" ht="14.25" customHeight="1" x14ac:dyDescent="0.25">
      <c r="A904" s="59"/>
      <c r="B904" s="59"/>
      <c r="C904" s="59"/>
      <c r="D904" s="59"/>
      <c r="E904" s="59"/>
      <c r="F904" s="59"/>
      <c r="G904" s="59"/>
      <c r="H904" s="59"/>
      <c r="I904" s="59"/>
      <c r="J904" s="59"/>
      <c r="K904" s="59"/>
      <c r="L904" s="59"/>
      <c r="M904" s="59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</row>
    <row r="905" spans="1:25" ht="14.25" customHeight="1" x14ac:dyDescent="0.25">
      <c r="A905" s="59"/>
      <c r="B905" s="59"/>
      <c r="C905" s="59"/>
      <c r="D905" s="59"/>
      <c r="E905" s="59"/>
      <c r="F905" s="59"/>
      <c r="G905" s="59"/>
      <c r="H905" s="59"/>
      <c r="I905" s="59"/>
      <c r="J905" s="59"/>
      <c r="K905" s="59"/>
      <c r="L905" s="59"/>
      <c r="M905" s="59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</row>
    <row r="906" spans="1:25" ht="14.25" customHeight="1" x14ac:dyDescent="0.25">
      <c r="A906" s="59"/>
      <c r="B906" s="59"/>
      <c r="C906" s="59"/>
      <c r="D906" s="59"/>
      <c r="E906" s="59"/>
      <c r="F906" s="59"/>
      <c r="G906" s="59"/>
      <c r="H906" s="59"/>
      <c r="I906" s="59"/>
      <c r="J906" s="59"/>
      <c r="K906" s="59"/>
      <c r="L906" s="59"/>
      <c r="M906" s="59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</row>
    <row r="907" spans="1:25" ht="14.25" customHeight="1" x14ac:dyDescent="0.25">
      <c r="A907" s="59"/>
      <c r="B907" s="59"/>
      <c r="C907" s="59"/>
      <c r="D907" s="59"/>
      <c r="E907" s="59"/>
      <c r="F907" s="59"/>
      <c r="G907" s="59"/>
      <c r="H907" s="59"/>
      <c r="I907" s="59"/>
      <c r="J907" s="59"/>
      <c r="K907" s="59"/>
      <c r="L907" s="59"/>
      <c r="M907" s="59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</row>
    <row r="908" spans="1:25" ht="14.25" customHeight="1" x14ac:dyDescent="0.25">
      <c r="A908" s="59"/>
      <c r="B908" s="59"/>
      <c r="C908" s="59"/>
      <c r="D908" s="59"/>
      <c r="E908" s="59"/>
      <c r="F908" s="59"/>
      <c r="G908" s="59"/>
      <c r="H908" s="59"/>
      <c r="I908" s="59"/>
      <c r="J908" s="59"/>
      <c r="K908" s="59"/>
      <c r="L908" s="59"/>
      <c r="M908" s="59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</row>
    <row r="909" spans="1:25" ht="14.25" customHeight="1" x14ac:dyDescent="0.25">
      <c r="A909" s="59"/>
      <c r="B909" s="59"/>
      <c r="C909" s="59"/>
      <c r="D909" s="59"/>
      <c r="E909" s="59"/>
      <c r="F909" s="59"/>
      <c r="G909" s="59"/>
      <c r="H909" s="59"/>
      <c r="I909" s="59"/>
      <c r="J909" s="59"/>
      <c r="K909" s="59"/>
      <c r="L909" s="59"/>
      <c r="M909" s="59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</row>
    <row r="910" spans="1:25" ht="14.25" customHeight="1" x14ac:dyDescent="0.25">
      <c r="A910" s="59"/>
      <c r="B910" s="59"/>
      <c r="C910" s="59"/>
      <c r="D910" s="59"/>
      <c r="E910" s="59"/>
      <c r="F910" s="59"/>
      <c r="G910" s="59"/>
      <c r="H910" s="59"/>
      <c r="I910" s="59"/>
      <c r="J910" s="59"/>
      <c r="K910" s="59"/>
      <c r="L910" s="59"/>
      <c r="M910" s="59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</row>
    <row r="911" spans="1:25" ht="14.25" customHeight="1" x14ac:dyDescent="0.25">
      <c r="A911" s="59"/>
      <c r="B911" s="59"/>
      <c r="C911" s="59"/>
      <c r="D911" s="59"/>
      <c r="E911" s="59"/>
      <c r="F911" s="59"/>
      <c r="G911" s="59"/>
      <c r="H911" s="59"/>
      <c r="I911" s="59"/>
      <c r="J911" s="59"/>
      <c r="K911" s="59"/>
      <c r="L911" s="59"/>
      <c r="M911" s="59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</row>
    <row r="912" spans="1:25" ht="14.25" customHeight="1" x14ac:dyDescent="0.25">
      <c r="A912" s="59"/>
      <c r="B912" s="59"/>
      <c r="C912" s="59"/>
      <c r="D912" s="59"/>
      <c r="E912" s="59"/>
      <c r="F912" s="59"/>
      <c r="G912" s="59"/>
      <c r="H912" s="59"/>
      <c r="I912" s="59"/>
      <c r="J912" s="59"/>
      <c r="K912" s="59"/>
      <c r="L912" s="59"/>
      <c r="M912" s="59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</row>
    <row r="913" spans="1:25" ht="14.25" customHeight="1" x14ac:dyDescent="0.25">
      <c r="A913" s="59"/>
      <c r="B913" s="59"/>
      <c r="C913" s="59"/>
      <c r="D913" s="59"/>
      <c r="E913" s="59"/>
      <c r="F913" s="59"/>
      <c r="G913" s="59"/>
      <c r="H913" s="59"/>
      <c r="I913" s="59"/>
      <c r="J913" s="59"/>
      <c r="K913" s="59"/>
      <c r="L913" s="59"/>
      <c r="M913" s="59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</row>
    <row r="914" spans="1:25" ht="14.25" customHeight="1" x14ac:dyDescent="0.25">
      <c r="A914" s="59"/>
      <c r="B914" s="59"/>
      <c r="C914" s="59"/>
      <c r="D914" s="59"/>
      <c r="E914" s="59"/>
      <c r="F914" s="59"/>
      <c r="G914" s="59"/>
      <c r="H914" s="59"/>
      <c r="I914" s="59"/>
      <c r="J914" s="59"/>
      <c r="K914" s="59"/>
      <c r="L914" s="59"/>
      <c r="M914" s="59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</row>
    <row r="915" spans="1:25" ht="14.25" customHeight="1" x14ac:dyDescent="0.25">
      <c r="A915" s="59"/>
      <c r="B915" s="59"/>
      <c r="C915" s="59"/>
      <c r="D915" s="59"/>
      <c r="E915" s="59"/>
      <c r="F915" s="59"/>
      <c r="G915" s="59"/>
      <c r="H915" s="59"/>
      <c r="I915" s="59"/>
      <c r="J915" s="59"/>
      <c r="K915" s="59"/>
      <c r="L915" s="59"/>
      <c r="M915" s="59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</row>
    <row r="916" spans="1:25" ht="14.25" customHeight="1" x14ac:dyDescent="0.25">
      <c r="A916" s="59"/>
      <c r="B916" s="59"/>
      <c r="C916" s="59"/>
      <c r="D916" s="59"/>
      <c r="E916" s="59"/>
      <c r="F916" s="59"/>
      <c r="G916" s="59"/>
      <c r="H916" s="59"/>
      <c r="I916" s="59"/>
      <c r="J916" s="59"/>
      <c r="K916" s="59"/>
      <c r="L916" s="59"/>
      <c r="M916" s="59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</row>
    <row r="917" spans="1:25" ht="14.25" customHeight="1" x14ac:dyDescent="0.25">
      <c r="A917" s="59"/>
      <c r="B917" s="59"/>
      <c r="C917" s="59"/>
      <c r="D917" s="59"/>
      <c r="E917" s="59"/>
      <c r="F917" s="59"/>
      <c r="G917" s="59"/>
      <c r="H917" s="59"/>
      <c r="I917" s="59"/>
      <c r="J917" s="59"/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</row>
    <row r="918" spans="1:25" ht="14.25" customHeight="1" x14ac:dyDescent="0.25">
      <c r="A918" s="59"/>
      <c r="B918" s="59"/>
      <c r="C918" s="59"/>
      <c r="D918" s="59"/>
      <c r="E918" s="59"/>
      <c r="F918" s="59"/>
      <c r="G918" s="59"/>
      <c r="H918" s="59"/>
      <c r="I918" s="59"/>
      <c r="J918" s="59"/>
      <c r="K918" s="59"/>
      <c r="L918" s="59"/>
      <c r="M918" s="59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</row>
    <row r="919" spans="1:25" ht="14.25" customHeight="1" x14ac:dyDescent="0.25">
      <c r="A919" s="59"/>
      <c r="B919" s="59"/>
      <c r="C919" s="59"/>
      <c r="D919" s="59"/>
      <c r="E919" s="59"/>
      <c r="F919" s="59"/>
      <c r="G919" s="59"/>
      <c r="H919" s="59"/>
      <c r="I919" s="59"/>
      <c r="J919" s="59"/>
      <c r="K919" s="59"/>
      <c r="L919" s="59"/>
      <c r="M919" s="59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</row>
    <row r="920" spans="1:25" ht="14.25" customHeight="1" x14ac:dyDescent="0.25">
      <c r="A920" s="59"/>
      <c r="B920" s="59"/>
      <c r="C920" s="59"/>
      <c r="D920" s="59"/>
      <c r="E920" s="59"/>
      <c r="F920" s="59"/>
      <c r="G920" s="59"/>
      <c r="H920" s="59"/>
      <c r="I920" s="59"/>
      <c r="J920" s="59"/>
      <c r="K920" s="59"/>
      <c r="L920" s="59"/>
      <c r="M920" s="59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</row>
    <row r="921" spans="1:25" ht="14.25" customHeight="1" x14ac:dyDescent="0.25">
      <c r="A921" s="59"/>
      <c r="B921" s="59"/>
      <c r="C921" s="59"/>
      <c r="D921" s="59"/>
      <c r="E921" s="59"/>
      <c r="F921" s="59"/>
      <c r="G921" s="59"/>
      <c r="H921" s="59"/>
      <c r="I921" s="59"/>
      <c r="J921" s="59"/>
      <c r="K921" s="59"/>
      <c r="L921" s="59"/>
      <c r="M921" s="59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</row>
    <row r="922" spans="1:25" ht="14.25" customHeight="1" x14ac:dyDescent="0.25">
      <c r="A922" s="59"/>
      <c r="B922" s="59"/>
      <c r="C922" s="59"/>
      <c r="D922" s="59"/>
      <c r="E922" s="59"/>
      <c r="F922" s="59"/>
      <c r="G922" s="59"/>
      <c r="H922" s="59"/>
      <c r="I922" s="59"/>
      <c r="J922" s="59"/>
      <c r="K922" s="59"/>
      <c r="L922" s="59"/>
      <c r="M922" s="59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</row>
    <row r="923" spans="1:25" ht="14.25" customHeight="1" x14ac:dyDescent="0.25">
      <c r="A923" s="59"/>
      <c r="B923" s="59"/>
      <c r="C923" s="59"/>
      <c r="D923" s="59"/>
      <c r="E923" s="59"/>
      <c r="F923" s="59"/>
      <c r="G923" s="59"/>
      <c r="H923" s="59"/>
      <c r="I923" s="59"/>
      <c r="J923" s="59"/>
      <c r="K923" s="59"/>
      <c r="L923" s="59"/>
      <c r="M923" s="59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</row>
    <row r="924" spans="1:25" ht="14.25" customHeight="1" x14ac:dyDescent="0.25">
      <c r="A924" s="59"/>
      <c r="B924" s="59"/>
      <c r="C924" s="59"/>
      <c r="D924" s="59"/>
      <c r="E924" s="59"/>
      <c r="F924" s="59"/>
      <c r="G924" s="59"/>
      <c r="H924" s="59"/>
      <c r="I924" s="59"/>
      <c r="J924" s="59"/>
      <c r="K924" s="59"/>
      <c r="L924" s="59"/>
      <c r="M924" s="59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</row>
    <row r="925" spans="1:25" ht="14.25" customHeight="1" x14ac:dyDescent="0.25">
      <c r="A925" s="59"/>
      <c r="B925" s="59"/>
      <c r="C925" s="59"/>
      <c r="D925" s="59"/>
      <c r="E925" s="59"/>
      <c r="F925" s="59"/>
      <c r="G925" s="59"/>
      <c r="H925" s="59"/>
      <c r="I925" s="59"/>
      <c r="J925" s="59"/>
      <c r="K925" s="59"/>
      <c r="L925" s="59"/>
      <c r="M925" s="59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</row>
    <row r="926" spans="1:25" ht="14.25" customHeight="1" x14ac:dyDescent="0.25">
      <c r="A926" s="59"/>
      <c r="B926" s="59"/>
      <c r="C926" s="59"/>
      <c r="D926" s="59"/>
      <c r="E926" s="59"/>
      <c r="F926" s="59"/>
      <c r="G926" s="59"/>
      <c r="H926" s="59"/>
      <c r="I926" s="59"/>
      <c r="J926" s="59"/>
      <c r="K926" s="59"/>
      <c r="L926" s="59"/>
      <c r="M926" s="59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</row>
    <row r="927" spans="1:25" ht="14.25" customHeight="1" x14ac:dyDescent="0.25">
      <c r="A927" s="59"/>
      <c r="B927" s="59"/>
      <c r="C927" s="59"/>
      <c r="D927" s="59"/>
      <c r="E927" s="59"/>
      <c r="F927" s="59"/>
      <c r="G927" s="59"/>
      <c r="H927" s="59"/>
      <c r="I927" s="59"/>
      <c r="J927" s="59"/>
      <c r="K927" s="59"/>
      <c r="L927" s="59"/>
      <c r="M927" s="59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</row>
    <row r="928" spans="1:25" ht="14.25" customHeight="1" x14ac:dyDescent="0.25">
      <c r="A928" s="59"/>
      <c r="B928" s="59"/>
      <c r="C928" s="59"/>
      <c r="D928" s="59"/>
      <c r="E928" s="59"/>
      <c r="F928" s="59"/>
      <c r="G928" s="59"/>
      <c r="H928" s="59"/>
      <c r="I928" s="59"/>
      <c r="J928" s="59"/>
      <c r="K928" s="59"/>
      <c r="L928" s="59"/>
      <c r="M928" s="59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</row>
    <row r="929" spans="1:25" ht="14.25" customHeight="1" x14ac:dyDescent="0.25">
      <c r="A929" s="59"/>
      <c r="B929" s="59"/>
      <c r="C929" s="59"/>
      <c r="D929" s="59"/>
      <c r="E929" s="59"/>
      <c r="F929" s="59"/>
      <c r="G929" s="59"/>
      <c r="H929" s="59"/>
      <c r="I929" s="59"/>
      <c r="J929" s="59"/>
      <c r="K929" s="59"/>
      <c r="L929" s="59"/>
      <c r="M929" s="59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</row>
    <row r="930" spans="1:25" ht="14.25" customHeight="1" x14ac:dyDescent="0.25">
      <c r="A930" s="59"/>
      <c r="B930" s="59"/>
      <c r="C930" s="59"/>
      <c r="D930" s="59"/>
      <c r="E930" s="59"/>
      <c r="F930" s="59"/>
      <c r="G930" s="59"/>
      <c r="H930" s="59"/>
      <c r="I930" s="59"/>
      <c r="J930" s="59"/>
      <c r="K930" s="59"/>
      <c r="L930" s="59"/>
      <c r="M930" s="59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</row>
    <row r="931" spans="1:25" ht="14.25" customHeight="1" x14ac:dyDescent="0.25">
      <c r="A931" s="59"/>
      <c r="B931" s="59"/>
      <c r="C931" s="59"/>
      <c r="D931" s="59"/>
      <c r="E931" s="59"/>
      <c r="F931" s="59"/>
      <c r="G931" s="59"/>
      <c r="H931" s="59"/>
      <c r="I931" s="59"/>
      <c r="J931" s="59"/>
      <c r="K931" s="59"/>
      <c r="L931" s="59"/>
      <c r="M931" s="59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</row>
    <row r="932" spans="1:25" ht="14.25" customHeight="1" x14ac:dyDescent="0.25">
      <c r="A932" s="59"/>
      <c r="B932" s="59"/>
      <c r="C932" s="59"/>
      <c r="D932" s="59"/>
      <c r="E932" s="59"/>
      <c r="F932" s="59"/>
      <c r="G932" s="59"/>
      <c r="H932" s="59"/>
      <c r="I932" s="59"/>
      <c r="J932" s="59"/>
      <c r="K932" s="59"/>
      <c r="L932" s="59"/>
      <c r="M932" s="59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</row>
    <row r="933" spans="1:25" ht="14.25" customHeight="1" x14ac:dyDescent="0.25">
      <c r="A933" s="59"/>
      <c r="B933" s="59"/>
      <c r="C933" s="59"/>
      <c r="D933" s="59"/>
      <c r="E933" s="59"/>
      <c r="F933" s="59"/>
      <c r="G933" s="59"/>
      <c r="H933" s="59"/>
      <c r="I933" s="59"/>
      <c r="J933" s="59"/>
      <c r="K933" s="59"/>
      <c r="L933" s="59"/>
      <c r="M933" s="59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</row>
    <row r="934" spans="1:25" ht="14.25" customHeight="1" x14ac:dyDescent="0.25">
      <c r="A934" s="59"/>
      <c r="B934" s="59"/>
      <c r="C934" s="59"/>
      <c r="D934" s="59"/>
      <c r="E934" s="59"/>
      <c r="F934" s="59"/>
      <c r="G934" s="59"/>
      <c r="H934" s="59"/>
      <c r="I934" s="59"/>
      <c r="J934" s="59"/>
      <c r="K934" s="59"/>
      <c r="L934" s="59"/>
      <c r="M934" s="59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</row>
    <row r="935" spans="1:25" ht="14.25" customHeight="1" x14ac:dyDescent="0.25">
      <c r="A935" s="59"/>
      <c r="B935" s="59"/>
      <c r="C935" s="59"/>
      <c r="D935" s="59"/>
      <c r="E935" s="59"/>
      <c r="F935" s="59"/>
      <c r="G935" s="59"/>
      <c r="H935" s="59"/>
      <c r="I935" s="59"/>
      <c r="J935" s="59"/>
      <c r="K935" s="59"/>
      <c r="L935" s="59"/>
      <c r="M935" s="59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</row>
    <row r="936" spans="1:25" ht="14.25" customHeight="1" x14ac:dyDescent="0.25">
      <c r="A936" s="59"/>
      <c r="B936" s="59"/>
      <c r="C936" s="59"/>
      <c r="D936" s="59"/>
      <c r="E936" s="59"/>
      <c r="F936" s="59"/>
      <c r="G936" s="59"/>
      <c r="H936" s="59"/>
      <c r="I936" s="59"/>
      <c r="J936" s="59"/>
      <c r="K936" s="59"/>
      <c r="L936" s="59"/>
      <c r="M936" s="59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</row>
    <row r="937" spans="1:25" ht="14.25" customHeight="1" x14ac:dyDescent="0.25">
      <c r="A937" s="59"/>
      <c r="B937" s="59"/>
      <c r="C937" s="59"/>
      <c r="D937" s="59"/>
      <c r="E937" s="59"/>
      <c r="F937" s="59"/>
      <c r="G937" s="59"/>
      <c r="H937" s="59"/>
      <c r="I937" s="59"/>
      <c r="J937" s="59"/>
      <c r="K937" s="59"/>
      <c r="L937" s="59"/>
      <c r="M937" s="59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</row>
    <row r="938" spans="1:25" ht="14.25" customHeight="1" x14ac:dyDescent="0.25">
      <c r="A938" s="59"/>
      <c r="B938" s="59"/>
      <c r="C938" s="59"/>
      <c r="D938" s="59"/>
      <c r="E938" s="59"/>
      <c r="F938" s="59"/>
      <c r="G938" s="59"/>
      <c r="H938" s="59"/>
      <c r="I938" s="59"/>
      <c r="J938" s="59"/>
      <c r="K938" s="59"/>
      <c r="L938" s="59"/>
      <c r="M938" s="59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</row>
    <row r="939" spans="1:25" ht="14.25" customHeight="1" x14ac:dyDescent="0.25">
      <c r="A939" s="59"/>
      <c r="B939" s="59"/>
      <c r="C939" s="59"/>
      <c r="D939" s="59"/>
      <c r="E939" s="59"/>
      <c r="F939" s="59"/>
      <c r="G939" s="59"/>
      <c r="H939" s="59"/>
      <c r="I939" s="59"/>
      <c r="J939" s="59"/>
      <c r="K939" s="59"/>
      <c r="L939" s="59"/>
      <c r="M939" s="59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</row>
    <row r="940" spans="1:25" ht="14.25" customHeight="1" x14ac:dyDescent="0.25">
      <c r="A940" s="59"/>
      <c r="B940" s="59"/>
      <c r="C940" s="59"/>
      <c r="D940" s="59"/>
      <c r="E940" s="59"/>
      <c r="F940" s="59"/>
      <c r="G940" s="59"/>
      <c r="H940" s="59"/>
      <c r="I940" s="59"/>
      <c r="J940" s="59"/>
      <c r="K940" s="59"/>
      <c r="L940" s="59"/>
      <c r="M940" s="59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</row>
    <row r="941" spans="1:25" ht="14.25" customHeight="1" x14ac:dyDescent="0.25">
      <c r="A941" s="59"/>
      <c r="B941" s="59"/>
      <c r="C941" s="59"/>
      <c r="D941" s="59"/>
      <c r="E941" s="59"/>
      <c r="F941" s="59"/>
      <c r="G941" s="59"/>
      <c r="H941" s="59"/>
      <c r="I941" s="59"/>
      <c r="J941" s="59"/>
      <c r="K941" s="59"/>
      <c r="L941" s="59"/>
      <c r="M941" s="59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</row>
    <row r="942" spans="1:25" ht="14.25" customHeight="1" x14ac:dyDescent="0.25">
      <c r="A942" s="59"/>
      <c r="B942" s="59"/>
      <c r="C942" s="59"/>
      <c r="D942" s="59"/>
      <c r="E942" s="59"/>
      <c r="F942" s="59"/>
      <c r="G942" s="59"/>
      <c r="H942" s="59"/>
      <c r="I942" s="59"/>
      <c r="J942" s="59"/>
      <c r="K942" s="59"/>
      <c r="L942" s="59"/>
      <c r="M942" s="59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</row>
    <row r="943" spans="1:25" ht="14.25" customHeight="1" x14ac:dyDescent="0.25">
      <c r="A943" s="59"/>
      <c r="B943" s="59"/>
      <c r="C943" s="59"/>
      <c r="D943" s="59"/>
      <c r="E943" s="59"/>
      <c r="F943" s="59"/>
      <c r="G943" s="59"/>
      <c r="H943" s="59"/>
      <c r="I943" s="59"/>
      <c r="J943" s="59"/>
      <c r="K943" s="59"/>
      <c r="L943" s="59"/>
      <c r="M943" s="59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</row>
    <row r="944" spans="1:25" ht="14.25" customHeight="1" x14ac:dyDescent="0.25">
      <c r="A944" s="59"/>
      <c r="B944" s="59"/>
      <c r="C944" s="59"/>
      <c r="D944" s="59"/>
      <c r="E944" s="59"/>
      <c r="F944" s="59"/>
      <c r="G944" s="59"/>
      <c r="H944" s="59"/>
      <c r="I944" s="59"/>
      <c r="J944" s="59"/>
      <c r="K944" s="59"/>
      <c r="L944" s="59"/>
      <c r="M944" s="59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</row>
    <row r="945" spans="1:25" ht="14.25" customHeight="1" x14ac:dyDescent="0.25">
      <c r="A945" s="59"/>
      <c r="B945" s="59"/>
      <c r="C945" s="59"/>
      <c r="D945" s="59"/>
      <c r="E945" s="59"/>
      <c r="F945" s="59"/>
      <c r="G945" s="59"/>
      <c r="H945" s="59"/>
      <c r="I945" s="59"/>
      <c r="J945" s="59"/>
      <c r="K945" s="59"/>
      <c r="L945" s="59"/>
      <c r="M945" s="59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</row>
    <row r="946" spans="1:25" ht="14.25" customHeight="1" x14ac:dyDescent="0.25">
      <c r="A946" s="59"/>
      <c r="B946" s="59"/>
      <c r="C946" s="59"/>
      <c r="D946" s="59"/>
      <c r="E946" s="59"/>
      <c r="F946" s="59"/>
      <c r="G946" s="59"/>
      <c r="H946" s="59"/>
      <c r="I946" s="59"/>
      <c r="J946" s="59"/>
      <c r="K946" s="59"/>
      <c r="L946" s="59"/>
      <c r="M946" s="59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</row>
    <row r="947" spans="1:25" ht="14.25" customHeight="1" x14ac:dyDescent="0.25">
      <c r="A947" s="59"/>
      <c r="B947" s="59"/>
      <c r="C947" s="59"/>
      <c r="D947" s="59"/>
      <c r="E947" s="59"/>
      <c r="F947" s="59"/>
      <c r="G947" s="59"/>
      <c r="H947" s="59"/>
      <c r="I947" s="59"/>
      <c r="J947" s="59"/>
      <c r="K947" s="59"/>
      <c r="L947" s="59"/>
      <c r="M947" s="59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</row>
    <row r="948" spans="1:25" ht="14.25" customHeight="1" x14ac:dyDescent="0.25">
      <c r="A948" s="59"/>
      <c r="B948" s="59"/>
      <c r="C948" s="59"/>
      <c r="D948" s="59"/>
      <c r="E948" s="59"/>
      <c r="F948" s="59"/>
      <c r="G948" s="59"/>
      <c r="H948" s="59"/>
      <c r="I948" s="59"/>
      <c r="J948" s="59"/>
      <c r="K948" s="59"/>
      <c r="L948" s="59"/>
      <c r="M948" s="59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</row>
    <row r="949" spans="1:25" ht="14.25" customHeight="1" x14ac:dyDescent="0.25">
      <c r="A949" s="59"/>
      <c r="B949" s="59"/>
      <c r="C949" s="59"/>
      <c r="D949" s="59"/>
      <c r="E949" s="59"/>
      <c r="F949" s="59"/>
      <c r="G949" s="59"/>
      <c r="H949" s="59"/>
      <c r="I949" s="59"/>
      <c r="J949" s="59"/>
      <c r="K949" s="59"/>
      <c r="L949" s="59"/>
      <c r="M949" s="59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</row>
    <row r="950" spans="1:25" ht="14.25" customHeight="1" x14ac:dyDescent="0.25">
      <c r="A950" s="59"/>
      <c r="B950" s="59"/>
      <c r="C950" s="59"/>
      <c r="D950" s="59"/>
      <c r="E950" s="59"/>
      <c r="F950" s="59"/>
      <c r="G950" s="59"/>
      <c r="H950" s="59"/>
      <c r="I950" s="59"/>
      <c r="J950" s="59"/>
      <c r="K950" s="59"/>
      <c r="L950" s="59"/>
      <c r="M950" s="59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</row>
    <row r="951" spans="1:25" ht="14.25" customHeight="1" x14ac:dyDescent="0.25">
      <c r="A951" s="59"/>
      <c r="B951" s="59"/>
      <c r="C951" s="59"/>
      <c r="D951" s="59"/>
      <c r="E951" s="59"/>
      <c r="F951" s="59"/>
      <c r="G951" s="59"/>
      <c r="H951" s="59"/>
      <c r="I951" s="59"/>
      <c r="J951" s="59"/>
      <c r="K951" s="59"/>
      <c r="L951" s="59"/>
      <c r="M951" s="59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</row>
    <row r="952" spans="1:25" ht="14.25" customHeight="1" x14ac:dyDescent="0.25">
      <c r="A952" s="59"/>
      <c r="B952" s="59"/>
      <c r="C952" s="59"/>
      <c r="D952" s="59"/>
      <c r="E952" s="59"/>
      <c r="F952" s="59"/>
      <c r="G952" s="59"/>
      <c r="H952" s="59"/>
      <c r="I952" s="59"/>
      <c r="J952" s="59"/>
      <c r="K952" s="59"/>
      <c r="L952" s="59"/>
      <c r="M952" s="59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</row>
    <row r="953" spans="1:25" ht="14.25" customHeight="1" x14ac:dyDescent="0.25">
      <c r="A953" s="59"/>
      <c r="B953" s="59"/>
      <c r="C953" s="59"/>
      <c r="D953" s="59"/>
      <c r="E953" s="59"/>
      <c r="F953" s="59"/>
      <c r="G953" s="59"/>
      <c r="H953" s="59"/>
      <c r="I953" s="59"/>
      <c r="J953" s="59"/>
      <c r="K953" s="59"/>
      <c r="L953" s="59"/>
      <c r="M953" s="59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</row>
    <row r="954" spans="1:25" ht="14.25" customHeight="1" x14ac:dyDescent="0.25">
      <c r="A954" s="59"/>
      <c r="B954" s="59"/>
      <c r="C954" s="59"/>
      <c r="D954" s="59"/>
      <c r="E954" s="59"/>
      <c r="F954" s="59"/>
      <c r="G954" s="59"/>
      <c r="H954" s="59"/>
      <c r="I954" s="59"/>
      <c r="J954" s="59"/>
      <c r="K954" s="59"/>
      <c r="L954" s="59"/>
      <c r="M954" s="59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</row>
    <row r="955" spans="1:25" ht="14.25" customHeight="1" x14ac:dyDescent="0.25">
      <c r="A955" s="59"/>
      <c r="B955" s="59"/>
      <c r="C955" s="59"/>
      <c r="D955" s="59"/>
      <c r="E955" s="59"/>
      <c r="F955" s="59"/>
      <c r="G955" s="59"/>
      <c r="H955" s="59"/>
      <c r="I955" s="59"/>
      <c r="J955" s="59"/>
      <c r="K955" s="59"/>
      <c r="L955" s="59"/>
      <c r="M955" s="59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</row>
    <row r="956" spans="1:25" ht="14.25" customHeight="1" x14ac:dyDescent="0.25">
      <c r="A956" s="59"/>
      <c r="B956" s="59"/>
      <c r="C956" s="59"/>
      <c r="D956" s="59"/>
      <c r="E956" s="59"/>
      <c r="F956" s="59"/>
      <c r="G956" s="59"/>
      <c r="H956" s="59"/>
      <c r="I956" s="59"/>
      <c r="J956" s="59"/>
      <c r="K956" s="59"/>
      <c r="L956" s="59"/>
      <c r="M956" s="59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</row>
    <row r="957" spans="1:25" ht="14.25" customHeight="1" x14ac:dyDescent="0.25">
      <c r="A957" s="59"/>
      <c r="B957" s="59"/>
      <c r="C957" s="59"/>
      <c r="D957" s="59"/>
      <c r="E957" s="59"/>
      <c r="F957" s="59"/>
      <c r="G957" s="59"/>
      <c r="H957" s="59"/>
      <c r="I957" s="59"/>
      <c r="J957" s="59"/>
      <c r="K957" s="59"/>
      <c r="L957" s="59"/>
      <c r="M957" s="59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</row>
    <row r="958" spans="1:25" ht="14.25" customHeight="1" x14ac:dyDescent="0.25">
      <c r="A958" s="59"/>
      <c r="B958" s="59"/>
      <c r="C958" s="59"/>
      <c r="D958" s="59"/>
      <c r="E958" s="59"/>
      <c r="F958" s="59"/>
      <c r="G958" s="59"/>
      <c r="H958" s="59"/>
      <c r="I958" s="59"/>
      <c r="J958" s="59"/>
      <c r="K958" s="59"/>
      <c r="L958" s="59"/>
      <c r="M958" s="59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</row>
    <row r="959" spans="1:25" ht="14.25" customHeight="1" x14ac:dyDescent="0.25">
      <c r="A959" s="59"/>
      <c r="B959" s="59"/>
      <c r="C959" s="59"/>
      <c r="D959" s="59"/>
      <c r="E959" s="59"/>
      <c r="F959" s="59"/>
      <c r="G959" s="59"/>
      <c r="H959" s="59"/>
      <c r="I959" s="59"/>
      <c r="J959" s="59"/>
      <c r="K959" s="59"/>
      <c r="L959" s="59"/>
      <c r="M959" s="59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</row>
    <row r="960" spans="1:25" ht="14.25" customHeight="1" x14ac:dyDescent="0.25">
      <c r="A960" s="59"/>
      <c r="B960" s="59"/>
      <c r="C960" s="59"/>
      <c r="D960" s="59"/>
      <c r="E960" s="59"/>
      <c r="F960" s="59"/>
      <c r="G960" s="59"/>
      <c r="H960" s="59"/>
      <c r="I960" s="59"/>
      <c r="J960" s="59"/>
      <c r="K960" s="59"/>
      <c r="L960" s="59"/>
      <c r="M960" s="59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</row>
    <row r="961" spans="1:25" ht="14.25" customHeight="1" x14ac:dyDescent="0.25">
      <c r="A961" s="59"/>
      <c r="B961" s="59"/>
      <c r="C961" s="59"/>
      <c r="D961" s="59"/>
      <c r="E961" s="59"/>
      <c r="F961" s="59"/>
      <c r="G961" s="59"/>
      <c r="H961" s="59"/>
      <c r="I961" s="59"/>
      <c r="J961" s="59"/>
      <c r="K961" s="59"/>
      <c r="L961" s="59"/>
      <c r="M961" s="59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</row>
    <row r="962" spans="1:25" ht="14.25" customHeight="1" x14ac:dyDescent="0.25">
      <c r="A962" s="59"/>
      <c r="B962" s="59"/>
      <c r="C962" s="59"/>
      <c r="D962" s="59"/>
      <c r="E962" s="59"/>
      <c r="F962" s="59"/>
      <c r="G962" s="59"/>
      <c r="H962" s="59"/>
      <c r="I962" s="59"/>
      <c r="J962" s="59"/>
      <c r="K962" s="59"/>
      <c r="L962" s="59"/>
      <c r="M962" s="59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</row>
    <row r="963" spans="1:25" ht="14.25" customHeight="1" x14ac:dyDescent="0.25">
      <c r="A963" s="59"/>
      <c r="B963" s="59"/>
      <c r="C963" s="59"/>
      <c r="D963" s="59"/>
      <c r="E963" s="59"/>
      <c r="F963" s="59"/>
      <c r="G963" s="59"/>
      <c r="H963" s="59"/>
      <c r="I963" s="59"/>
      <c r="J963" s="59"/>
      <c r="K963" s="59"/>
      <c r="L963" s="59"/>
      <c r="M963" s="59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</row>
    <row r="964" spans="1:25" ht="14.25" customHeight="1" x14ac:dyDescent="0.25">
      <c r="A964" s="59"/>
      <c r="B964" s="59"/>
      <c r="C964" s="59"/>
      <c r="D964" s="59"/>
      <c r="E964" s="59"/>
      <c r="F964" s="59"/>
      <c r="G964" s="59"/>
      <c r="H964" s="59"/>
      <c r="I964" s="59"/>
      <c r="J964" s="59"/>
      <c r="K964" s="59"/>
      <c r="L964" s="59"/>
      <c r="M964" s="59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</row>
    <row r="965" spans="1:25" ht="14.25" customHeight="1" x14ac:dyDescent="0.25">
      <c r="A965" s="59"/>
      <c r="B965" s="59"/>
      <c r="C965" s="59"/>
      <c r="D965" s="59"/>
      <c r="E965" s="59"/>
      <c r="F965" s="59"/>
      <c r="G965" s="59"/>
      <c r="H965" s="59"/>
      <c r="I965" s="59"/>
      <c r="J965" s="59"/>
      <c r="K965" s="59"/>
      <c r="L965" s="59"/>
      <c r="M965" s="59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</row>
    <row r="966" spans="1:25" ht="14.25" customHeight="1" x14ac:dyDescent="0.25">
      <c r="A966" s="59"/>
      <c r="B966" s="59"/>
      <c r="C966" s="59"/>
      <c r="D966" s="59"/>
      <c r="E966" s="59"/>
      <c r="F966" s="59"/>
      <c r="G966" s="59"/>
      <c r="H966" s="59"/>
      <c r="I966" s="59"/>
      <c r="J966" s="59"/>
      <c r="K966" s="59"/>
      <c r="L966" s="59"/>
      <c r="M966" s="59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</row>
    <row r="967" spans="1:25" ht="14.25" customHeight="1" x14ac:dyDescent="0.25">
      <c r="A967" s="59"/>
      <c r="B967" s="59"/>
      <c r="C967" s="59"/>
      <c r="D967" s="59"/>
      <c r="E967" s="59"/>
      <c r="F967" s="59"/>
      <c r="G967" s="59"/>
      <c r="H967" s="59"/>
      <c r="I967" s="59"/>
      <c r="J967" s="59"/>
      <c r="K967" s="59"/>
      <c r="L967" s="59"/>
      <c r="M967" s="59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</row>
    <row r="968" spans="1:25" ht="14.25" customHeight="1" x14ac:dyDescent="0.25">
      <c r="A968" s="59"/>
      <c r="B968" s="59"/>
      <c r="C968" s="59"/>
      <c r="D968" s="59"/>
      <c r="E968" s="59"/>
      <c r="F968" s="59"/>
      <c r="G968" s="59"/>
      <c r="H968" s="59"/>
      <c r="I968" s="59"/>
      <c r="J968" s="59"/>
      <c r="K968" s="59"/>
      <c r="L968" s="59"/>
      <c r="M968" s="59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</row>
    <row r="969" spans="1:25" ht="14.25" customHeight="1" x14ac:dyDescent="0.25">
      <c r="A969" s="59"/>
      <c r="B969" s="59"/>
      <c r="C969" s="59"/>
      <c r="D969" s="59"/>
      <c r="E969" s="59"/>
      <c r="F969" s="59"/>
      <c r="G969" s="59"/>
      <c r="H969" s="59"/>
      <c r="I969" s="59"/>
      <c r="J969" s="59"/>
      <c r="K969" s="59"/>
      <c r="L969" s="59"/>
      <c r="M969" s="59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</row>
    <row r="970" spans="1:25" ht="14.25" customHeight="1" x14ac:dyDescent="0.25">
      <c r="A970" s="59"/>
      <c r="B970" s="59"/>
      <c r="C970" s="59"/>
      <c r="D970" s="59"/>
      <c r="E970" s="59"/>
      <c r="F970" s="59"/>
      <c r="G970" s="59"/>
      <c r="H970" s="59"/>
      <c r="I970" s="59"/>
      <c r="J970" s="59"/>
      <c r="K970" s="59"/>
      <c r="L970" s="59"/>
      <c r="M970" s="59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</row>
  </sheetData>
  <mergeCells count="4">
    <mergeCell ref="A1:G1"/>
    <mergeCell ref="B3:G3"/>
    <mergeCell ref="B4:G4"/>
    <mergeCell ref="C7:F7"/>
  </mergeCells>
  <dataValidations count="1">
    <dataValidation type="list" allowBlank="1" sqref="A9:A14" xr:uid="{00000000-0002-0000-0400-000000000000}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9A8B1-B71A-43B6-9E7D-BAFEECB45138}">
  <dimension ref="A1:E13"/>
  <sheetViews>
    <sheetView workbookViewId="0">
      <selection sqref="A1:D1"/>
    </sheetView>
  </sheetViews>
  <sheetFormatPr defaultColWidth="8.875" defaultRowHeight="13.5" x14ac:dyDescent="0.25"/>
  <cols>
    <col min="1" max="1" width="8.875" style="134"/>
    <col min="2" max="2" width="12.5" style="42" bestFit="1" customWidth="1"/>
    <col min="3" max="3" width="8.875" style="42"/>
    <col min="4" max="4" width="10" style="42" customWidth="1"/>
    <col min="5" max="16384" width="8.875" style="42"/>
  </cols>
  <sheetData>
    <row r="1" spans="1:5" x14ac:dyDescent="0.25">
      <c r="A1" s="158" t="s">
        <v>731</v>
      </c>
      <c r="B1" s="158"/>
      <c r="C1" s="158"/>
      <c r="D1" s="158"/>
    </row>
    <row r="2" spans="1:5" x14ac:dyDescent="0.25">
      <c r="A2" s="172" t="s">
        <v>722</v>
      </c>
      <c r="B2" s="173"/>
      <c r="C2" s="173"/>
      <c r="D2" s="174"/>
      <c r="E2" s="146"/>
    </row>
    <row r="3" spans="1:5" ht="40.5" x14ac:dyDescent="0.25">
      <c r="A3" s="147" t="s">
        <v>134</v>
      </c>
      <c r="B3" s="148" t="s">
        <v>151</v>
      </c>
      <c r="C3" s="148" t="s">
        <v>723</v>
      </c>
      <c r="D3" s="148" t="s">
        <v>724</v>
      </c>
    </row>
    <row r="4" spans="1:5" x14ac:dyDescent="0.25">
      <c r="A4" s="145">
        <v>1</v>
      </c>
      <c r="B4" s="140">
        <v>554439000039504</v>
      </c>
      <c r="C4" s="144" t="s">
        <v>725</v>
      </c>
      <c r="D4" s="82">
        <v>25017.3</v>
      </c>
    </row>
    <row r="5" spans="1:5" x14ac:dyDescent="0.25">
      <c r="A5" s="145">
        <v>2</v>
      </c>
      <c r="B5" s="140">
        <v>554439000039504</v>
      </c>
      <c r="C5" s="141">
        <v>44949</v>
      </c>
      <c r="D5" s="82">
        <v>11586.58</v>
      </c>
    </row>
    <row r="6" spans="1:5" x14ac:dyDescent="0.25">
      <c r="A6" s="145">
        <v>3</v>
      </c>
      <c r="B6" s="140">
        <v>554439000039504</v>
      </c>
      <c r="C6" s="142">
        <v>45092</v>
      </c>
      <c r="D6" s="82">
        <v>5586</v>
      </c>
    </row>
    <row r="7" spans="1:5" x14ac:dyDescent="0.25">
      <c r="A7" s="145">
        <v>4</v>
      </c>
      <c r="B7" s="140">
        <v>554439000039504</v>
      </c>
      <c r="C7" s="141">
        <v>45107</v>
      </c>
      <c r="D7" s="82">
        <v>17882</v>
      </c>
    </row>
    <row r="8" spans="1:5" x14ac:dyDescent="0.25">
      <c r="A8" s="145">
        <v>5</v>
      </c>
      <c r="B8" s="140">
        <v>554439000039504</v>
      </c>
      <c r="C8" s="141">
        <v>45148</v>
      </c>
      <c r="D8" s="82">
        <v>2926</v>
      </c>
    </row>
    <row r="9" spans="1:5" x14ac:dyDescent="0.25">
      <c r="A9" s="145">
        <v>6</v>
      </c>
      <c r="B9" s="140">
        <v>554439000039504</v>
      </c>
      <c r="C9" s="141">
        <v>45182</v>
      </c>
      <c r="D9" s="82">
        <v>1064</v>
      </c>
    </row>
    <row r="10" spans="1:5" x14ac:dyDescent="0.25">
      <c r="A10" s="145">
        <v>7</v>
      </c>
      <c r="B10" s="140">
        <v>554439000039504</v>
      </c>
      <c r="C10" s="141">
        <v>45216</v>
      </c>
      <c r="D10" s="82">
        <v>133</v>
      </c>
    </row>
    <row r="11" spans="1:5" x14ac:dyDescent="0.25">
      <c r="A11" s="145">
        <v>8</v>
      </c>
      <c r="B11" s="140">
        <v>554439000039504</v>
      </c>
      <c r="C11" s="141">
        <v>45250</v>
      </c>
      <c r="D11" s="82">
        <v>1463</v>
      </c>
    </row>
    <row r="12" spans="1:5" x14ac:dyDescent="0.25">
      <c r="A12" s="145">
        <v>9</v>
      </c>
      <c r="B12" s="140">
        <v>554439000039504</v>
      </c>
      <c r="C12" s="141">
        <v>45253</v>
      </c>
      <c r="D12" s="82">
        <v>1862</v>
      </c>
    </row>
    <row r="13" spans="1:5" x14ac:dyDescent="0.25">
      <c r="A13" s="83" t="s">
        <v>717</v>
      </c>
      <c r="B13" s="143"/>
      <c r="C13" s="143"/>
      <c r="D13" s="139">
        <f>SUM(D4:D12)</f>
        <v>67519.88</v>
      </c>
    </row>
  </sheetData>
  <mergeCells count="2">
    <mergeCell ref="A2:D2"/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33DFC-E0CC-4C69-BEC1-4535CA7528B0}">
  <dimension ref="A1"/>
  <sheetViews>
    <sheetView workbookViewId="0"/>
  </sheetViews>
  <sheetFormatPr defaultColWidth="8.875" defaultRowHeight="14.25" x14ac:dyDescent="0.2"/>
  <sheetData/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4E250-10DF-4DC2-81B2-4E6905AC1099}">
  <dimension ref="A1"/>
  <sheetViews>
    <sheetView workbookViewId="0"/>
  </sheetViews>
  <sheetFormatPr defaultColWidth="8.875" defaultRowHeight="14.25" x14ac:dyDescent="0.2"/>
  <sheetData/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12E5B-5932-47E1-BF68-9B87EAD4D5DC}">
  <dimension ref="A1"/>
  <sheetViews>
    <sheetView workbookViewId="0"/>
  </sheetViews>
  <sheetFormatPr defaultColWidth="8.875" defaultRowHeight="14.25" x14ac:dyDescent="0.2"/>
  <sheetData/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SINTETICO</vt:lpstr>
      <vt:lpstr>CONCILIAÇÃO</vt:lpstr>
      <vt:lpstr>RELAÇÃO DE PAGAMENTOS</vt:lpstr>
      <vt:lpstr>RESSARCIMENTO À UFC</vt:lpstr>
      <vt:lpstr>DEMONSTRATIVO DE RENDIMENTOS</vt:lpstr>
      <vt:lpstr>RESSARCIMENTO À  FACEP</vt:lpstr>
      <vt:lpstr>Planilha12</vt:lpstr>
      <vt:lpstr>Planilha10</vt:lpstr>
      <vt:lpstr>Planilha9</vt:lpstr>
      <vt:lpstr>Planilha6</vt:lpstr>
      <vt:lpstr>Planilha7</vt:lpstr>
      <vt:lpstr>Planilha2</vt:lpstr>
      <vt:lpstr>Planilha3</vt:lpstr>
      <vt:lpstr>Planilha4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Eveline</dc:creator>
  <cp:lastModifiedBy>gloria@arrais.com</cp:lastModifiedBy>
  <cp:lastPrinted>2025-11-09T19:31:57Z</cp:lastPrinted>
  <dcterms:created xsi:type="dcterms:W3CDTF">2021-01-07T18:55:31Z</dcterms:created>
  <dcterms:modified xsi:type="dcterms:W3CDTF">2026-02-24T18:25:28Z</dcterms:modified>
</cp:coreProperties>
</file>