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CONCLUÍDAS E REVISADAS/CONTRATOS 2023/"/>
    </mc:Choice>
  </mc:AlternateContent>
  <xr:revisionPtr revIDLastSave="2589" documentId="13_ncr:1_{B4C315AD-4325-E442-A6CA-11BA604C9B92}" xr6:coauthVersionLast="47" xr6:coauthVersionMax="47" xr10:uidLastSave="{0473E9E7-CCF8-41A7-8257-4FC8338A712B}"/>
  <bookViews>
    <workbookView xWindow="-120" yWindow="-120" windowWidth="29040" windowHeight="15720" activeTab="6" xr2:uid="{6CFB436C-4094-C04B-8DBD-A109D544E511}"/>
  </bookViews>
  <sheets>
    <sheet name="pagamentos" sheetId="2" r:id="rId1"/>
    <sheet name="conciliação" sheetId="4" r:id="rId2"/>
    <sheet name="rende fácil" sheetId="6" r:id="rId3"/>
    <sheet name="facep" sheetId="7" r:id="rId4"/>
    <sheet name="ufc" sheetId="8" r:id="rId5"/>
    <sheet name="CDB" sheetId="9" r:id="rId6"/>
    <sheet name="SINTÉTICO" sheetId="10" r:id="rId7"/>
    <sheet name="MAT PERMANENTE" sheetId="11" r:id="rId8"/>
  </sheets>
  <definedNames>
    <definedName name="_xlnm._FilterDatabase" localSheetId="1" hidden="1">conciliação!$A$2:$N$658</definedName>
    <definedName name="_xlnm._FilterDatabase" localSheetId="0" hidden="1">pagamentos!$A$2:$L$388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0" i="10" l="1"/>
  <c r="C131" i="10" s="1"/>
  <c r="C112" i="10"/>
  <c r="C113" i="10" s="1"/>
  <c r="C59" i="10"/>
  <c r="M388" i="2"/>
  <c r="C8" i="10"/>
  <c r="N103" i="4" l="1"/>
  <c r="N104" i="4" s="1"/>
  <c r="N105" i="4" s="1"/>
  <c r="N106" i="4" s="1"/>
  <c r="N107" i="4" s="1"/>
  <c r="N108" i="4" s="1"/>
  <c r="N109" i="4" s="1"/>
  <c r="N110" i="4" s="1"/>
  <c r="N111" i="4" s="1"/>
  <c r="N112" i="4" s="1"/>
  <c r="N113" i="4" s="1"/>
  <c r="N114" i="4" s="1"/>
  <c r="N115" i="4" s="1"/>
  <c r="N116" i="4" s="1"/>
  <c r="N117" i="4" s="1"/>
  <c r="N118" i="4" s="1"/>
  <c r="N119" i="4" s="1"/>
  <c r="N120" i="4" s="1"/>
  <c r="N121" i="4" s="1"/>
  <c r="N122" i="4" s="1"/>
  <c r="N123" i="4" s="1"/>
  <c r="N124" i="4" s="1"/>
  <c r="N125" i="4" s="1"/>
  <c r="N126" i="4" s="1"/>
  <c r="N127" i="4" s="1"/>
  <c r="N128" i="4" s="1"/>
  <c r="N129" i="4" s="1"/>
  <c r="N130" i="4" s="1"/>
  <c r="N131" i="4" s="1"/>
  <c r="N132" i="4" s="1"/>
  <c r="N133" i="4" s="1"/>
  <c r="N134" i="4" s="1"/>
  <c r="N135" i="4" s="1"/>
  <c r="N136" i="4" s="1"/>
  <c r="N137" i="4" s="1"/>
  <c r="N138" i="4" s="1"/>
  <c r="N139" i="4" s="1"/>
  <c r="N140" i="4" s="1"/>
  <c r="N141" i="4" s="1"/>
  <c r="N142" i="4" s="1"/>
  <c r="N143" i="4" s="1"/>
  <c r="N144" i="4" s="1"/>
  <c r="N145" i="4" s="1"/>
  <c r="N146" i="4" s="1"/>
  <c r="N147" i="4" s="1"/>
  <c r="N148" i="4" s="1"/>
  <c r="N149" i="4" s="1"/>
  <c r="N150" i="4" s="1"/>
  <c r="N151" i="4" s="1"/>
  <c r="N152" i="4" s="1"/>
  <c r="N153" i="4" s="1"/>
  <c r="N154" i="4" s="1"/>
  <c r="N155" i="4" s="1"/>
  <c r="N156" i="4" s="1"/>
  <c r="N157" i="4" s="1"/>
  <c r="N158" i="4" s="1"/>
  <c r="N159" i="4" s="1"/>
  <c r="N160" i="4" s="1"/>
  <c r="N161" i="4" s="1"/>
  <c r="N162" i="4" s="1"/>
  <c r="N163" i="4" s="1"/>
  <c r="N164" i="4" s="1"/>
  <c r="N165" i="4" s="1"/>
  <c r="N166" i="4" s="1"/>
  <c r="N167" i="4" s="1"/>
  <c r="N168" i="4" s="1"/>
  <c r="N169" i="4" s="1"/>
  <c r="N170" i="4" s="1"/>
  <c r="N171" i="4" s="1"/>
  <c r="N172" i="4" s="1"/>
  <c r="N173" i="4" s="1"/>
  <c r="N174" i="4" s="1"/>
  <c r="N175" i="4" s="1"/>
  <c r="N176" i="4" s="1"/>
  <c r="N177" i="4" s="1"/>
  <c r="N178" i="4" s="1"/>
  <c r="N179" i="4" s="1"/>
  <c r="N180" i="4" s="1"/>
  <c r="N181" i="4" s="1"/>
  <c r="N182" i="4" s="1"/>
  <c r="N183" i="4" s="1"/>
  <c r="N184" i="4" s="1"/>
  <c r="N185" i="4" s="1"/>
  <c r="N186" i="4" s="1"/>
  <c r="N187" i="4" s="1"/>
  <c r="N188" i="4" s="1"/>
  <c r="N189" i="4" s="1"/>
  <c r="N190" i="4" s="1"/>
  <c r="N191" i="4" s="1"/>
  <c r="N192" i="4" s="1"/>
  <c r="N193" i="4" s="1"/>
  <c r="N194" i="4" s="1"/>
  <c r="N195" i="4" s="1"/>
  <c r="N196" i="4" s="1"/>
  <c r="N197" i="4" s="1"/>
  <c r="N198" i="4" s="1"/>
  <c r="N199" i="4" s="1"/>
  <c r="N200" i="4" s="1"/>
  <c r="N201" i="4" s="1"/>
  <c r="N202" i="4" s="1"/>
  <c r="N203" i="4" s="1"/>
  <c r="N204" i="4" s="1"/>
  <c r="N205" i="4" s="1"/>
  <c r="N206" i="4" s="1"/>
  <c r="N207" i="4" s="1"/>
  <c r="N208" i="4" s="1"/>
  <c r="N209" i="4" s="1"/>
  <c r="N210" i="4" s="1"/>
  <c r="N211" i="4" s="1"/>
  <c r="N212" i="4" s="1"/>
  <c r="N213" i="4" s="1"/>
  <c r="N214" i="4" s="1"/>
  <c r="N215" i="4" s="1"/>
  <c r="N216" i="4" s="1"/>
  <c r="N217" i="4" s="1"/>
  <c r="N218" i="4" s="1"/>
  <c r="N219" i="4" s="1"/>
  <c r="N220" i="4" s="1"/>
  <c r="N221" i="4" s="1"/>
  <c r="N222" i="4" s="1"/>
  <c r="N223" i="4" s="1"/>
  <c r="N224" i="4" s="1"/>
  <c r="N225" i="4" s="1"/>
  <c r="N226" i="4" s="1"/>
  <c r="N227" i="4" s="1"/>
  <c r="N228" i="4" s="1"/>
  <c r="N229" i="4" s="1"/>
  <c r="N230" i="4" s="1"/>
  <c r="N231" i="4" s="1"/>
  <c r="N232" i="4" s="1"/>
  <c r="N233" i="4" s="1"/>
  <c r="N234" i="4" s="1"/>
  <c r="N235" i="4" s="1"/>
  <c r="N236" i="4" s="1"/>
  <c r="N237" i="4" s="1"/>
  <c r="N238" i="4" s="1"/>
  <c r="N239" i="4" s="1"/>
  <c r="N240" i="4" s="1"/>
  <c r="N241" i="4" s="1"/>
  <c r="N76" i="4"/>
  <c r="N77" i="4" s="1"/>
  <c r="N42" i="4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39" i="4"/>
  <c r="N40" i="4" s="1"/>
  <c r="B76" i="10"/>
  <c r="B122" i="10" s="1"/>
  <c r="D31" i="8"/>
  <c r="C67" i="10"/>
  <c r="C76" i="10" s="1"/>
  <c r="C122" i="10" s="1"/>
  <c r="C60" i="10"/>
  <c r="C121" i="10" s="1"/>
  <c r="C133" i="10"/>
  <c r="C18" i="9"/>
  <c r="E18" i="9"/>
  <c r="C25" i="7"/>
  <c r="H8" i="11"/>
  <c r="E6" i="6"/>
  <c r="E7" i="6" s="1"/>
  <c r="E8" i="6" s="1"/>
  <c r="E9" i="6" s="1"/>
  <c r="E10" i="6" s="1"/>
  <c r="E5" i="6"/>
  <c r="D5" i="9"/>
  <c r="D6" i="9" s="1"/>
  <c r="D7" i="9" s="1"/>
  <c r="B18" i="9"/>
  <c r="B133" i="10"/>
  <c r="C132" i="10"/>
  <c r="B132" i="10"/>
  <c r="B129" i="10"/>
  <c r="B113" i="10"/>
  <c r="B108" i="10"/>
  <c r="B128" i="10" s="1"/>
  <c r="C108" i="10"/>
  <c r="C128" i="10" s="1"/>
  <c r="C105" i="10"/>
  <c r="C127" i="10" s="1"/>
  <c r="B127" i="10"/>
  <c r="C99" i="10"/>
  <c r="C126" i="10" s="1"/>
  <c r="B99" i="10"/>
  <c r="B126" i="10" s="1"/>
  <c r="C95" i="10"/>
  <c r="C125" i="10" s="1"/>
  <c r="B95" i="10"/>
  <c r="B125" i="10" s="1"/>
  <c r="C91" i="10"/>
  <c r="C87" i="10"/>
  <c r="B87" i="10"/>
  <c r="B92" i="10" s="1"/>
  <c r="B124" i="10" s="1"/>
  <c r="B80" i="10"/>
  <c r="B123" i="10" s="1"/>
  <c r="C80" i="10"/>
  <c r="C123" i="10" s="1"/>
  <c r="B60" i="10"/>
  <c r="B121" i="10" s="1"/>
  <c r="C48" i="10"/>
  <c r="C120" i="10" s="1"/>
  <c r="B48" i="10"/>
  <c r="B120" i="10" s="1"/>
  <c r="C42" i="10"/>
  <c r="C119" i="10" s="1"/>
  <c r="B42" i="10"/>
  <c r="B119" i="10" s="1"/>
  <c r="C38" i="10"/>
  <c r="C118" i="10" s="1"/>
  <c r="B118" i="10"/>
  <c r="C31" i="10"/>
  <c r="C117" i="10" s="1"/>
  <c r="B31" i="10"/>
  <c r="B117" i="10" s="1"/>
  <c r="C22" i="10"/>
  <c r="C116" i="10" s="1"/>
  <c r="B22" i="10"/>
  <c r="B116" i="10" s="1"/>
  <c r="C17" i="10"/>
  <c r="C115" i="10" s="1"/>
  <c r="B17" i="10"/>
  <c r="B115" i="10" s="1"/>
  <c r="B10" i="10"/>
  <c r="D11" i="6"/>
  <c r="C11" i="6"/>
  <c r="F11" i="6" s="1"/>
  <c r="N242" i="4" l="1"/>
  <c r="N243" i="4" s="1"/>
  <c r="N244" i="4" s="1"/>
  <c r="N245" i="4" s="1"/>
  <c r="N246" i="4" s="1"/>
  <c r="N247" i="4" s="1"/>
  <c r="N248" i="4" s="1"/>
  <c r="N249" i="4" s="1"/>
  <c r="N250" i="4" s="1"/>
  <c r="N251" i="4" s="1"/>
  <c r="N252" i="4" s="1"/>
  <c r="N253" i="4" s="1"/>
  <c r="N254" i="4" s="1"/>
  <c r="N255" i="4" s="1"/>
  <c r="N256" i="4" s="1"/>
  <c r="N257" i="4" s="1"/>
  <c r="N258" i="4" s="1"/>
  <c r="N259" i="4" s="1"/>
  <c r="N260" i="4" s="1"/>
  <c r="N261" i="4" s="1"/>
  <c r="N262" i="4" s="1"/>
  <c r="N263" i="4" s="1"/>
  <c r="N264" i="4" s="1"/>
  <c r="N265" i="4" s="1"/>
  <c r="N266" i="4" s="1"/>
  <c r="N267" i="4" s="1"/>
  <c r="N268" i="4" s="1"/>
  <c r="N269" i="4" s="1"/>
  <c r="N270" i="4" s="1"/>
  <c r="N271" i="4" s="1"/>
  <c r="N272" i="4" s="1"/>
  <c r="N273" i="4" s="1"/>
  <c r="N274" i="4" s="1"/>
  <c r="N275" i="4" s="1"/>
  <c r="N276" i="4" s="1"/>
  <c r="N277" i="4" s="1"/>
  <c r="N278" i="4" s="1"/>
  <c r="N279" i="4" s="1"/>
  <c r="N280" i="4" s="1"/>
  <c r="N281" i="4" s="1"/>
  <c r="N282" i="4" s="1"/>
  <c r="N283" i="4" s="1"/>
  <c r="N284" i="4" s="1"/>
  <c r="N285" i="4" s="1"/>
  <c r="N286" i="4" s="1"/>
  <c r="N287" i="4" s="1"/>
  <c r="N288" i="4" s="1"/>
  <c r="N289" i="4" s="1"/>
  <c r="N290" i="4" s="1"/>
  <c r="N291" i="4" s="1"/>
  <c r="N292" i="4" s="1"/>
  <c r="N293" i="4" s="1"/>
  <c r="N294" i="4" s="1"/>
  <c r="N295" i="4" s="1"/>
  <c r="N296" i="4" s="1"/>
  <c r="N297" i="4" s="1"/>
  <c r="N298" i="4" s="1"/>
  <c r="N299" i="4" s="1"/>
  <c r="N300" i="4" s="1"/>
  <c r="N301" i="4" s="1"/>
  <c r="N302" i="4" s="1"/>
  <c r="N303" i="4" s="1"/>
  <c r="N304" i="4" s="1"/>
  <c r="N305" i="4" s="1"/>
  <c r="N306" i="4" s="1"/>
  <c r="N307" i="4" s="1"/>
  <c r="N308" i="4" s="1"/>
  <c r="N309" i="4" s="1"/>
  <c r="N310" i="4" s="1"/>
  <c r="N311" i="4" s="1"/>
  <c r="N312" i="4" s="1"/>
  <c r="N313" i="4" s="1"/>
  <c r="N314" i="4" s="1"/>
  <c r="N315" i="4" s="1"/>
  <c r="N316" i="4" s="1"/>
  <c r="N317" i="4" s="1"/>
  <c r="N318" i="4" s="1"/>
  <c r="N319" i="4" s="1"/>
  <c r="N320" i="4" s="1"/>
  <c r="N321" i="4" s="1"/>
  <c r="N322" i="4" s="1"/>
  <c r="N323" i="4" s="1"/>
  <c r="N324" i="4" s="1"/>
  <c r="N325" i="4" s="1"/>
  <c r="N326" i="4" s="1"/>
  <c r="N327" i="4" s="1"/>
  <c r="N328" i="4" s="1"/>
  <c r="N329" i="4" s="1"/>
  <c r="N330" i="4" s="1"/>
  <c r="N331" i="4" s="1"/>
  <c r="N332" i="4" s="1"/>
  <c r="N333" i="4" s="1"/>
  <c r="N334" i="4" s="1"/>
  <c r="N335" i="4" s="1"/>
  <c r="N336" i="4" s="1"/>
  <c r="N337" i="4" s="1"/>
  <c r="N338" i="4" s="1"/>
  <c r="N339" i="4" s="1"/>
  <c r="N340" i="4" s="1"/>
  <c r="N341" i="4" s="1"/>
  <c r="N342" i="4" s="1"/>
  <c r="N343" i="4" s="1"/>
  <c r="N344" i="4" s="1"/>
  <c r="N345" i="4" s="1"/>
  <c r="N346" i="4" s="1"/>
  <c r="N347" i="4" s="1"/>
  <c r="N348" i="4" s="1"/>
  <c r="N349" i="4" s="1"/>
  <c r="N350" i="4" s="1"/>
  <c r="N351" i="4" s="1"/>
  <c r="N352" i="4" s="1"/>
  <c r="N353" i="4" s="1"/>
  <c r="N354" i="4" s="1"/>
  <c r="N355" i="4" s="1"/>
  <c r="N356" i="4" s="1"/>
  <c r="N357" i="4" s="1"/>
  <c r="N358" i="4" s="1"/>
  <c r="N359" i="4" s="1"/>
  <c r="N360" i="4" s="1"/>
  <c r="N361" i="4" s="1"/>
  <c r="N362" i="4" s="1"/>
  <c r="N363" i="4" s="1"/>
  <c r="N364" i="4" s="1"/>
  <c r="N365" i="4" s="1"/>
  <c r="N366" i="4" s="1"/>
  <c r="N367" i="4" s="1"/>
  <c r="N368" i="4" s="1"/>
  <c r="N369" i="4" s="1"/>
  <c r="N370" i="4" s="1"/>
  <c r="N371" i="4" s="1"/>
  <c r="N372" i="4" s="1"/>
  <c r="N373" i="4" s="1"/>
  <c r="N374" i="4" s="1"/>
  <c r="N375" i="4" s="1"/>
  <c r="N376" i="4" s="1"/>
  <c r="N377" i="4" s="1"/>
  <c r="N378" i="4" s="1"/>
  <c r="N379" i="4" s="1"/>
  <c r="N380" i="4" s="1"/>
  <c r="N381" i="4" s="1"/>
  <c r="N382" i="4" s="1"/>
  <c r="N383" i="4" s="1"/>
  <c r="N384" i="4" s="1"/>
  <c r="N385" i="4" s="1"/>
  <c r="N386" i="4" s="1"/>
  <c r="N387" i="4" s="1"/>
  <c r="N388" i="4" s="1"/>
  <c r="N389" i="4" s="1"/>
  <c r="N390" i="4" s="1"/>
  <c r="N391" i="4" s="1"/>
  <c r="N392" i="4" s="1"/>
  <c r="N393" i="4" s="1"/>
  <c r="N394" i="4" s="1"/>
  <c r="N395" i="4" s="1"/>
  <c r="N396" i="4" s="1"/>
  <c r="N397" i="4" s="1"/>
  <c r="N398" i="4" s="1"/>
  <c r="N399" i="4" s="1"/>
  <c r="N400" i="4" s="1"/>
  <c r="N401" i="4" s="1"/>
  <c r="N402" i="4" s="1"/>
  <c r="N403" i="4" s="1"/>
  <c r="N404" i="4" s="1"/>
  <c r="N405" i="4" s="1"/>
  <c r="N406" i="4" s="1"/>
  <c r="N407" i="4" s="1"/>
  <c r="N408" i="4" s="1"/>
  <c r="N409" i="4" s="1"/>
  <c r="N410" i="4" s="1"/>
  <c r="N411" i="4" s="1"/>
  <c r="N412" i="4" s="1"/>
  <c r="N413" i="4" s="1"/>
  <c r="N414" i="4" s="1"/>
  <c r="N415" i="4" s="1"/>
  <c r="N416" i="4" s="1"/>
  <c r="N417" i="4" s="1"/>
  <c r="N418" i="4" s="1"/>
  <c r="N419" i="4" s="1"/>
  <c r="N420" i="4" s="1"/>
  <c r="N421" i="4" s="1"/>
  <c r="N422" i="4" s="1"/>
  <c r="N423" i="4" s="1"/>
  <c r="N424" i="4" s="1"/>
  <c r="N425" i="4" s="1"/>
  <c r="N426" i="4" s="1"/>
  <c r="N427" i="4" s="1"/>
  <c r="N428" i="4" s="1"/>
  <c r="N429" i="4" s="1"/>
  <c r="N430" i="4" s="1"/>
  <c r="N431" i="4" s="1"/>
  <c r="N432" i="4" s="1"/>
  <c r="N433" i="4" s="1"/>
  <c r="N434" i="4" s="1"/>
  <c r="N435" i="4" s="1"/>
  <c r="N436" i="4" s="1"/>
  <c r="N437" i="4" s="1"/>
  <c r="N438" i="4" s="1"/>
  <c r="N439" i="4" s="1"/>
  <c r="N440" i="4" s="1"/>
  <c r="N441" i="4" s="1"/>
  <c r="N442" i="4" s="1"/>
  <c r="N443" i="4" s="1"/>
  <c r="N444" i="4" s="1"/>
  <c r="N445" i="4" s="1"/>
  <c r="N446" i="4" s="1"/>
  <c r="N447" i="4" s="1"/>
  <c r="N448" i="4" s="1"/>
  <c r="N449" i="4" s="1"/>
  <c r="N450" i="4" s="1"/>
  <c r="N451" i="4" s="1"/>
  <c r="N452" i="4" s="1"/>
  <c r="N453" i="4" s="1"/>
  <c r="N454" i="4" s="1"/>
  <c r="N455" i="4" s="1"/>
  <c r="N456" i="4" s="1"/>
  <c r="N457" i="4" s="1"/>
  <c r="N458" i="4" s="1"/>
  <c r="N459" i="4" s="1"/>
  <c r="N460" i="4" s="1"/>
  <c r="N461" i="4" s="1"/>
  <c r="N462" i="4" s="1"/>
  <c r="N463" i="4" s="1"/>
  <c r="N464" i="4" s="1"/>
  <c r="N465" i="4" s="1"/>
  <c r="N466" i="4" s="1"/>
  <c r="N467" i="4" s="1"/>
  <c r="N468" i="4" s="1"/>
  <c r="N469" i="4" s="1"/>
  <c r="N470" i="4" s="1"/>
  <c r="N471" i="4" s="1"/>
  <c r="N472" i="4" s="1"/>
  <c r="N473" i="4" s="1"/>
  <c r="N474" i="4" s="1"/>
  <c r="N475" i="4" s="1"/>
  <c r="N476" i="4" s="1"/>
  <c r="N477" i="4" s="1"/>
  <c r="N478" i="4" s="1"/>
  <c r="N479" i="4" s="1"/>
  <c r="N480" i="4" s="1"/>
  <c r="N481" i="4" s="1"/>
  <c r="N482" i="4" s="1"/>
  <c r="N483" i="4" s="1"/>
  <c r="N484" i="4" s="1"/>
  <c r="N485" i="4" s="1"/>
  <c r="N486" i="4" s="1"/>
  <c r="N487" i="4" s="1"/>
  <c r="N488" i="4" s="1"/>
  <c r="N489" i="4" s="1"/>
  <c r="N490" i="4" s="1"/>
  <c r="N491" i="4" s="1"/>
  <c r="N492" i="4" s="1"/>
  <c r="N493" i="4" s="1"/>
  <c r="N494" i="4" s="1"/>
  <c r="N495" i="4" s="1"/>
  <c r="N496" i="4" s="1"/>
  <c r="N497" i="4" s="1"/>
  <c r="N498" i="4" s="1"/>
  <c r="N499" i="4" s="1"/>
  <c r="N500" i="4" s="1"/>
  <c r="N501" i="4" s="1"/>
  <c r="N502" i="4" s="1"/>
  <c r="N503" i="4" s="1"/>
  <c r="N504" i="4" s="1"/>
  <c r="N505" i="4" s="1"/>
  <c r="N506" i="4" s="1"/>
  <c r="N507" i="4" s="1"/>
  <c r="N508" i="4" s="1"/>
  <c r="N509" i="4" s="1"/>
  <c r="N510" i="4" s="1"/>
  <c r="N511" i="4" s="1"/>
  <c r="N512" i="4" s="1"/>
  <c r="N513" i="4" s="1"/>
  <c r="N514" i="4" s="1"/>
  <c r="N515" i="4" s="1"/>
  <c r="N516" i="4" s="1"/>
  <c r="N517" i="4" s="1"/>
  <c r="N518" i="4" s="1"/>
  <c r="N519" i="4" s="1"/>
  <c r="N520" i="4" s="1"/>
  <c r="N521" i="4" s="1"/>
  <c r="N522" i="4" s="1"/>
  <c r="N523" i="4" s="1"/>
  <c r="N524" i="4" s="1"/>
  <c r="N525" i="4" s="1"/>
  <c r="N526" i="4" s="1"/>
  <c r="N527" i="4" s="1"/>
  <c r="N528" i="4" s="1"/>
  <c r="N529" i="4" s="1"/>
  <c r="N530" i="4" s="1"/>
  <c r="N531" i="4" s="1"/>
  <c r="N532" i="4" s="1"/>
  <c r="N533" i="4" s="1"/>
  <c r="N534" i="4" s="1"/>
  <c r="N535" i="4" s="1"/>
  <c r="N536" i="4" s="1"/>
  <c r="N537" i="4" s="1"/>
  <c r="N538" i="4" s="1"/>
  <c r="N539" i="4" s="1"/>
  <c r="N540" i="4" s="1"/>
  <c r="N541" i="4" s="1"/>
  <c r="N542" i="4" s="1"/>
  <c r="N543" i="4" s="1"/>
  <c r="N544" i="4" s="1"/>
  <c r="N545" i="4" s="1"/>
  <c r="N546" i="4" s="1"/>
  <c r="N547" i="4" s="1"/>
  <c r="N548" i="4" s="1"/>
  <c r="N549" i="4" s="1"/>
  <c r="N550" i="4" s="1"/>
  <c r="N551" i="4" s="1"/>
  <c r="N552" i="4" s="1"/>
  <c r="N553" i="4" s="1"/>
  <c r="N554" i="4" s="1"/>
  <c r="N555" i="4" s="1"/>
  <c r="N556" i="4" s="1"/>
  <c r="N557" i="4" s="1"/>
  <c r="N558" i="4" s="1"/>
  <c r="N559" i="4" s="1"/>
  <c r="N560" i="4" s="1"/>
  <c r="N561" i="4" s="1"/>
  <c r="N562" i="4" s="1"/>
  <c r="N563" i="4" s="1"/>
  <c r="N564" i="4" s="1"/>
  <c r="N565" i="4" s="1"/>
  <c r="N566" i="4" s="1"/>
  <c r="N567" i="4" s="1"/>
  <c r="N568" i="4" s="1"/>
  <c r="N569" i="4" s="1"/>
  <c r="N570" i="4" s="1"/>
  <c r="N571" i="4" s="1"/>
  <c r="N572" i="4" s="1"/>
  <c r="N573" i="4" s="1"/>
  <c r="N574" i="4" s="1"/>
  <c r="N575" i="4" s="1"/>
  <c r="N576" i="4" s="1"/>
  <c r="N577" i="4" s="1"/>
  <c r="N578" i="4" s="1"/>
  <c r="N579" i="4" s="1"/>
  <c r="N580" i="4" s="1"/>
  <c r="N581" i="4" s="1"/>
  <c r="N582" i="4" s="1"/>
  <c r="N583" i="4" s="1"/>
  <c r="N584" i="4" s="1"/>
  <c r="N585" i="4" s="1"/>
  <c r="N586" i="4" s="1"/>
  <c r="N587" i="4" s="1"/>
  <c r="N588" i="4" s="1"/>
  <c r="N589" i="4" s="1"/>
  <c r="N590" i="4" s="1"/>
  <c r="N591" i="4" s="1"/>
  <c r="N592" i="4" s="1"/>
  <c r="N593" i="4" s="1"/>
  <c r="N594" i="4" s="1"/>
  <c r="N595" i="4" s="1"/>
  <c r="N596" i="4" s="1"/>
  <c r="N597" i="4" s="1"/>
  <c r="N598" i="4" s="1"/>
  <c r="N599" i="4" s="1"/>
  <c r="N600" i="4" s="1"/>
  <c r="N601" i="4" s="1"/>
  <c r="N602" i="4" s="1"/>
  <c r="N603" i="4" s="1"/>
  <c r="N604" i="4" s="1"/>
  <c r="N605" i="4" s="1"/>
  <c r="N606" i="4" s="1"/>
  <c r="N607" i="4" s="1"/>
  <c r="N608" i="4" s="1"/>
  <c r="N609" i="4" s="1"/>
  <c r="N610" i="4" s="1"/>
  <c r="N611" i="4" s="1"/>
  <c r="N612" i="4" s="1"/>
  <c r="N613" i="4" s="1"/>
  <c r="N614" i="4" s="1"/>
  <c r="N615" i="4" s="1"/>
  <c r="N616" i="4" s="1"/>
  <c r="N617" i="4" s="1"/>
  <c r="N618" i="4" s="1"/>
  <c r="N619" i="4" s="1"/>
  <c r="N620" i="4" s="1"/>
  <c r="N621" i="4" s="1"/>
  <c r="N622" i="4" s="1"/>
  <c r="N623" i="4" s="1"/>
  <c r="N624" i="4" s="1"/>
  <c r="N625" i="4" s="1"/>
  <c r="N626" i="4" s="1"/>
  <c r="N627" i="4" s="1"/>
  <c r="N628" i="4" s="1"/>
  <c r="N629" i="4" s="1"/>
  <c r="N630" i="4" s="1"/>
  <c r="N631" i="4" s="1"/>
  <c r="N632" i="4" s="1"/>
  <c r="N633" i="4" s="1"/>
  <c r="N634" i="4" s="1"/>
  <c r="N635" i="4" s="1"/>
  <c r="N636" i="4" s="1"/>
  <c r="N637" i="4" s="1"/>
  <c r="N638" i="4" s="1"/>
  <c r="N639" i="4" s="1"/>
  <c r="N640" i="4" s="1"/>
  <c r="N641" i="4" s="1"/>
  <c r="N642" i="4" s="1"/>
  <c r="N643" i="4" s="1"/>
  <c r="N644" i="4" s="1"/>
  <c r="N645" i="4" s="1"/>
  <c r="N646" i="4" s="1"/>
  <c r="N647" i="4" s="1"/>
  <c r="N648" i="4" s="1"/>
  <c r="N649" i="4" s="1"/>
  <c r="N650" i="4" s="1"/>
  <c r="N651" i="4" s="1"/>
  <c r="N652" i="4" s="1"/>
  <c r="N653" i="4" s="1"/>
  <c r="N654" i="4" s="1"/>
  <c r="N655" i="4" s="1"/>
  <c r="N656" i="4" s="1"/>
  <c r="N657" i="4" s="1"/>
  <c r="N658" i="4" s="1"/>
  <c r="C92" i="10"/>
  <c r="C124" i="10" s="1"/>
  <c r="B131" i="10"/>
  <c r="B134" i="10" s="1"/>
  <c r="C10" i="10"/>
  <c r="C134" i="10" l="1"/>
  <c r="D8" i="9"/>
  <c r="D9" i="9" s="1"/>
  <c r="N62" i="4"/>
  <c r="N63" i="4" s="1"/>
  <c r="N64" i="4" s="1"/>
  <c r="N65" i="4" s="1"/>
  <c r="N66" i="4" s="1"/>
  <c r="N67" i="4" s="1"/>
  <c r="N92" i="4"/>
  <c r="N93" i="4" s="1"/>
  <c r="N94" i="4" s="1"/>
  <c r="D10" i="9" l="1"/>
  <c r="D11" i="9" s="1"/>
  <c r="D12" i="9" s="1"/>
  <c r="D13" i="9" s="1"/>
  <c r="D14" i="9" s="1"/>
  <c r="D15" i="9" s="1"/>
  <c r="D16" i="9" s="1"/>
</calcChain>
</file>

<file path=xl/sharedStrings.xml><?xml version="1.0" encoding="utf-8"?>
<sst xmlns="http://schemas.openxmlformats.org/spreadsheetml/2006/main" count="6861" uniqueCount="544">
  <si>
    <t>Item</t>
  </si>
  <si>
    <t>Rubrica</t>
  </si>
  <si>
    <t>Doc Bco</t>
  </si>
  <si>
    <t>Dia</t>
  </si>
  <si>
    <t>Mes</t>
  </si>
  <si>
    <t>Ano</t>
  </si>
  <si>
    <t>NF/Recibo</t>
  </si>
  <si>
    <t>Favorecido/Forn.</t>
  </si>
  <si>
    <t>Vinculo com o Projeto</t>
  </si>
  <si>
    <t>CPF/CNPJ</t>
  </si>
  <si>
    <t>Saldo</t>
  </si>
  <si>
    <t>TED-Crédito em Conta</t>
  </si>
  <si>
    <t>SETEMBRO</t>
  </si>
  <si>
    <t>TED-Mensalidade Escolar</t>
  </si>
  <si>
    <t>Tarifa Pacote de Serviços</t>
  </si>
  <si>
    <t>OUTUBRO</t>
  </si>
  <si>
    <t>Transferência recebida</t>
  </si>
  <si>
    <t>Tarifa Fornec Cheque</t>
  </si>
  <si>
    <t>NOVEMBRO</t>
  </si>
  <si>
    <t>Transferência enviada</t>
  </si>
  <si>
    <t>TED Transf.Eletr.Disponiv</t>
  </si>
  <si>
    <t>DEZEMBRO</t>
  </si>
  <si>
    <t>Transferido para Poupança</t>
  </si>
  <si>
    <t>TED Devolvida</t>
  </si>
  <si>
    <t>MARIA MARY BEZERRA MAXIMO</t>
  </si>
  <si>
    <t>JANEIRO</t>
  </si>
  <si>
    <t>PREFEITURA MUNICIPAL DE FORTALEZA</t>
  </si>
  <si>
    <t>FEVEREIRO</t>
  </si>
  <si>
    <t>Pix - Enviado</t>
  </si>
  <si>
    <t>Tar DOC/TED Eletrônico</t>
  </si>
  <si>
    <t>Tarifa Pix Enviado</t>
  </si>
  <si>
    <t>MARCO</t>
  </si>
  <si>
    <t>ABRIL</t>
  </si>
  <si>
    <t>REFRIGERACAO DUARTE</t>
  </si>
  <si>
    <t>MAIO</t>
  </si>
  <si>
    <t>JUNHO</t>
  </si>
  <si>
    <t>JULHO</t>
  </si>
  <si>
    <t>Aplicação BB CDB DI</t>
  </si>
  <si>
    <t>Resgate BB CDB DI</t>
  </si>
  <si>
    <t>AGOSTO</t>
  </si>
  <si>
    <t>BB Rende Fácil</t>
  </si>
  <si>
    <t>Pix - Recebido</t>
  </si>
  <si>
    <t>Pagto conta telefone</t>
  </si>
  <si>
    <t>BRASIL TELECOM</t>
  </si>
  <si>
    <t>Pagamento de Boleto</t>
  </si>
  <si>
    <t>CDB/RDB</t>
  </si>
  <si>
    <t>RESSARCIMENTO À UFC</t>
  </si>
  <si>
    <t>EXECUTOR</t>
  </si>
  <si>
    <t>RESSARCIMENTO À FUNDAÇÃO</t>
  </si>
  <si>
    <t>RESGATE BB CDB DI</t>
  </si>
  <si>
    <t>OBSERVAÇÃO</t>
  </si>
  <si>
    <t>UNIVERSIDADE FEDERAL DO CEARÁ</t>
  </si>
  <si>
    <t>BANCO DO BRASIL S/A</t>
  </si>
  <si>
    <t>AGENTE FINANCEIRO</t>
  </si>
  <si>
    <t>PESSOA JURÍDICA - Serviços Bancários</t>
  </si>
  <si>
    <t>APLICAÇÃO BB Rende Fácil</t>
  </si>
  <si>
    <t>RESGATE BB Rende Fácil</t>
  </si>
  <si>
    <t>RENDIMENTO BB CDB DI</t>
  </si>
  <si>
    <t>DAM</t>
  </si>
  <si>
    <t>IMPOSTOS</t>
  </si>
  <si>
    <t>PESSOA JURÍDICA - Telefone</t>
  </si>
  <si>
    <t>RECEITA</t>
  </si>
  <si>
    <t>10.321.543/0001-64</t>
  </si>
  <si>
    <t>PATROCINADOR</t>
  </si>
  <si>
    <t>04.131.115/0001-76</t>
  </si>
  <si>
    <t>ASSOCIACAO DOS AUDITORES FISCAIS DA ADMINISTRACAO FAZENDARIA DO ESTADO DO CEARA (AUDITECE)</t>
  </si>
  <si>
    <t>38.285.534/0001-84</t>
  </si>
  <si>
    <t>RECEITA INDEVIDA</t>
  </si>
  <si>
    <t>00.000.000/0001-91</t>
  </si>
  <si>
    <t>FUNDAÇÃO DE APOIO À CIÊNCIA, CULTURA, ESTUDOS E PESQUISAS (FACEP)</t>
  </si>
  <si>
    <t>37.869.010/0001-78</t>
  </si>
  <si>
    <t>FORNECEDOR</t>
  </si>
  <si>
    <t>76.535.764/0001-43</t>
  </si>
  <si>
    <t>11.499.013/0001-73</t>
  </si>
  <si>
    <t>BRILHAR COMERCIO VAREJISTA DE PRODUTOS DE LIMPEZA LTDA - ME</t>
  </si>
  <si>
    <t>MATERIAL DE CONSUMO - Material de Limpeza</t>
  </si>
  <si>
    <t>FUNDACAO SINTAF DE ENSINO, PESQUISA E DESENVOLVIMENTO TECNOLOGICO, CIENTIFICO E CULTURAL </t>
  </si>
  <si>
    <t xml:space="preserve"> PARC 01/25</t>
  </si>
  <si>
    <t>PARC 04/25</t>
  </si>
  <si>
    <t>PARC 01/25</t>
  </si>
  <si>
    <t>PARC 02/25</t>
  </si>
  <si>
    <t>MULTA POR DESIST ALUNO</t>
  </si>
  <si>
    <t>PARC 03/25</t>
  </si>
  <si>
    <t>ASSOCIACAO DOS SERVIDORES OCUPANTES DO CARGO DE ANALISTA DE PLANEJAMENTO E GESTAO DO MUNICIPIO DE FORTALEZA (APGFOR)</t>
  </si>
  <si>
    <t>PARC 05/25</t>
  </si>
  <si>
    <t>PARC 06/25</t>
  </si>
  <si>
    <t>PARC 07/25</t>
  </si>
  <si>
    <t>PARC 08/25</t>
  </si>
  <si>
    <t>PARC 10/25</t>
  </si>
  <si>
    <t>PARC 16/25</t>
  </si>
  <si>
    <t>PARC 15/25</t>
  </si>
  <si>
    <t>PARC 14/25</t>
  </si>
  <si>
    <t>PARC 13/25</t>
  </si>
  <si>
    <t>PARC 11/25</t>
  </si>
  <si>
    <t>PARC 12/25</t>
  </si>
  <si>
    <t>QUITAÇÃO ALUNO</t>
  </si>
  <si>
    <t>PARC 17/25</t>
  </si>
  <si>
    <t>PARC 18/25</t>
  </si>
  <si>
    <t>PARC 19/25</t>
  </si>
  <si>
    <t>PARC 20/25</t>
  </si>
  <si>
    <t>PARC 21/25</t>
  </si>
  <si>
    <t>PARC 22/25</t>
  </si>
  <si>
    <t>PARC 23/25</t>
  </si>
  <si>
    <t>PARC 24/25</t>
  </si>
  <si>
    <t>PARC 25/25</t>
  </si>
  <si>
    <t>RECEITA INDEVIDA (DEVOLVIDA EM 19/02)</t>
  </si>
  <si>
    <t>RECEITA INDEVIDA (DEVOLVIDA EM 29/11)</t>
  </si>
  <si>
    <t>TESTE DE PIX</t>
  </si>
  <si>
    <t>FABRÍCIO CARNEIRO LINHARES</t>
  </si>
  <si>
    <t>ROBERTO TATIWA FERREIRA</t>
  </si>
  <si>
    <t>LEANDRO ALMEIDA ROCCO</t>
  </si>
  <si>
    <t>RECEITA INDEVIDA (DEVOLVIDA EM 25/09)</t>
  </si>
  <si>
    <t>PAULO DE MELO JORGE NETO</t>
  </si>
  <si>
    <t>GRU</t>
  </si>
  <si>
    <t>ESTORNO</t>
  </si>
  <si>
    <t>PARC 09/25</t>
  </si>
  <si>
    <t>DEVOL REC INDEVIDA</t>
  </si>
  <si>
    <t>PARC 24/25 + QUITAÇÃO ALUNO</t>
  </si>
  <si>
    <t>PARC 25/25 +QUITAÇÃO ALUNO</t>
  </si>
  <si>
    <t>PARC 23/25 + QUITAÇÃO ALUNO</t>
  </si>
  <si>
    <t>PARC 20/25 +QUITAÇÃO ALUNO</t>
  </si>
  <si>
    <t>PARC 21/25 +QUITAÇÃO ALUNO</t>
  </si>
  <si>
    <t>DEV RECEITA INDEVIDA</t>
  </si>
  <si>
    <t>FUNDAÇÃO DE APOIO À CIÊNCIA, CULTURA, ESTUDOS E PESQUISAS (FACEP)-MESP 31811</t>
  </si>
  <si>
    <t>FUNDAÇÃO DE APOIO À CIÊNCIA, CULTURA, ESTUDOS E PESQUISAS (FACEP) - MESP 32745</t>
  </si>
  <si>
    <t>CRÉDITO</t>
  </si>
  <si>
    <t>DÉBITO</t>
  </si>
  <si>
    <t>OBRIGAÇÕES TRIBUTÁRIAS E CONTRIBUTIVAS - ISS</t>
  </si>
  <si>
    <t>07.954.605/0001-60</t>
  </si>
  <si>
    <t>REF  12 2023</t>
  </si>
  <si>
    <t>REF 01 2024</t>
  </si>
  <si>
    <t>07.272.636/0001-31</t>
  </si>
  <si>
    <t>00.611.835/0001-88</t>
  </si>
  <si>
    <t>ANE CAROLINE DA CUNHA CAVALCANTI NASCIMENTO LTDA - ME SOLLO TURISMO</t>
  </si>
  <si>
    <t>20.198.923/0001-07</t>
  </si>
  <si>
    <t>DESIGN OFFICE MOVEIS LTDA</t>
  </si>
  <si>
    <t>TED DEVOLVIDA MARIA MARY BEZERRA MAXIMO</t>
  </si>
  <si>
    <t>FRANCISCO CLEBER DE FREITAS BARROS</t>
  </si>
  <si>
    <t>258.819.303-04</t>
  </si>
  <si>
    <t>SECRETÁRIO</t>
  </si>
  <si>
    <t>PESSOA FÍSICA - Atividades de Apoio Administrativo</t>
  </si>
  <si>
    <t>TED DEVOLVIDA FRANCISCO CASTRO</t>
  </si>
  <si>
    <t>NATÁLIA CECÍLIA DE FRANÇA</t>
  </si>
  <si>
    <t>095.731.096-03</t>
  </si>
  <si>
    <t>DOCENTE</t>
  </si>
  <si>
    <t>PESSOA FÍSICA - Atividades de Ensino</t>
  </si>
  <si>
    <t>061.624.173-95</t>
  </si>
  <si>
    <t>FRANCISCA ZILÂNIA MARIANO DE SOUSA</t>
  </si>
  <si>
    <t>019.107.023-82</t>
  </si>
  <si>
    <t>MÁRCIO VERAS CORREIA</t>
  </si>
  <si>
    <t xml:space="preserve">MARCUS VINÍCIUS ADRIANO ARAÚJO </t>
  </si>
  <si>
    <t xml:space="preserve">MATEUS MOTA DOS SANTOS </t>
  </si>
  <si>
    <t>455.048.493-49</t>
  </si>
  <si>
    <t>389.765.523-34</t>
  </si>
  <si>
    <t>PAGAMENTO INDEVIDO</t>
  </si>
  <si>
    <t>JOÃO MÁRIO SANTOS DE FRANÇA</t>
  </si>
  <si>
    <t>408.485.403-44</t>
  </si>
  <si>
    <t>TEREZINHA GEISA CARNEIRO BENEGAS</t>
  </si>
  <si>
    <t>RECEITA FEDERAL DO BRASIL</t>
  </si>
  <si>
    <t>OBRIGAÇÕES TRIBUTÁRIAS E CONTRIBUTIVAS - IRRF</t>
  </si>
  <si>
    <t>PESSOA FÍSICA - Atividades de Coordenação</t>
  </si>
  <si>
    <t>GILMAR RODRIGUES CHAVES - ME</t>
  </si>
  <si>
    <t>36.073.246/0001-30</t>
  </si>
  <si>
    <t>COORDENADOR</t>
  </si>
  <si>
    <t>MARIA GLAIDES SALES BARROSO</t>
  </si>
  <si>
    <t>781.050.563-72</t>
  </si>
  <si>
    <t>020.683.553-70</t>
  </si>
  <si>
    <t>905.409.483-49</t>
  </si>
  <si>
    <t>ROGÉRIA CAVALCANTE CARNEIRO</t>
  </si>
  <si>
    <t>054.324.083-50</t>
  </si>
  <si>
    <t>JONATHAN GOMES DE QUEIROZ</t>
  </si>
  <si>
    <t>BANCO DE DADOS</t>
  </si>
  <si>
    <t>PESSOA FÍSICA - Atividades de Apoio à Pesquisa</t>
  </si>
  <si>
    <t>42.535.254/0001-54</t>
  </si>
  <si>
    <t>CONTRATANTE</t>
  </si>
  <si>
    <t>ANNE ELIZE CARNEIRO BENEGAS</t>
  </si>
  <si>
    <t>RICARDO BRITO SOARES</t>
  </si>
  <si>
    <t>VICTOR SOUSA FIRMINO</t>
  </si>
  <si>
    <t>ANDRÉ MELO RODRIGUES</t>
  </si>
  <si>
    <t>ANA MICHELLI SABINO</t>
  </si>
  <si>
    <t>KARINNE BRUNA SABINO</t>
  </si>
  <si>
    <t>GUILHERME DINIZ IRRFI</t>
  </si>
  <si>
    <t>TED DEVOLVIDA FLAVIANA PONTES</t>
  </si>
  <si>
    <t>FELIPE DE SOUSA BASTOS</t>
  </si>
  <si>
    <t>ANDREI GOMES SIMONASSI</t>
  </si>
  <si>
    <t>ELANO FERREIRA ARRUDA</t>
  </si>
  <si>
    <t>FLAVIANA PONTES SOUSA</t>
  </si>
  <si>
    <t>RAFAEL BARROS BARBOSA</t>
  </si>
  <si>
    <t>EMERSON LUIS LEMOS MARINHO</t>
  </si>
  <si>
    <t>PAULO ROGÉRIO FAUSTINO MATOS</t>
  </si>
  <si>
    <t xml:space="preserve"> PESSOA FÍSICA - Atividades de Coordenação </t>
  </si>
  <si>
    <t>LUIZ IVAN DE MELO CASTELAR</t>
  </si>
  <si>
    <t>PESSOA JURÍDICA - Hospedagem</t>
  </si>
  <si>
    <t>27.652.712/0001-41</t>
  </si>
  <si>
    <t>FUNDACAO DE APOIO AO ENSINO, A PESQUISA E A EXTENSAO DO INSTITUTO FEDERAL DE EDUCACAO CIENCIA E TECNOLOGIA DO CEARA - FAIFCE</t>
  </si>
  <si>
    <t>REF 09 A 11/2023</t>
  </si>
  <si>
    <t>REF 03 2024</t>
  </si>
  <si>
    <t>REF 04 2024</t>
  </si>
  <si>
    <t>00.394.460/0058-87</t>
  </si>
  <si>
    <t>DARF</t>
  </si>
  <si>
    <t>REF 05 2024</t>
  </si>
  <si>
    <t>REF 06 2024</t>
  </si>
  <si>
    <t>REF 07 2024</t>
  </si>
  <si>
    <t>OBRIGAÇÕES TRIBUTÁRIAS E CONTRIBUTIVAS - INSS PATRONAL</t>
  </si>
  <si>
    <t>OBRIGAÇÕES TRIBUTÁRIAS E CONTRIBUTIVAS - INSS AUTÔNOMO</t>
  </si>
  <si>
    <t>REF 09 2024</t>
  </si>
  <si>
    <t>COMPLEM REF 11 2024</t>
  </si>
  <si>
    <t>REF 11 2024</t>
  </si>
  <si>
    <t>REF 04 2025</t>
  </si>
  <si>
    <t>REF 03 2025</t>
  </si>
  <si>
    <t>REF 02 2025</t>
  </si>
  <si>
    <t>REF 01 2025</t>
  </si>
  <si>
    <t>REF 12 2024</t>
  </si>
  <si>
    <t>REF 05 2025</t>
  </si>
  <si>
    <t>REF 06 2025</t>
  </si>
  <si>
    <t>REF 10 2025</t>
  </si>
  <si>
    <t>REF 09 2025</t>
  </si>
  <si>
    <t>REF 12 2023</t>
  </si>
  <si>
    <t xml:space="preserve">FRANCISCO GILDEMIR FERREIRA DA SILVA </t>
  </si>
  <si>
    <t>FREDERICO AUGUSTO GOMES DE  ALENCAR</t>
  </si>
  <si>
    <t>MONICA MARIA RODRIGUES  FERNANDES</t>
  </si>
  <si>
    <t>RICARDO ANTÔNIO DE  CASTRO PEREIRA</t>
  </si>
  <si>
    <t>APOIO</t>
  </si>
  <si>
    <t>PESSOA FÍSICA - Atividades de Orientação</t>
  </si>
  <si>
    <t>ORIENTADOR</t>
  </si>
  <si>
    <t>COMPLEMENTO</t>
  </si>
  <si>
    <t>DIEGO RAFAEL FONSECA CARNEIRO</t>
  </si>
  <si>
    <t>SENDAS DISTRIBUIDORA S/A</t>
  </si>
  <si>
    <t>06.057.223/0529-96</t>
  </si>
  <si>
    <t>FRANCIRON TEIXEIRA MELO</t>
  </si>
  <si>
    <t>357.784.403-59</t>
  </si>
  <si>
    <t>057.981.363-02</t>
  </si>
  <si>
    <t>812.322.253-04</t>
  </si>
  <si>
    <t>DISTRIBUIDORA DE ALIMENTOS FARTURA S/A</t>
  </si>
  <si>
    <t>MATERIAL DE CONSUMO - Gêneros de Alimentação</t>
  </si>
  <si>
    <t>PABLO URANO DE CARVALHO CASTELAR</t>
  </si>
  <si>
    <t>000.225.733-56</t>
  </si>
  <si>
    <t>230.796.303-00</t>
  </si>
  <si>
    <t>324.458.813-15</t>
  </si>
  <si>
    <t>MATERIAL PERMANENTE - Mobiliário em Geral</t>
  </si>
  <si>
    <t>081.918.667-81</t>
  </si>
  <si>
    <t>CHRISTIANO MODESTO  PENNA</t>
  </si>
  <si>
    <t>PASSAGENS NACIONAIS</t>
  </si>
  <si>
    <t>PESSOA FÍSICA - Atividades de Pesquisa</t>
  </si>
  <si>
    <t>PESQUISADOR</t>
  </si>
  <si>
    <t>28.569.011/0001-06</t>
  </si>
  <si>
    <t>44.472.506-75</t>
  </si>
  <si>
    <t>063.498.583-36</t>
  </si>
  <si>
    <t>640.419.303-59</t>
  </si>
  <si>
    <t>004.506.7663-34</t>
  </si>
  <si>
    <t>MARCOS RENAN VASCONCELOS MAGALHÃES</t>
  </si>
  <si>
    <t>623.680.953-49</t>
  </si>
  <si>
    <t>035.663.023-41</t>
  </si>
  <si>
    <t>324.299.323-34</t>
  </si>
  <si>
    <t>063.111.833-07</t>
  </si>
  <si>
    <t>NATALIA CARNEIRO FREIRE NOBRE</t>
  </si>
  <si>
    <t>633.897.383-04</t>
  </si>
  <si>
    <t>35.6256.603-44</t>
  </si>
  <si>
    <t>584.301.563-72</t>
  </si>
  <si>
    <t>584.306.953-20</t>
  </si>
  <si>
    <t>RISOLETA CRISTINE SOARES CARNEIRO</t>
  </si>
  <si>
    <t>041.528.793-60</t>
  </si>
  <si>
    <t>410.596.892-00</t>
  </si>
  <si>
    <t>01.708.768/0001-87</t>
  </si>
  <si>
    <t>604.255.593-60</t>
  </si>
  <si>
    <t>18.098.062/0001-43</t>
  </si>
  <si>
    <t>THE UNION HOTEL LTDA</t>
  </si>
  <si>
    <t>620.683.553-70</t>
  </si>
  <si>
    <t>084.637.553-21</t>
  </si>
  <si>
    <t>624.203.303-82</t>
  </si>
  <si>
    <t>017.620.453-97</t>
  </si>
  <si>
    <t>966.444.003-53</t>
  </si>
  <si>
    <t>073.034.163-15</t>
  </si>
  <si>
    <t>PESSOA JURÍDICA - Serviço de Captação de Turma</t>
  </si>
  <si>
    <t xml:space="preserve">OBRIGAÇÕES TRIBUTÁRIAS E CONTRIBUTIVAS - IRRF </t>
  </si>
  <si>
    <t>PESSOA JURÍDICA - Manutenção de Máquinas e Equipamentos</t>
  </si>
  <si>
    <t>NF 9669 - COMPRA DE CADEIRAS</t>
  </si>
  <si>
    <t>14.209.446/0001-35</t>
  </si>
  <si>
    <t>LBM PLANEJAR MOVEIS PARA ESCRITORIO LTDA</t>
  </si>
  <si>
    <t>APLICAÇÃO BB CDB DI</t>
  </si>
  <si>
    <t xml:space="preserve">MATERIAL DE CONSUMO - Material de Expediente </t>
  </si>
  <si>
    <t>VLADÊNIA DUARTE SILVA - REFRIGERACAO DUARTE</t>
  </si>
  <si>
    <t> TEKFLEX COMERCIO E SERVICOS DE CORTINAS LTDA</t>
  </si>
  <si>
    <t>03.720.882/0001-58</t>
  </si>
  <si>
    <t>PESSOA JURÍDICA - Manutenção de Instalações</t>
  </si>
  <si>
    <t>07.287.972/0001-58</t>
  </si>
  <si>
    <t>PINACOPY COMÉRCIO DE PAPELARIA E INFORMÁTICA LTDA</t>
  </si>
  <si>
    <t>PESSOA JURÍDICA - Serviços Gráficos</t>
  </si>
  <si>
    <t>REF 08 2024</t>
  </si>
  <si>
    <t>MOVEIS PLANEJADOS - LBM PREMIUM</t>
  </si>
  <si>
    <t>REF 10 2024</t>
  </si>
  <si>
    <t>VLADÊNIA SDUARTE SILVA - REFRIGERACAO DUARTE</t>
  </si>
  <si>
    <t>33.491.579/0001-91</t>
  </si>
  <si>
    <t>MEIRELANE DA COSTA FERREIRA</t>
  </si>
  <si>
    <t xml:space="preserve">PESSOA JURÍDICA - Alimentação </t>
  </si>
  <si>
    <t>08.967.872/0001-35</t>
  </si>
  <si>
    <t>CÔCO BAMBU FRUTOS DO MAR COMÉRCIO DE ALIMENTOS LTDA</t>
  </si>
  <si>
    <t xml:space="preserve">PESSOA JURÍDICA - Inscrições </t>
  </si>
  <si>
    <t>COMPL DO PAG FEITO EM  02/05</t>
  </si>
  <si>
    <t>REF 07 2025</t>
  </si>
  <si>
    <t xml:space="preserve">PESSOA JURÍDICA - Hospedagem </t>
  </si>
  <si>
    <t>MATERIAL DE CONSUMO - Combustíveis</t>
  </si>
  <si>
    <t>PESSOA JURÍDICA - Transporte</t>
  </si>
  <si>
    <t>ANSERV COMÉRCIO DE BEBIDAS E ALIMENTOS LTDA</t>
  </si>
  <si>
    <t>53.105.338/0001-74</t>
  </si>
  <si>
    <t>PICOLINO REFEIÇÕES RÁPIDAS</t>
  </si>
  <si>
    <t>37.522.782/0001-39</t>
  </si>
  <si>
    <t>LIVE EXPERIENCE 4 YOU SERVIÇOS DE EVENTO, ARTE, CULTURA E COMÉRCIO</t>
  </si>
  <si>
    <t>29.096.183/0001-72</t>
  </si>
  <si>
    <t>MPF MADEIRA FERMELA TRENDS FOODS LTDA</t>
  </si>
  <si>
    <t>19.859.870/0094-48</t>
  </si>
  <si>
    <t>EFA COMÉRCIO DE ALIMENTOS LTDA</t>
  </si>
  <si>
    <t>31.218.185/0002-59</t>
  </si>
  <si>
    <t>VLP COMÉRCIO DE PETRÓLEO LTDA</t>
  </si>
  <si>
    <t>30.738.712/0001-73</t>
  </si>
  <si>
    <t>17.895.646/0001-87</t>
  </si>
  <si>
    <t>UBER DO BRASIL TECNOLOGIA LTDA</t>
  </si>
  <si>
    <t>51.161.234/0001-51</t>
  </si>
  <si>
    <t>FRANCISCO CASTRO DO NASCIMENTO</t>
  </si>
  <si>
    <t>REC DE OUTRO PROJETO 31811</t>
  </si>
  <si>
    <t>RECEITA  DE OUTRO PROJETO (31811 DEVOLVIDA EM 29/02)</t>
  </si>
  <si>
    <t xml:space="preserve">MATERIAL PERMANENTE - Eletroportáteis </t>
  </si>
  <si>
    <t>IMPÉRIO MÓVEIS E ELETRO S/A</t>
  </si>
  <si>
    <t>27.936.211/0060-47</t>
  </si>
  <si>
    <t>NF 4515 - FRIGOBAR</t>
  </si>
  <si>
    <t>DEMONSTRATIVO DE RENDIMENTO DE APLICAÇÃO FINANCEIRA CONTA 31520-6</t>
  </si>
  <si>
    <t>item</t>
  </si>
  <si>
    <t>Período</t>
  </si>
  <si>
    <t>Valor Aplicado no período</t>
  </si>
  <si>
    <t xml:space="preserve">Valor Resgatado no Período </t>
  </si>
  <si>
    <t>Rendimento Líquido</t>
  </si>
  <si>
    <t>TOTAL</t>
  </si>
  <si>
    <t>DATA DA TRANSF</t>
  </si>
  <si>
    <t>VALOR TRANSFERIDO</t>
  </si>
  <si>
    <t>11/01/2024</t>
  </si>
  <si>
    <t>20/02/2024</t>
  </si>
  <si>
    <t>18/04/2024</t>
  </si>
  <si>
    <t>09/05/2024</t>
  </si>
  <si>
    <t>25/06/2024</t>
  </si>
  <si>
    <t>07/2024</t>
  </si>
  <si>
    <t>20/08/2024</t>
  </si>
  <si>
    <t>12/2024</t>
  </si>
  <si>
    <t>VALOR PAGO A MENOR</t>
  </si>
  <si>
    <t>COMPROVANTE</t>
  </si>
  <si>
    <t>DATA DO PAGAMENTO</t>
  </si>
  <si>
    <t>VALOR GRU PAGO</t>
  </si>
  <si>
    <t>08/2024</t>
  </si>
  <si>
    <t>09/2024</t>
  </si>
  <si>
    <t>10/2024</t>
  </si>
  <si>
    <t>11/2024</t>
  </si>
  <si>
    <t>01/2025</t>
  </si>
  <si>
    <t>02/2025</t>
  </si>
  <si>
    <t>03/2025</t>
  </si>
  <si>
    <t>04/2025</t>
  </si>
  <si>
    <t>06/2025</t>
  </si>
  <si>
    <t>VALOR PAGO A MAIOR</t>
  </si>
  <si>
    <t>DEMONSTRATIVO DE RENDIMENTO DE APLICAÇÃO FINANCEIRA CONTA31520-6</t>
  </si>
  <si>
    <t>RELATÓRIO SINTÉTICO DE RECEITAS E DESPESAS</t>
  </si>
  <si>
    <t>Planilha de Receitas e Despesas</t>
  </si>
  <si>
    <t>Valores em Reais (R$)</t>
  </si>
  <si>
    <t>RECEITAS</t>
  </si>
  <si>
    <t>PREVISTO</t>
  </si>
  <si>
    <t>REALIZADO</t>
  </si>
  <si>
    <t xml:space="preserve">1 – RECEITA PRINCIPAL DO PROJETO </t>
  </si>
  <si>
    <t>2 – OUTRAS RECEITAS DO PROJETO</t>
  </si>
  <si>
    <t>3 –  RENDIMENTOS DO PERÍODO</t>
  </si>
  <si>
    <t>4 - OUTROS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</si>
  <si>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</si>
  <si>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</si>
  <si>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</si>
  <si>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</si>
  <si>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</si>
  <si>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</si>
  <si>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</si>
  <si>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</si>
  <si>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</si>
  <si>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</si>
  <si>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</si>
  <si>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</si>
  <si>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</si>
  <si>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</si>
  <si>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</si>
  <si>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6.1.1Bolsa de Pesquisador (X meses x VALOR bolsa)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</si>
  <si>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</si>
  <si>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</si>
  <si>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</si>
  <si>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</si>
  <si>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</si>
  <si>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</si>
  <si>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</t>
  </si>
  <si>
    <t>7. SUBTOTAL</t>
  </si>
  <si>
    <t xml:space="preserve">8.1 PASSAGENS NACIONAIS </t>
  </si>
  <si>
    <t>8.2 PASSAGENS INTERNACIONAIS</t>
  </si>
  <si>
    <t>8. SUBTOTAL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</si>
  <si>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</si>
  <si>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</si>
  <si>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</si>
  <si>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</si>
  <si>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</si>
  <si>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>10.1 Atividades de Coordenação</t>
  </si>
  <si>
    <t>10.2 Atividades de Ensino</t>
  </si>
  <si>
    <t>10.3 Atividades de Núcleo Gestor</t>
  </si>
  <si>
    <t xml:space="preserve">10.4 Atividades de Orientação </t>
  </si>
  <si>
    <t>10.5 Atividades de Participação em Banca</t>
  </si>
  <si>
    <t>10.6 Atividades de Apoio Administrativo</t>
  </si>
  <si>
    <t>10. SUBTOTAL</t>
  </si>
  <si>
    <t xml:space="preserve">11 SERVIÇOS PESSOA JURÍDICA </t>
  </si>
  <si>
    <t>11.1 RESSARCIMENTO À FUNDAÇÃO</t>
  </si>
  <si>
    <t>11.2 Hospedagem</t>
  </si>
  <si>
    <t>11.3 Telefone</t>
  </si>
  <si>
    <t>11.4 Alimentação</t>
  </si>
  <si>
    <t>11.5 Manutenção de Bens Imóveis</t>
  </si>
  <si>
    <t>11.9 ServIços Gráficos</t>
  </si>
  <si>
    <t>11. SUBTOTAL</t>
  </si>
  <si>
    <t xml:space="preserve">12 DESPESAS COM PESSOAL </t>
  </si>
  <si>
    <t>12.1 Pessoal Contratado com Vínculo CLT (RECISÃO +multa rescisória)</t>
  </si>
  <si>
    <t>12.2 Encargos e Impostos Retidos na Folha (INSS+IRRF)</t>
  </si>
  <si>
    <t>12. SUBTOTAL</t>
  </si>
  <si>
    <t xml:space="preserve">13 OBRIGAÇÕES TRIBUTÁRIAS E CONTRIBUTIVAS </t>
  </si>
  <si>
    <t>13.1 ENCARGOS E CONTRIBUIÇÕES SOBRE PESSOAL COM VÍNCULO CLT</t>
  </si>
  <si>
    <t>13.2 FGTS</t>
  </si>
  <si>
    <t>13.3 PIS + GILRAT</t>
  </si>
  <si>
    <t>13.4 INSS PATRONAL</t>
  </si>
  <si>
    <t>13.5 INSS TERCEIROS</t>
  </si>
  <si>
    <t>13.1 SUBTOTAL</t>
  </si>
  <si>
    <t>13.2  ENCARGOS E CONTRIBUIÇÕES SOBRE SERVIÇOS PESSOA FÍSICA</t>
  </si>
  <si>
    <t>13.2.1 INSS PATRONAL</t>
  </si>
  <si>
    <t>13.2.2 ISS PESSOA JURÍDICA</t>
  </si>
  <si>
    <t>13.2 SUBTOTAL</t>
  </si>
  <si>
    <t>13. SUBTOTAL</t>
  </si>
  <si>
    <t>14 AUXÍLIO À PESSOA FÍSICA (339048)</t>
  </si>
  <si>
    <t>14.1 AUXILIO A PESSOAS FISICAS (33904801)</t>
  </si>
  <si>
    <t>14 SUBTOTAL</t>
  </si>
  <si>
    <t>15 OBRAS E INSTALAÇÕES (339051)</t>
  </si>
  <si>
    <t>15.1 OBRA LABORATORIAL</t>
  </si>
  <si>
    <t>15.2 OUTRAS DESPESAS DE OBRAS</t>
  </si>
  <si>
    <t>15 SUBTOTAL</t>
  </si>
  <si>
    <t xml:space="preserve">16 EQUIPAMENTO E MATERIAL PERMANENTE </t>
  </si>
  <si>
    <t>16.1 COMPUTADORES (Notebook)</t>
  </si>
  <si>
    <t>16.4 AR CONDICIONADO</t>
  </si>
  <si>
    <t>16 SUBTOTAL</t>
  </si>
  <si>
    <t>17.1 RESSARCIMENTO</t>
  </si>
  <si>
    <t>17 SUBTOTAL</t>
  </si>
  <si>
    <t xml:space="preserve">18 RESERVA TECNICA </t>
  </si>
  <si>
    <t>18.1 RESERVA TECNICA</t>
  </si>
  <si>
    <t>18 SUBTOTAL</t>
  </si>
  <si>
    <t>RESUMO DAS DESPESAS</t>
  </si>
  <si>
    <t>4 DIÁRIAS</t>
  </si>
  <si>
    <t>5 AUX. FINANCEIRO ESTUDANTE</t>
  </si>
  <si>
    <t>6 AUX. FINANCEIRO PESQUISADORES</t>
  </si>
  <si>
    <t>8 PASSAGENS</t>
  </si>
  <si>
    <t>9 SERVIÇO DE CONSULTORIA</t>
  </si>
  <si>
    <t>10 SERVIÇOS PESSOA FÍSICA</t>
  </si>
  <si>
    <t>11 SERVIÇO PESSOA JURÍDICA</t>
  </si>
  <si>
    <t>DESPESAS COM PESSOAL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</si>
  <si>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</si>
  <si>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</si>
  <si>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</si>
  <si>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</si>
  <si>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</si>
  <si>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 xml:space="preserve">17 RESERVA TECNICA </t>
  </si>
  <si>
    <t>TOTAL DA DESPESA</t>
  </si>
  <si>
    <t xml:space="preserve">RENDIMENTOS </t>
  </si>
  <si>
    <t>SALDO DE CONTRATO</t>
  </si>
  <si>
    <t>DATA</t>
  </si>
  <si>
    <t>DOC. FISCAL</t>
  </si>
  <si>
    <t>CNPJ</t>
  </si>
  <si>
    <t>ESPECIFICAÇÃO DO BEM</t>
  </si>
  <si>
    <t xml:space="preserve"> VALOR</t>
  </si>
  <si>
    <t xml:space="preserve">Item </t>
  </si>
  <si>
    <t>DOC BANCO</t>
  </si>
  <si>
    <t>07/2025</t>
  </si>
  <si>
    <t>12/2025</t>
  </si>
  <si>
    <t>08/2025</t>
  </si>
  <si>
    <t>09/2025</t>
  </si>
  <si>
    <t>10/2025</t>
  </si>
  <si>
    <t>11/2025</t>
  </si>
  <si>
    <t>CONTA CORRENTE: 32454-X</t>
  </si>
  <si>
    <t>CONTRATO Nº 74/2023</t>
  </si>
  <si>
    <t>TED DEVOLVIDA REFRIG DUARTE</t>
  </si>
  <si>
    <t>REF 02 2024</t>
  </si>
  <si>
    <t>REF 12 2025</t>
  </si>
  <si>
    <t>REF 08 2025</t>
  </si>
  <si>
    <t>REF 11 2025</t>
  </si>
  <si>
    <t>10.7 Atividades de Apoio à Pesquisa</t>
  </si>
  <si>
    <t>10.8 Atividades de Pesquisa</t>
  </si>
  <si>
    <t>10.9 Encargos e Impostos Retidos (ISS+INSS+IRRF)</t>
  </si>
  <si>
    <t>Impostos</t>
  </si>
  <si>
    <t>29/11/2023</t>
  </si>
  <si>
    <t>17/07/2024</t>
  </si>
  <si>
    <t>10/09/2024</t>
  </si>
  <si>
    <t>08/11/2024</t>
  </si>
  <si>
    <t>11/12/2024</t>
  </si>
  <si>
    <t>15/01/2025</t>
  </si>
  <si>
    <t>13/02/2025</t>
  </si>
  <si>
    <t>24/03/2025</t>
  </si>
  <si>
    <t>16/04/2025</t>
  </si>
  <si>
    <t>20/05/2025</t>
  </si>
  <si>
    <t>20/06/2025</t>
  </si>
  <si>
    <t>21/07/2025</t>
  </si>
  <si>
    <t>RELATÓRIO DE RESSARCIMENTO PAGO À FACEP - 32454-X</t>
  </si>
  <si>
    <t>01/2026</t>
  </si>
  <si>
    <t>REF 01 2026</t>
  </si>
  <si>
    <t xml:space="preserve">7.5 Outros Materiais de Consumo </t>
  </si>
  <si>
    <t>7.1 Gêneros de Alimentação</t>
  </si>
  <si>
    <t>7.2 Combustíveis</t>
  </si>
  <si>
    <t>7.3 Material de Expediente</t>
  </si>
  <si>
    <t>7.4 Material de Limpeza</t>
  </si>
  <si>
    <t>7. MATERIAL DE CONSUMO</t>
  </si>
  <si>
    <t xml:space="preserve">8. PASSAGENS </t>
  </si>
  <si>
    <t xml:space="preserve">9. SERVIÇO DE CONSULTORIA (339035) </t>
  </si>
  <si>
    <t xml:space="preserve">10. SERVIÇOS PESSOA FÍSICA </t>
  </si>
  <si>
    <t>NF 9729 - PÚLPITO</t>
  </si>
  <si>
    <t>NF 2207 - POLTRONA</t>
  </si>
  <si>
    <t>AQUISIÇÃO DE BENS CONTA 32454-X</t>
  </si>
  <si>
    <t>16.3 ELETROPORTÁTEIS</t>
  </si>
  <si>
    <t>16.2 MOBILIÁRIO EM GERAL</t>
  </si>
  <si>
    <t>RELATÓRIO DE CONCILIAÇÃO BANCÁRIA CONTA 32454-X</t>
  </si>
  <si>
    <t>REF 03 2024 (deveria ter sido transferido para a conta 34509)</t>
  </si>
  <si>
    <t>REF 03 2024  (deveria ter sido transferido para a conta 34509)</t>
  </si>
  <si>
    <t>044.472.506-75</t>
  </si>
  <si>
    <t xml:space="preserve">11.10 Inscrições </t>
  </si>
  <si>
    <t>11.11 Serviços Bancários</t>
  </si>
  <si>
    <t>11.6 Manutenção de Máquinas e Equipamentos</t>
  </si>
  <si>
    <t>11.7 Manutenção de Instalações</t>
  </si>
  <si>
    <t>11.8 Atividades de Apoio Administrativo</t>
  </si>
  <si>
    <t>11.9 Serviços de Captação de Turma</t>
  </si>
  <si>
    <t>11.12 Transporte</t>
  </si>
  <si>
    <t>RELAÇÃO DE PAGAMENTOS CONTA 32454-X</t>
  </si>
  <si>
    <t>16/01/2025</t>
  </si>
  <si>
    <t>27/03/2025</t>
  </si>
  <si>
    <t>13/01/2026</t>
  </si>
  <si>
    <t xml:space="preserve">17 RESSARCIMENTO À UFC </t>
  </si>
  <si>
    <t xml:space="preserve">18 OUTROS </t>
  </si>
  <si>
    <t>CONTA CORRENTE:32454-X</t>
  </si>
  <si>
    <t>ELETROPORTÁTEIS - FRIGOBAR</t>
  </si>
  <si>
    <t>MOBILIÁRIO EM GERAL - CADEIRAS</t>
  </si>
  <si>
    <t>MOBILIÁRIO EM GERAL - PÚLPITO</t>
  </si>
  <si>
    <t>MOBILIÁRIO EM GERAL - POLTRONA</t>
  </si>
  <si>
    <t>10.9 Atividades Fim do Projeto</t>
  </si>
  <si>
    <t xml:space="preserve">11.13 Outros Serviços </t>
  </si>
  <si>
    <t>RELATÓRIO DE RESSARCIMENTO PAGO À UFC - 32454-X</t>
  </si>
  <si>
    <t>18.2 OUTROS (teste pix)</t>
  </si>
  <si>
    <t>18.3 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</si>
</sst>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_-&quot;R$&quot;* #,##0.00_-;\-&quot;R$&quot;* #,##0.00_-;_-&quot;R$&quot;* &quot;-&quot;??_-;_-@"/>
    <numFmt numFmtId="167" formatCode="_-&quot;R$&quot;* #,##0.00_-;\-&quot;R$&quot;* #,##0.00_-;_-&quot;R$&quot;* &quot;-&quot;??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sz val="9"/>
      <color rgb="FF0000FF"/>
      <name val="Arial Narrow"/>
      <family val="2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rgb="FF474747"/>
      <name val="Arial Narrow"/>
      <family val="2"/>
    </font>
    <font>
      <sz val="9"/>
      <color rgb="FF2242FB"/>
      <name val="Arial Narrow"/>
      <family val="2"/>
    </font>
    <font>
      <sz val="9"/>
      <color rgb="FF001D35"/>
      <name val="Arial Narrow"/>
      <family val="2"/>
    </font>
    <font>
      <b/>
      <sz val="9"/>
      <name val="Arial Narrow"/>
      <family val="2"/>
    </font>
    <font>
      <b/>
      <sz val="12"/>
      <color theme="0"/>
      <name val="Arial Narrow"/>
      <family val="2"/>
    </font>
    <font>
      <b/>
      <sz val="9"/>
      <color rgb="FF000000"/>
      <name val="Arial Narrow"/>
      <family val="2"/>
    </font>
    <font>
      <b/>
      <sz val="9"/>
      <color rgb="FFFFFFFF"/>
      <name val="Arial Narrow"/>
      <family val="2"/>
    </font>
    <font>
      <sz val="12"/>
      <color theme="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2E75B5"/>
        <bgColor rgb="FF2E75B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theme="2" tint="-0.14990691854609822"/>
        <bgColor rgb="FFFFE599"/>
      </patternFill>
    </fill>
    <fill>
      <patternFill patternType="solid">
        <fgColor theme="2" tint="-0.14990691854609822"/>
        <bgColor indexed="64"/>
      </patternFill>
    </fill>
    <fill>
      <patternFill patternType="solid">
        <fgColor theme="3" tint="0.89999084444715716"/>
        <bgColor rgb="FF9CC2E5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rgb="FFDEEAF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3" fillId="0" borderId="18" xfId="0" applyFont="1" applyBorder="1" applyAlignment="1">
      <alignment horizontal="left" vertical="center"/>
    </xf>
    <xf numFmtId="0" fontId="3" fillId="4" borderId="1" xfId="0" applyFont="1" applyFill="1" applyBorder="1"/>
    <xf numFmtId="0" fontId="3" fillId="0" borderId="24" xfId="0" applyFont="1" applyBorder="1" applyAlignment="1">
      <alignment horizontal="left" vertical="center"/>
    </xf>
    <xf numFmtId="166" fontId="3" fillId="0" borderId="25" xfId="0" applyNumberFormat="1" applyFont="1" applyBorder="1" applyAlignment="1">
      <alignment horizontal="center" vertical="center"/>
    </xf>
    <xf numFmtId="166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166" fontId="3" fillId="0" borderId="28" xfId="0" applyNumberFormat="1" applyFont="1" applyBorder="1" applyAlignment="1">
      <alignment horizontal="center" vertical="center"/>
    </xf>
    <xf numFmtId="166" fontId="3" fillId="0" borderId="29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/>
    <xf numFmtId="0" fontId="2" fillId="3" borderId="1" xfId="0" applyFont="1" applyFill="1" applyBorder="1"/>
    <xf numFmtId="166" fontId="2" fillId="3" borderId="1" xfId="0" applyNumberFormat="1" applyFont="1" applyFill="1" applyBorder="1"/>
    <xf numFmtId="166" fontId="5" fillId="0" borderId="1" xfId="0" applyNumberFormat="1" applyFont="1" applyBorder="1"/>
    <xf numFmtId="0" fontId="3" fillId="5" borderId="1" xfId="0" applyFont="1" applyFill="1" applyBorder="1"/>
    <xf numFmtId="166" fontId="3" fillId="5" borderId="1" xfId="0" applyNumberFormat="1" applyFont="1" applyFill="1" applyBorder="1"/>
    <xf numFmtId="167" fontId="5" fillId="0" borderId="1" xfId="0" applyNumberFormat="1" applyFont="1" applyBorder="1"/>
    <xf numFmtId="0" fontId="3" fillId="7" borderId="1" xfId="0" applyFont="1" applyFill="1" applyBorder="1"/>
    <xf numFmtId="166" fontId="3" fillId="8" borderId="1" xfId="0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44" fontId="7" fillId="0" borderId="1" xfId="2" applyFont="1" applyBorder="1"/>
    <xf numFmtId="44" fontId="5" fillId="0" borderId="1" xfId="2" applyFont="1" applyBorder="1"/>
    <xf numFmtId="0" fontId="3" fillId="6" borderId="1" xfId="0" applyFont="1" applyFill="1" applyBorder="1"/>
    <xf numFmtId="0" fontId="3" fillId="10" borderId="1" xfId="0" applyFont="1" applyFill="1" applyBorder="1" applyAlignment="1">
      <alignment horizontal="left"/>
    </xf>
    <xf numFmtId="166" fontId="3" fillId="10" borderId="1" xfId="0" applyNumberFormat="1" applyFont="1" applyFill="1" applyBorder="1"/>
    <xf numFmtId="44" fontId="3" fillId="10" borderId="1" xfId="2" applyFont="1" applyFill="1" applyBorder="1"/>
    <xf numFmtId="0" fontId="3" fillId="10" borderId="1" xfId="0" applyFont="1" applyFill="1" applyBorder="1"/>
    <xf numFmtId="167" fontId="3" fillId="5" borderId="1" xfId="0" applyNumberFormat="1" applyFont="1" applyFill="1" applyBorder="1"/>
    <xf numFmtId="0" fontId="15" fillId="3" borderId="1" xfId="0" applyFont="1" applyFill="1" applyBorder="1"/>
    <xf numFmtId="0" fontId="5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164" fontId="4" fillId="11" borderId="1" xfId="1" applyNumberFormat="1" applyFont="1" applyFill="1" applyBorder="1"/>
    <xf numFmtId="14" fontId="5" fillId="11" borderId="1" xfId="0" applyNumberFormat="1" applyFont="1" applyFill="1" applyBorder="1"/>
    <xf numFmtId="164" fontId="4" fillId="11" borderId="1" xfId="1" applyNumberFormat="1" applyFont="1" applyFill="1" applyBorder="1" applyAlignment="1">
      <alignment horizontal="center"/>
    </xf>
    <xf numFmtId="43" fontId="8" fillId="11" borderId="1" xfId="1" applyFont="1" applyFill="1" applyBorder="1" applyAlignment="1">
      <alignment horizontal="right"/>
    </xf>
    <xf numFmtId="0" fontId="5" fillId="11" borderId="1" xfId="0" applyFont="1" applyFill="1" applyBorder="1"/>
    <xf numFmtId="0" fontId="7" fillId="11" borderId="1" xfId="0" applyFont="1" applyFill="1" applyBorder="1" applyAlignment="1">
      <alignment horizontal="center"/>
    </xf>
    <xf numFmtId="4" fontId="8" fillId="11" borderId="1" xfId="0" applyNumberFormat="1" applyFont="1" applyFill="1" applyBorder="1" applyAlignment="1">
      <alignment horizontal="right"/>
    </xf>
    <xf numFmtId="0" fontId="3" fillId="11" borderId="1" xfId="0" applyFont="1" applyFill="1" applyBorder="1"/>
    <xf numFmtId="43" fontId="3" fillId="11" borderId="1" xfId="0" applyNumberFormat="1" applyFont="1" applyFill="1" applyBorder="1"/>
    <xf numFmtId="0" fontId="16" fillId="0" borderId="0" xfId="0" applyFont="1"/>
    <xf numFmtId="43" fontId="16" fillId="0" borderId="0" xfId="1" applyFont="1"/>
    <xf numFmtId="44" fontId="16" fillId="0" borderId="0" xfId="0" applyNumberFormat="1" applyFont="1"/>
    <xf numFmtId="44" fontId="16" fillId="0" borderId="0" xfId="2" applyFont="1"/>
    <xf numFmtId="4" fontId="8" fillId="0" borderId="0" xfId="0" applyNumberFormat="1" applyFont="1" applyAlignment="1">
      <alignment horizontal="right"/>
    </xf>
    <xf numFmtId="44" fontId="5" fillId="11" borderId="1" xfId="2" applyFont="1" applyFill="1" applyBorder="1"/>
    <xf numFmtId="44" fontId="5" fillId="11" borderId="1" xfId="2" applyFont="1" applyFill="1" applyBorder="1" applyAlignment="1">
      <alignment horizontal="center" vertical="center"/>
    </xf>
    <xf numFmtId="49" fontId="5" fillId="11" borderId="1" xfId="0" applyNumberFormat="1" applyFont="1" applyFill="1" applyBorder="1" applyAlignment="1">
      <alignment horizontal="center"/>
    </xf>
    <xf numFmtId="44" fontId="7" fillId="11" borderId="1" xfId="2" applyFont="1" applyFill="1" applyBorder="1" applyAlignment="1">
      <alignment horizontal="right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44" fontId="7" fillId="11" borderId="1" xfId="2" applyFont="1" applyFill="1" applyBorder="1" applyAlignment="1">
      <alignment vertical="center" wrapText="1"/>
    </xf>
    <xf numFmtId="0" fontId="3" fillId="11" borderId="12" xfId="0" applyFont="1" applyFill="1" applyBorder="1" applyAlignment="1">
      <alignment horizontal="center"/>
    </xf>
    <xf numFmtId="44" fontId="14" fillId="11" borderId="1" xfId="2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44" fontId="12" fillId="11" borderId="1" xfId="2" applyFont="1" applyFill="1" applyBorder="1" applyAlignment="1">
      <alignment vertical="center" wrapText="1"/>
    </xf>
    <xf numFmtId="0" fontId="3" fillId="11" borderId="12" xfId="0" applyFont="1" applyFill="1" applyBorder="1" applyAlignment="1">
      <alignment horizontal="left"/>
    </xf>
    <xf numFmtId="44" fontId="12" fillId="11" borderId="1" xfId="0" applyNumberFormat="1" applyFont="1" applyFill="1" applyBorder="1" applyAlignment="1">
      <alignment horizontal="left" vertical="center" wrapText="1" indent="1"/>
    </xf>
    <xf numFmtId="1" fontId="5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left"/>
    </xf>
    <xf numFmtId="165" fontId="2" fillId="12" borderId="14" xfId="0" applyNumberFormat="1" applyFont="1" applyFill="1" applyBorder="1" applyAlignment="1">
      <alignment horizontal="center" vertical="center"/>
    </xf>
    <xf numFmtId="165" fontId="2" fillId="12" borderId="15" xfId="0" applyNumberFormat="1" applyFont="1" applyFill="1" applyBorder="1" applyAlignment="1">
      <alignment horizontal="center" vertical="center" wrapText="1"/>
    </xf>
    <xf numFmtId="165" fontId="2" fillId="12" borderId="1" xfId="0" applyNumberFormat="1" applyFont="1" applyFill="1" applyBorder="1" applyAlignment="1">
      <alignment horizontal="center" vertical="center" wrapText="1"/>
    </xf>
    <xf numFmtId="14" fontId="5" fillId="11" borderId="1" xfId="0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10" fillId="0" borderId="0" xfId="0" applyNumberFormat="1" applyFont="1"/>
    <xf numFmtId="165" fontId="0" fillId="0" borderId="0" xfId="0" applyNumberFormat="1"/>
    <xf numFmtId="166" fontId="3" fillId="5" borderId="1" xfId="0" applyNumberFormat="1" applyFont="1" applyFill="1" applyBorder="1" applyAlignment="1">
      <alignment horizontal="left"/>
    </xf>
    <xf numFmtId="164" fontId="5" fillId="11" borderId="1" xfId="1" applyNumberFormat="1" applyFont="1" applyFill="1" applyBorder="1" applyAlignment="1">
      <alignment horizontal="center"/>
    </xf>
    <xf numFmtId="164" fontId="5" fillId="11" borderId="1" xfId="1" applyNumberFormat="1" applyFont="1" applyFill="1" applyBorder="1" applyAlignment="1"/>
    <xf numFmtId="0" fontId="5" fillId="11" borderId="1" xfId="0" applyFont="1" applyFill="1" applyBorder="1" applyAlignment="1">
      <alignment vertical="center"/>
    </xf>
    <xf numFmtId="0" fontId="5" fillId="2" borderId="0" xfId="0" applyFont="1" applyFill="1"/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3" fontId="8" fillId="0" borderId="0" xfId="1" applyFont="1" applyFill="1" applyBorder="1" applyAlignment="1">
      <alignment horizontal="right"/>
    </xf>
    <xf numFmtId="43" fontId="3" fillId="0" borderId="0" xfId="0" applyNumberFormat="1" applyFont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4" fontId="5" fillId="0" borderId="0" xfId="2" applyFont="1"/>
    <xf numFmtId="0" fontId="5" fillId="11" borderId="12" xfId="0" applyFont="1" applyFill="1" applyBorder="1" applyAlignment="1">
      <alignment horizontal="center"/>
    </xf>
    <xf numFmtId="3" fontId="4" fillId="11" borderId="1" xfId="0" applyNumberFormat="1" applyFont="1" applyFill="1" applyBorder="1" applyAlignment="1">
      <alignment vertical="center" wrapText="1"/>
    </xf>
    <xf numFmtId="0" fontId="7" fillId="11" borderId="1" xfId="0" applyFont="1" applyFill="1" applyBorder="1"/>
    <xf numFmtId="14" fontId="4" fillId="11" borderId="1" xfId="0" applyNumberFormat="1" applyFont="1" applyFill="1" applyBorder="1" applyAlignment="1">
      <alignment horizontal="center" vertical="center" wrapText="1"/>
    </xf>
    <xf numFmtId="164" fontId="4" fillId="11" borderId="1" xfId="1" applyNumberFormat="1" applyFont="1" applyFill="1" applyBorder="1" applyAlignment="1">
      <alignment horizontal="left" vertical="center" wrapText="1" indent="1"/>
    </xf>
    <xf numFmtId="43" fontId="7" fillId="11" borderId="1" xfId="1" applyFont="1" applyFill="1" applyBorder="1" applyAlignment="1">
      <alignment vertical="center" wrapText="1"/>
    </xf>
    <xf numFmtId="43" fontId="12" fillId="11" borderId="1" xfId="1" applyFont="1" applyFill="1" applyBorder="1" applyAlignment="1">
      <alignment vertical="center" wrapText="1"/>
    </xf>
    <xf numFmtId="165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top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right"/>
    </xf>
    <xf numFmtId="2" fontId="7" fillId="11" borderId="1" xfId="0" applyNumberFormat="1" applyFont="1" applyFill="1" applyBorder="1" applyAlignment="1">
      <alignment horizontal="right"/>
    </xf>
    <xf numFmtId="4" fontId="7" fillId="11" borderId="1" xfId="0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center"/>
    </xf>
    <xf numFmtId="2" fontId="5" fillId="0" borderId="0" xfId="0" applyNumberFormat="1" applyFont="1"/>
    <xf numFmtId="0" fontId="4" fillId="11" borderId="1" xfId="0" applyFont="1" applyFill="1" applyBorder="1"/>
    <xf numFmtId="4" fontId="6" fillId="11" borderId="1" xfId="0" applyNumberFormat="1" applyFont="1" applyFill="1" applyBorder="1"/>
    <xf numFmtId="0" fontId="4" fillId="11" borderId="1" xfId="0" applyFont="1" applyFill="1" applyBorder="1" applyAlignment="1">
      <alignment horizontal="right"/>
    </xf>
    <xf numFmtId="4" fontId="7" fillId="11" borderId="1" xfId="0" applyNumberFormat="1" applyFont="1" applyFill="1" applyBorder="1"/>
    <xf numFmtId="4" fontId="12" fillId="11" borderId="1" xfId="0" applyNumberFormat="1" applyFont="1" applyFill="1" applyBorder="1"/>
    <xf numFmtId="2" fontId="8" fillId="11" borderId="1" xfId="0" applyNumberFormat="1" applyFont="1" applyFill="1" applyBorder="1" applyAlignment="1">
      <alignment horizontal="right"/>
    </xf>
    <xf numFmtId="0" fontId="9" fillId="11" borderId="1" xfId="0" applyFont="1" applyFill="1" applyBorder="1" applyAlignment="1">
      <alignment horizontal="center"/>
    </xf>
    <xf numFmtId="0" fontId="10" fillId="11" borderId="1" xfId="0" applyFont="1" applyFill="1" applyBorder="1"/>
    <xf numFmtId="2" fontId="4" fillId="11" borderId="1" xfId="0" applyNumberFormat="1" applyFont="1" applyFill="1" applyBorder="1" applyAlignment="1">
      <alignment horizontal="right"/>
    </xf>
    <xf numFmtId="0" fontId="4" fillId="11" borderId="1" xfId="0" applyFont="1" applyFill="1" applyBorder="1" applyAlignment="1">
      <alignment horizontal="center" wrapText="1"/>
    </xf>
    <xf numFmtId="4" fontId="10" fillId="11" borderId="1" xfId="0" applyNumberFormat="1" applyFont="1" applyFill="1" applyBorder="1"/>
    <xf numFmtId="0" fontId="8" fillId="11" borderId="1" xfId="0" applyFont="1" applyFill="1" applyBorder="1" applyAlignment="1">
      <alignment horizontal="right"/>
    </xf>
    <xf numFmtId="2" fontId="10" fillId="11" borderId="1" xfId="0" applyNumberFormat="1" applyFont="1" applyFill="1" applyBorder="1"/>
    <xf numFmtId="0" fontId="4" fillId="11" borderId="1" xfId="0" applyFont="1" applyFill="1" applyBorder="1" applyAlignment="1">
      <alignment wrapText="1"/>
    </xf>
    <xf numFmtId="43" fontId="10" fillId="11" borderId="1" xfId="1" applyFont="1" applyFill="1" applyBorder="1"/>
    <xf numFmtId="2" fontId="6" fillId="11" borderId="1" xfId="0" applyNumberFormat="1" applyFont="1" applyFill="1" applyBorder="1"/>
    <xf numFmtId="0" fontId="4" fillId="11" borderId="1" xfId="0" applyFont="1" applyFill="1" applyBorder="1" applyAlignment="1">
      <alignment horizontal="left"/>
    </xf>
    <xf numFmtId="0" fontId="7" fillId="11" borderId="1" xfId="0" applyFont="1" applyFill="1" applyBorder="1" applyAlignment="1">
      <alignment horizontal="center" wrapText="1"/>
    </xf>
    <xf numFmtId="3" fontId="7" fillId="11" borderId="1" xfId="0" applyNumberFormat="1" applyFont="1" applyFill="1" applyBorder="1" applyAlignment="1">
      <alignment horizontal="center"/>
    </xf>
    <xf numFmtId="43" fontId="10" fillId="11" borderId="1" xfId="1" applyFont="1" applyFill="1" applyBorder="1" applyAlignment="1">
      <alignment horizontal="right"/>
    </xf>
    <xf numFmtId="4" fontId="10" fillId="11" borderId="1" xfId="0" applyNumberFormat="1" applyFont="1" applyFill="1" applyBorder="1" applyAlignment="1">
      <alignment horizontal="right"/>
    </xf>
    <xf numFmtId="164" fontId="5" fillId="11" borderId="1" xfId="1" applyNumberFormat="1" applyFont="1" applyFill="1" applyBorder="1"/>
    <xf numFmtId="0" fontId="11" fillId="11" borderId="1" xfId="0" applyFont="1" applyFill="1" applyBorder="1" applyAlignment="1">
      <alignment horizontal="center"/>
    </xf>
    <xf numFmtId="3" fontId="5" fillId="11" borderId="1" xfId="0" applyNumberFormat="1" applyFont="1" applyFill="1" applyBorder="1"/>
    <xf numFmtId="49" fontId="5" fillId="11" borderId="1" xfId="0" applyNumberFormat="1" applyFont="1" applyFill="1" applyBorder="1" applyAlignment="1">
      <alignment horizontal="center" vertical="center"/>
    </xf>
    <xf numFmtId="44" fontId="5" fillId="11" borderId="6" xfId="2" applyFont="1" applyFill="1" applyBorder="1" applyAlignment="1">
      <alignment horizontal="center" vertical="center"/>
    </xf>
    <xf numFmtId="44" fontId="5" fillId="11" borderId="7" xfId="2" applyFont="1" applyFill="1" applyBorder="1" applyAlignment="1">
      <alignment horizontal="center" vertical="center"/>
    </xf>
    <xf numFmtId="44" fontId="5" fillId="11" borderId="8" xfId="2" applyFont="1" applyFill="1" applyBorder="1" applyAlignment="1">
      <alignment horizontal="center" vertical="center"/>
    </xf>
    <xf numFmtId="44" fontId="5" fillId="11" borderId="9" xfId="2" applyFont="1" applyFill="1" applyBorder="1" applyAlignment="1">
      <alignment horizontal="center" vertical="center"/>
    </xf>
    <xf numFmtId="44" fontId="5" fillId="11" borderId="10" xfId="2" applyFont="1" applyFill="1" applyBorder="1" applyAlignment="1">
      <alignment horizontal="center" vertical="center"/>
    </xf>
    <xf numFmtId="44" fontId="5" fillId="11" borderId="10" xfId="2" applyFont="1" applyFill="1" applyBorder="1" applyAlignment="1">
      <alignment vertical="center"/>
    </xf>
    <xf numFmtId="49" fontId="5" fillId="11" borderId="6" xfId="0" applyNumberFormat="1" applyFont="1" applyFill="1" applyBorder="1" applyAlignment="1">
      <alignment horizontal="center" vertical="center"/>
    </xf>
    <xf numFmtId="49" fontId="5" fillId="11" borderId="11" xfId="0" applyNumberFormat="1" applyFont="1" applyFill="1" applyBorder="1" applyAlignment="1">
      <alignment horizontal="center" vertical="center"/>
    </xf>
    <xf numFmtId="44" fontId="5" fillId="11" borderId="9" xfId="2" applyFont="1" applyFill="1" applyBorder="1" applyAlignment="1">
      <alignment vertical="center"/>
    </xf>
    <xf numFmtId="0" fontId="3" fillId="11" borderId="11" xfId="0" applyFont="1" applyFill="1" applyBorder="1" applyAlignment="1">
      <alignment vertical="center"/>
    </xf>
    <xf numFmtId="40" fontId="3" fillId="11" borderId="7" xfId="0" applyNumberFormat="1" applyFont="1" applyFill="1" applyBorder="1" applyAlignment="1">
      <alignment vertical="center"/>
    </xf>
    <xf numFmtId="4" fontId="3" fillId="11" borderId="10" xfId="0" applyNumberFormat="1" applyFont="1" applyFill="1" applyBorder="1" applyAlignment="1">
      <alignment horizontal="right" vertical="center"/>
    </xf>
    <xf numFmtId="0" fontId="2" fillId="13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44" fontId="5" fillId="11" borderId="1" xfId="2" applyFont="1" applyFill="1" applyBorder="1" applyAlignment="1">
      <alignment vertical="center"/>
    </xf>
    <xf numFmtId="40" fontId="3" fillId="11" borderId="1" xfId="0" applyNumberFormat="1" applyFont="1" applyFill="1" applyBorder="1" applyAlignment="1">
      <alignment vertical="center"/>
    </xf>
    <xf numFmtId="4" fontId="3" fillId="11" borderId="1" xfId="0" applyNumberFormat="1" applyFont="1" applyFill="1" applyBorder="1" applyAlignment="1">
      <alignment horizontal="right" vertical="center"/>
    </xf>
    <xf numFmtId="43" fontId="7" fillId="11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10" borderId="12" xfId="0" applyFont="1" applyFill="1" applyBorder="1" applyAlignment="1">
      <alignment horizontal="left"/>
    </xf>
    <xf numFmtId="0" fontId="3" fillId="10" borderId="13" xfId="0" applyFont="1" applyFill="1" applyBorder="1" applyAlignment="1">
      <alignment horizontal="left"/>
    </xf>
    <xf numFmtId="0" fontId="3" fillId="10" borderId="5" xfId="0" applyFont="1" applyFill="1" applyBorder="1" applyAlignment="1">
      <alignment horizontal="left"/>
    </xf>
    <xf numFmtId="0" fontId="14" fillId="0" borderId="21" xfId="0" applyFont="1" applyBorder="1" applyAlignment="1">
      <alignment horizontal="center"/>
    </xf>
    <xf numFmtId="0" fontId="7" fillId="0" borderId="21" xfId="0" applyFont="1" applyBorder="1"/>
    <xf numFmtId="0" fontId="3" fillId="6" borderId="1" xfId="0" applyFont="1" applyFill="1" applyBorder="1" applyAlignment="1">
      <alignment horizontal="left" wrapText="1"/>
    </xf>
    <xf numFmtId="0" fontId="7" fillId="0" borderId="1" xfId="0" applyFont="1" applyBorder="1"/>
    <xf numFmtId="0" fontId="3" fillId="6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3" fillId="9" borderId="1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left"/>
    </xf>
    <xf numFmtId="4" fontId="5" fillId="0" borderId="0" xfId="0" applyNumberFormat="1" applyFont="1"/>
    <xf numFmtId="0" fontId="5" fillId="0" borderId="0" xfId="0" applyFont="1" applyFill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224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AD2E-B0F1-824A-BB54-66B1846E202B}">
  <sheetPr filterMode="1"/>
  <dimension ref="A1:N388"/>
  <sheetViews>
    <sheetView topLeftCell="I85" zoomScale="267" zoomScaleNormal="267" workbookViewId="0">
      <selection activeCell="M22" sqref="M22:M382"/>
    </sheetView>
  </sheetViews>
  <sheetFormatPr defaultColWidth="11" defaultRowHeight="13.5" x14ac:dyDescent="0.25"/>
  <cols>
    <col min="1" max="1" width="8.625" style="5" customWidth="1"/>
    <col min="2" max="2" width="54.25" style="4" customWidth="1"/>
    <col min="3" max="3" width="22.125" style="6" bestFit="1" customWidth="1"/>
    <col min="4" max="6" width="11" style="5"/>
    <col min="7" max="7" width="19.125" style="5" customWidth="1"/>
    <col min="8" max="8" width="94.125" style="5" bestFit="1" customWidth="1"/>
    <col min="9" max="9" width="14.125" style="6" bestFit="1" customWidth="1"/>
    <col min="10" max="10" width="21" style="5" bestFit="1" customWidth="1"/>
    <col min="11" max="11" width="25.125" style="5" bestFit="1" customWidth="1"/>
    <col min="12" max="12" width="11" style="8"/>
    <col min="13" max="16384" width="11" style="4"/>
  </cols>
  <sheetData>
    <row r="1" spans="1:13" ht="15.75" customHeight="1" x14ac:dyDescent="0.25">
      <c r="A1" s="155" t="s">
        <v>528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3" s="2" customFormat="1" x14ac:dyDescent="0.25">
      <c r="A2" s="89" t="s">
        <v>0</v>
      </c>
      <c r="B2" s="89" t="s">
        <v>1</v>
      </c>
      <c r="C2" s="90" t="s">
        <v>2</v>
      </c>
      <c r="D2" s="89" t="s">
        <v>3</v>
      </c>
      <c r="E2" s="89" t="s">
        <v>4</v>
      </c>
      <c r="F2" s="89" t="s">
        <v>5</v>
      </c>
      <c r="G2" s="89" t="s">
        <v>6</v>
      </c>
      <c r="H2" s="89" t="s">
        <v>7</v>
      </c>
      <c r="I2" s="90" t="s">
        <v>9</v>
      </c>
      <c r="J2" s="89" t="s">
        <v>8</v>
      </c>
      <c r="K2" s="89" t="s">
        <v>50</v>
      </c>
      <c r="L2" s="89" t="s">
        <v>125</v>
      </c>
      <c r="M2" s="89" t="s">
        <v>126</v>
      </c>
    </row>
    <row r="3" spans="1:13" hidden="1" x14ac:dyDescent="0.25">
      <c r="A3" s="40">
        <v>1</v>
      </c>
      <c r="B3" s="108" t="s">
        <v>54</v>
      </c>
      <c r="C3" s="41">
        <v>852831100808789</v>
      </c>
      <c r="D3" s="40">
        <v>10</v>
      </c>
      <c r="E3" s="40" t="s">
        <v>15</v>
      </c>
      <c r="F3" s="40">
        <v>2023</v>
      </c>
      <c r="G3" s="40" t="s">
        <v>14</v>
      </c>
      <c r="H3" s="40" t="s">
        <v>52</v>
      </c>
      <c r="I3" s="43" t="s">
        <v>68</v>
      </c>
      <c r="J3" s="40" t="s">
        <v>53</v>
      </c>
      <c r="K3" s="40"/>
      <c r="L3" s="108"/>
      <c r="M3" s="113">
        <v>-69</v>
      </c>
    </row>
    <row r="4" spans="1:13" hidden="1" x14ac:dyDescent="0.25">
      <c r="A4" s="40">
        <v>2</v>
      </c>
      <c r="B4" s="108" t="s">
        <v>54</v>
      </c>
      <c r="C4" s="41">
        <v>812970700236910</v>
      </c>
      <c r="D4" s="40">
        <v>24</v>
      </c>
      <c r="E4" s="40" t="s">
        <v>15</v>
      </c>
      <c r="F4" s="40">
        <v>2023</v>
      </c>
      <c r="G4" s="40" t="s">
        <v>17</v>
      </c>
      <c r="H4" s="40" t="s">
        <v>52</v>
      </c>
      <c r="I4" s="43" t="s">
        <v>68</v>
      </c>
      <c r="J4" s="40" t="s">
        <v>53</v>
      </c>
      <c r="K4" s="40"/>
      <c r="L4" s="108"/>
      <c r="M4" s="113">
        <v>-17.600000000000001</v>
      </c>
    </row>
    <row r="5" spans="1:13" hidden="1" x14ac:dyDescent="0.25">
      <c r="A5" s="40">
        <v>3</v>
      </c>
      <c r="B5" s="108" t="s">
        <v>54</v>
      </c>
      <c r="C5" s="41">
        <v>863141201448281</v>
      </c>
      <c r="D5" s="40">
        <v>10</v>
      </c>
      <c r="E5" s="40" t="s">
        <v>18</v>
      </c>
      <c r="F5" s="40">
        <v>2023</v>
      </c>
      <c r="G5" s="40" t="s">
        <v>14</v>
      </c>
      <c r="H5" s="40" t="s">
        <v>52</v>
      </c>
      <c r="I5" s="43" t="s">
        <v>68</v>
      </c>
      <c r="J5" s="40" t="s">
        <v>53</v>
      </c>
      <c r="K5" s="40"/>
      <c r="L5" s="108"/>
      <c r="M5" s="113">
        <v>-69</v>
      </c>
    </row>
    <row r="6" spans="1:13" hidden="1" x14ac:dyDescent="0.25">
      <c r="A6" s="40">
        <v>4</v>
      </c>
      <c r="B6" s="108" t="s">
        <v>48</v>
      </c>
      <c r="C6" s="41">
        <v>554439000039504</v>
      </c>
      <c r="D6" s="40">
        <v>29</v>
      </c>
      <c r="E6" s="40" t="s">
        <v>18</v>
      </c>
      <c r="F6" s="40">
        <v>2023</v>
      </c>
      <c r="G6" s="40" t="s">
        <v>19</v>
      </c>
      <c r="H6" s="40" t="s">
        <v>69</v>
      </c>
      <c r="I6" s="43" t="s">
        <v>70</v>
      </c>
      <c r="J6" s="40" t="s">
        <v>47</v>
      </c>
      <c r="K6" s="40" t="s">
        <v>195</v>
      </c>
      <c r="L6" s="115"/>
      <c r="M6" s="47">
        <v>-10275.200000000001</v>
      </c>
    </row>
    <row r="7" spans="1:13" hidden="1" x14ac:dyDescent="0.25">
      <c r="A7" s="40">
        <v>5</v>
      </c>
      <c r="B7" s="108" t="s">
        <v>54</v>
      </c>
      <c r="C7" s="41">
        <v>893451100996274</v>
      </c>
      <c r="D7" s="40">
        <v>11</v>
      </c>
      <c r="E7" s="40" t="s">
        <v>21</v>
      </c>
      <c r="F7" s="40">
        <v>2023</v>
      </c>
      <c r="G7" s="40" t="s">
        <v>14</v>
      </c>
      <c r="H7" s="40" t="s">
        <v>52</v>
      </c>
      <c r="I7" s="43" t="s">
        <v>68</v>
      </c>
      <c r="J7" s="40" t="s">
        <v>53</v>
      </c>
      <c r="K7" s="40"/>
      <c r="L7" s="108"/>
      <c r="M7" s="113">
        <v>-72</v>
      </c>
    </row>
    <row r="8" spans="1:13" hidden="1" x14ac:dyDescent="0.25">
      <c r="A8" s="40">
        <v>6</v>
      </c>
      <c r="B8" s="108" t="s">
        <v>145</v>
      </c>
      <c r="C8" s="41">
        <v>550374000053161</v>
      </c>
      <c r="D8" s="40">
        <v>19</v>
      </c>
      <c r="E8" s="40" t="s">
        <v>21</v>
      </c>
      <c r="F8" s="40">
        <v>2023</v>
      </c>
      <c r="G8" s="40" t="s">
        <v>19</v>
      </c>
      <c r="H8" s="40" t="s">
        <v>151</v>
      </c>
      <c r="I8" s="40" t="s">
        <v>143</v>
      </c>
      <c r="J8" s="40" t="s">
        <v>144</v>
      </c>
      <c r="K8" s="40"/>
      <c r="L8" s="108"/>
      <c r="M8" s="113">
        <v>-756</v>
      </c>
    </row>
    <row r="9" spans="1:13" hidden="1" x14ac:dyDescent="0.25">
      <c r="A9" s="40">
        <v>7</v>
      </c>
      <c r="B9" s="108" t="s">
        <v>145</v>
      </c>
      <c r="C9" s="41">
        <v>553140000056389</v>
      </c>
      <c r="D9" s="40">
        <v>19</v>
      </c>
      <c r="E9" s="40" t="s">
        <v>21</v>
      </c>
      <c r="F9" s="40">
        <v>2023</v>
      </c>
      <c r="G9" s="40" t="s">
        <v>19</v>
      </c>
      <c r="H9" s="40" t="s">
        <v>250</v>
      </c>
      <c r="I9" s="40" t="s">
        <v>146</v>
      </c>
      <c r="J9" s="40" t="s">
        <v>144</v>
      </c>
      <c r="K9" s="40"/>
      <c r="L9" s="108"/>
      <c r="M9" s="113">
        <v>-756</v>
      </c>
    </row>
    <row r="10" spans="1:13" hidden="1" x14ac:dyDescent="0.25">
      <c r="A10" s="40">
        <v>8</v>
      </c>
      <c r="B10" s="108" t="s">
        <v>145</v>
      </c>
      <c r="C10" s="41">
        <v>553653000026023</v>
      </c>
      <c r="D10" s="40">
        <v>19</v>
      </c>
      <c r="E10" s="40" t="s">
        <v>21</v>
      </c>
      <c r="F10" s="40">
        <v>2023</v>
      </c>
      <c r="G10" s="40" t="s">
        <v>19</v>
      </c>
      <c r="H10" s="40" t="s">
        <v>147</v>
      </c>
      <c r="I10" s="40" t="s">
        <v>148</v>
      </c>
      <c r="J10" s="40" t="s">
        <v>144</v>
      </c>
      <c r="K10" s="40"/>
      <c r="L10" s="108"/>
      <c r="M10" s="47">
        <v>-5686.24</v>
      </c>
    </row>
    <row r="11" spans="1:13" hidden="1" x14ac:dyDescent="0.25">
      <c r="A11" s="40">
        <v>9</v>
      </c>
      <c r="B11" s="108" t="s">
        <v>145</v>
      </c>
      <c r="C11" s="41">
        <v>553653000036745</v>
      </c>
      <c r="D11" s="40">
        <v>19</v>
      </c>
      <c r="E11" s="40" t="s">
        <v>21</v>
      </c>
      <c r="F11" s="40">
        <v>2023</v>
      </c>
      <c r="G11" s="40" t="s">
        <v>19</v>
      </c>
      <c r="H11" s="40" t="s">
        <v>142</v>
      </c>
      <c r="I11" s="40" t="s">
        <v>143</v>
      </c>
      <c r="J11" s="40" t="s">
        <v>144</v>
      </c>
      <c r="K11" s="40"/>
      <c r="L11" s="108"/>
      <c r="M11" s="47">
        <v>-1008</v>
      </c>
    </row>
    <row r="12" spans="1:13" hidden="1" x14ac:dyDescent="0.25">
      <c r="A12" s="40">
        <v>10</v>
      </c>
      <c r="B12" s="108" t="s">
        <v>145</v>
      </c>
      <c r="C12" s="41">
        <v>553655000030368</v>
      </c>
      <c r="D12" s="40">
        <v>19</v>
      </c>
      <c r="E12" s="40" t="s">
        <v>21</v>
      </c>
      <c r="F12" s="40">
        <v>2023</v>
      </c>
      <c r="G12" s="40" t="s">
        <v>19</v>
      </c>
      <c r="H12" s="40" t="s">
        <v>149</v>
      </c>
      <c r="I12" s="40" t="s">
        <v>153</v>
      </c>
      <c r="J12" s="40" t="s">
        <v>144</v>
      </c>
      <c r="K12" s="40"/>
      <c r="L12" s="108"/>
      <c r="M12" s="47">
        <v>-5273.74</v>
      </c>
    </row>
    <row r="13" spans="1:13" hidden="1" x14ac:dyDescent="0.25">
      <c r="A13" s="40">
        <v>11</v>
      </c>
      <c r="B13" s="108" t="s">
        <v>145</v>
      </c>
      <c r="C13" s="41">
        <v>554161510014849</v>
      </c>
      <c r="D13" s="40">
        <v>19</v>
      </c>
      <c r="E13" s="40" t="s">
        <v>21</v>
      </c>
      <c r="F13" s="40">
        <v>2023</v>
      </c>
      <c r="G13" s="40" t="s">
        <v>22</v>
      </c>
      <c r="H13" s="40" t="s">
        <v>150</v>
      </c>
      <c r="I13" s="40" t="s">
        <v>146</v>
      </c>
      <c r="J13" s="40" t="s">
        <v>144</v>
      </c>
      <c r="K13" s="40"/>
      <c r="L13" s="108"/>
      <c r="M13" s="113">
        <v>-756</v>
      </c>
    </row>
    <row r="14" spans="1:13" hidden="1" x14ac:dyDescent="0.25">
      <c r="A14" s="40">
        <v>12</v>
      </c>
      <c r="B14" s="108" t="s">
        <v>145</v>
      </c>
      <c r="C14" s="41">
        <v>554732000025525</v>
      </c>
      <c r="D14" s="40">
        <v>19</v>
      </c>
      <c r="E14" s="40" t="s">
        <v>21</v>
      </c>
      <c r="F14" s="40">
        <v>2023</v>
      </c>
      <c r="G14" s="40" t="s">
        <v>19</v>
      </c>
      <c r="H14" s="40" t="s">
        <v>108</v>
      </c>
      <c r="I14" s="40" t="s">
        <v>152</v>
      </c>
      <c r="J14" s="40" t="s">
        <v>144</v>
      </c>
      <c r="K14" s="40"/>
      <c r="L14" s="108"/>
      <c r="M14" s="47">
        <v>-5686.24</v>
      </c>
    </row>
    <row r="15" spans="1:13" hidden="1" x14ac:dyDescent="0.25">
      <c r="A15" s="40">
        <v>13</v>
      </c>
      <c r="B15" s="108" t="s">
        <v>273</v>
      </c>
      <c r="C15" s="41">
        <v>122201</v>
      </c>
      <c r="D15" s="40">
        <v>22</v>
      </c>
      <c r="E15" s="40" t="s">
        <v>21</v>
      </c>
      <c r="F15" s="40">
        <v>2023</v>
      </c>
      <c r="G15" s="40" t="s">
        <v>20</v>
      </c>
      <c r="H15" s="40" t="s">
        <v>24</v>
      </c>
      <c r="I15" s="43" t="s">
        <v>245</v>
      </c>
      <c r="J15" s="40" t="s">
        <v>71</v>
      </c>
      <c r="K15" s="40"/>
      <c r="L15" s="108"/>
      <c r="M15" s="47">
        <v>-10000</v>
      </c>
    </row>
    <row r="16" spans="1:13" hidden="1" x14ac:dyDescent="0.25">
      <c r="A16" s="40">
        <v>14</v>
      </c>
      <c r="B16" s="108" t="s">
        <v>145</v>
      </c>
      <c r="C16" s="41">
        <v>554732000132604</v>
      </c>
      <c r="D16" s="40">
        <v>5</v>
      </c>
      <c r="E16" s="40" t="s">
        <v>25</v>
      </c>
      <c r="F16" s="40">
        <v>2024</v>
      </c>
      <c r="G16" s="40" t="s">
        <v>19</v>
      </c>
      <c r="H16" s="40" t="s">
        <v>155</v>
      </c>
      <c r="I16" s="40" t="s">
        <v>156</v>
      </c>
      <c r="J16" s="40" t="s">
        <v>144</v>
      </c>
      <c r="K16" s="40"/>
      <c r="L16" s="108"/>
      <c r="M16" s="47">
        <v>-8386.24</v>
      </c>
    </row>
    <row r="17" spans="1:14" hidden="1" x14ac:dyDescent="0.25">
      <c r="A17" s="40">
        <v>15</v>
      </c>
      <c r="B17" s="108" t="s">
        <v>127</v>
      </c>
      <c r="C17" s="41">
        <v>10901</v>
      </c>
      <c r="D17" s="40">
        <v>9</v>
      </c>
      <c r="E17" s="40" t="s">
        <v>25</v>
      </c>
      <c r="F17" s="40">
        <v>2024</v>
      </c>
      <c r="G17" s="40" t="s">
        <v>58</v>
      </c>
      <c r="H17" s="40" t="s">
        <v>26</v>
      </c>
      <c r="I17" s="43" t="s">
        <v>128</v>
      </c>
      <c r="J17" s="40" t="s">
        <v>59</v>
      </c>
      <c r="K17" s="40" t="s">
        <v>129</v>
      </c>
      <c r="L17" s="108"/>
      <c r="M17" s="47">
        <v>-1395</v>
      </c>
    </row>
    <row r="18" spans="1:14" hidden="1" x14ac:dyDescent="0.25">
      <c r="A18" s="40">
        <v>16</v>
      </c>
      <c r="B18" s="108" t="s">
        <v>54</v>
      </c>
      <c r="C18" s="41">
        <v>870101200070574</v>
      </c>
      <c r="D18" s="40">
        <v>10</v>
      </c>
      <c r="E18" s="40" t="s">
        <v>25</v>
      </c>
      <c r="F18" s="40">
        <v>2024</v>
      </c>
      <c r="G18" s="40" t="s">
        <v>14</v>
      </c>
      <c r="H18" s="40" t="s">
        <v>52</v>
      </c>
      <c r="I18" s="43" t="s">
        <v>68</v>
      </c>
      <c r="J18" s="40" t="s">
        <v>53</v>
      </c>
      <c r="K18" s="40"/>
      <c r="L18" s="108"/>
      <c r="M18" s="113">
        <v>-72</v>
      </c>
    </row>
    <row r="19" spans="1:14" hidden="1" x14ac:dyDescent="0.25">
      <c r="A19" s="40">
        <v>17</v>
      </c>
      <c r="B19" s="108" t="s">
        <v>48</v>
      </c>
      <c r="C19" s="41">
        <v>554439000039504</v>
      </c>
      <c r="D19" s="40">
        <v>11</v>
      </c>
      <c r="E19" s="40" t="s">
        <v>25</v>
      </c>
      <c r="F19" s="40">
        <v>2024</v>
      </c>
      <c r="G19" s="40" t="s">
        <v>19</v>
      </c>
      <c r="H19" s="40" t="s">
        <v>69</v>
      </c>
      <c r="I19" s="43" t="s">
        <v>70</v>
      </c>
      <c r="J19" s="40" t="s">
        <v>47</v>
      </c>
      <c r="K19" s="40" t="s">
        <v>129</v>
      </c>
      <c r="L19" s="115"/>
      <c r="M19" s="47">
        <v>-3334.5</v>
      </c>
    </row>
    <row r="20" spans="1:14" hidden="1" x14ac:dyDescent="0.25">
      <c r="A20" s="40">
        <v>18</v>
      </c>
      <c r="B20" s="108" t="s">
        <v>203</v>
      </c>
      <c r="C20" s="41">
        <v>554439000039504</v>
      </c>
      <c r="D20" s="40">
        <v>18</v>
      </c>
      <c r="E20" s="40" t="s">
        <v>25</v>
      </c>
      <c r="F20" s="40">
        <v>2024</v>
      </c>
      <c r="G20" s="40" t="s">
        <v>199</v>
      </c>
      <c r="H20" s="40" t="s">
        <v>158</v>
      </c>
      <c r="I20" s="43" t="s">
        <v>198</v>
      </c>
      <c r="J20" s="40" t="s">
        <v>59</v>
      </c>
      <c r="K20" s="40" t="s">
        <v>217</v>
      </c>
      <c r="L20" s="108"/>
      <c r="M20" s="47">
        <v>-5580</v>
      </c>
    </row>
    <row r="21" spans="1:14" hidden="1" x14ac:dyDescent="0.25">
      <c r="A21" s="40">
        <v>19</v>
      </c>
      <c r="B21" s="108" t="s">
        <v>204</v>
      </c>
      <c r="C21" s="41">
        <v>554439000039504</v>
      </c>
      <c r="D21" s="40">
        <v>18</v>
      </c>
      <c r="E21" s="40" t="s">
        <v>25</v>
      </c>
      <c r="F21" s="40">
        <v>2024</v>
      </c>
      <c r="G21" s="40" t="s">
        <v>199</v>
      </c>
      <c r="H21" s="40" t="s">
        <v>158</v>
      </c>
      <c r="I21" s="43" t="s">
        <v>198</v>
      </c>
      <c r="J21" s="40" t="s">
        <v>59</v>
      </c>
      <c r="K21" s="40" t="s">
        <v>129</v>
      </c>
      <c r="L21" s="108"/>
      <c r="M21" s="47">
        <v>-2631.46</v>
      </c>
    </row>
    <row r="22" spans="1:14" x14ac:dyDescent="0.25">
      <c r="A22" s="40">
        <v>20</v>
      </c>
      <c r="B22" s="108" t="s">
        <v>159</v>
      </c>
      <c r="C22" s="41">
        <v>554439000039504</v>
      </c>
      <c r="D22" s="40">
        <v>18</v>
      </c>
      <c r="E22" s="40" t="s">
        <v>25</v>
      </c>
      <c r="F22" s="40">
        <v>2024</v>
      </c>
      <c r="G22" s="40" t="s">
        <v>199</v>
      </c>
      <c r="H22" s="40" t="s">
        <v>158</v>
      </c>
      <c r="I22" s="43" t="s">
        <v>198</v>
      </c>
      <c r="J22" s="40" t="s">
        <v>59</v>
      </c>
      <c r="K22" s="40" t="s">
        <v>129</v>
      </c>
      <c r="L22" s="108"/>
      <c r="M22" s="47">
        <v>-3951.32</v>
      </c>
      <c r="N22" s="186"/>
    </row>
    <row r="23" spans="1:14" hidden="1" x14ac:dyDescent="0.25">
      <c r="A23" s="40">
        <v>21</v>
      </c>
      <c r="B23" s="108" t="s">
        <v>145</v>
      </c>
      <c r="C23" s="41">
        <v>551041000027405</v>
      </c>
      <c r="D23" s="40">
        <v>1</v>
      </c>
      <c r="E23" s="40" t="s">
        <v>27</v>
      </c>
      <c r="F23" s="40">
        <v>2024</v>
      </c>
      <c r="G23" s="40" t="s">
        <v>19</v>
      </c>
      <c r="H23" s="40" t="s">
        <v>157</v>
      </c>
      <c r="I23" s="40" t="s">
        <v>166</v>
      </c>
      <c r="J23" s="40" t="s">
        <v>144</v>
      </c>
      <c r="K23" s="40"/>
      <c r="L23" s="108"/>
      <c r="M23" s="47">
        <v>-4045.74</v>
      </c>
    </row>
    <row r="24" spans="1:14" hidden="1" x14ac:dyDescent="0.25">
      <c r="A24" s="40">
        <v>22</v>
      </c>
      <c r="B24" s="108" t="s">
        <v>140</v>
      </c>
      <c r="C24" s="41">
        <v>20101</v>
      </c>
      <c r="D24" s="40">
        <v>1</v>
      </c>
      <c r="E24" s="40" t="s">
        <v>27</v>
      </c>
      <c r="F24" s="40">
        <v>2024</v>
      </c>
      <c r="G24" s="40" t="s">
        <v>28</v>
      </c>
      <c r="H24" s="40" t="s">
        <v>137</v>
      </c>
      <c r="I24" s="40" t="s">
        <v>138</v>
      </c>
      <c r="J24" s="40" t="s">
        <v>139</v>
      </c>
      <c r="K24" s="40"/>
      <c r="L24" s="108"/>
      <c r="M24" s="47">
        <v>-2024.4</v>
      </c>
    </row>
    <row r="25" spans="1:14" hidden="1" x14ac:dyDescent="0.25">
      <c r="A25" s="40">
        <v>23</v>
      </c>
      <c r="B25" s="108" t="s">
        <v>75</v>
      </c>
      <c r="C25" s="41">
        <v>551295000499013</v>
      </c>
      <c r="D25" s="40">
        <v>6</v>
      </c>
      <c r="E25" s="40" t="s">
        <v>27</v>
      </c>
      <c r="F25" s="40">
        <v>2024</v>
      </c>
      <c r="G25" s="40" t="s">
        <v>19</v>
      </c>
      <c r="H25" s="46" t="s">
        <v>74</v>
      </c>
      <c r="I25" s="43" t="s">
        <v>73</v>
      </c>
      <c r="J25" s="40" t="s">
        <v>71</v>
      </c>
      <c r="K25" s="40"/>
      <c r="L25" s="108"/>
      <c r="M25" s="113">
        <v>-667.4</v>
      </c>
    </row>
    <row r="26" spans="1:14" hidden="1" x14ac:dyDescent="0.25">
      <c r="A26" s="40">
        <v>24</v>
      </c>
      <c r="B26" s="108" t="s">
        <v>275</v>
      </c>
      <c r="C26" s="41">
        <v>20701</v>
      </c>
      <c r="D26" s="40">
        <v>7</v>
      </c>
      <c r="E26" s="40" t="s">
        <v>27</v>
      </c>
      <c r="F26" s="40">
        <v>2024</v>
      </c>
      <c r="G26" s="40" t="s">
        <v>20</v>
      </c>
      <c r="H26" s="40" t="s">
        <v>318</v>
      </c>
      <c r="I26" s="43" t="s">
        <v>317</v>
      </c>
      <c r="J26" s="40" t="s">
        <v>71</v>
      </c>
      <c r="K26" s="40"/>
      <c r="L26" s="108"/>
      <c r="M26" s="113">
        <v>-250</v>
      </c>
    </row>
    <row r="27" spans="1:14" hidden="1" x14ac:dyDescent="0.25">
      <c r="A27" s="40">
        <v>25</v>
      </c>
      <c r="B27" s="108" t="s">
        <v>234</v>
      </c>
      <c r="C27" s="41">
        <v>20901</v>
      </c>
      <c r="D27" s="40">
        <v>9</v>
      </c>
      <c r="E27" s="40" t="s">
        <v>27</v>
      </c>
      <c r="F27" s="40">
        <v>2024</v>
      </c>
      <c r="G27" s="40" t="s">
        <v>20</v>
      </c>
      <c r="H27" s="40" t="s">
        <v>233</v>
      </c>
      <c r="I27" s="130" t="s">
        <v>283</v>
      </c>
      <c r="J27" s="40" t="s">
        <v>71</v>
      </c>
      <c r="K27" s="40"/>
      <c r="L27" s="108"/>
      <c r="M27" s="113">
        <v>-497.67</v>
      </c>
    </row>
    <row r="28" spans="1:14" hidden="1" x14ac:dyDescent="0.25">
      <c r="A28" s="40">
        <v>26</v>
      </c>
      <c r="B28" s="108" t="s">
        <v>321</v>
      </c>
      <c r="C28" s="41">
        <v>20901</v>
      </c>
      <c r="D28" s="40">
        <v>9</v>
      </c>
      <c r="E28" s="40" t="s">
        <v>27</v>
      </c>
      <c r="F28" s="40">
        <v>2024</v>
      </c>
      <c r="G28" s="40" t="s">
        <v>20</v>
      </c>
      <c r="H28" s="40" t="s">
        <v>322</v>
      </c>
      <c r="I28" s="43" t="s">
        <v>323</v>
      </c>
      <c r="J28" s="40" t="s">
        <v>71</v>
      </c>
      <c r="K28" s="40" t="s">
        <v>324</v>
      </c>
      <c r="L28" s="108"/>
      <c r="M28" s="44">
        <v>-1858</v>
      </c>
    </row>
    <row r="29" spans="1:14" hidden="1" x14ac:dyDescent="0.25">
      <c r="A29" s="40">
        <v>27</v>
      </c>
      <c r="B29" s="108" t="s">
        <v>127</v>
      </c>
      <c r="C29" s="41">
        <v>20902</v>
      </c>
      <c r="D29" s="40">
        <v>9</v>
      </c>
      <c r="E29" s="40" t="s">
        <v>27</v>
      </c>
      <c r="F29" s="40">
        <v>2024</v>
      </c>
      <c r="G29" s="40" t="s">
        <v>58</v>
      </c>
      <c r="H29" s="40" t="s">
        <v>26</v>
      </c>
      <c r="I29" s="43" t="s">
        <v>128</v>
      </c>
      <c r="J29" s="40" t="s">
        <v>59</v>
      </c>
      <c r="K29" s="40" t="s">
        <v>130</v>
      </c>
      <c r="L29" s="108"/>
      <c r="M29" s="113">
        <v>-600</v>
      </c>
    </row>
    <row r="30" spans="1:14" hidden="1" x14ac:dyDescent="0.25">
      <c r="A30" s="40">
        <v>28</v>
      </c>
      <c r="B30" s="108" t="s">
        <v>54</v>
      </c>
      <c r="C30" s="41">
        <v>810401100157270</v>
      </c>
      <c r="D30" s="40">
        <v>9</v>
      </c>
      <c r="E30" s="40" t="s">
        <v>27</v>
      </c>
      <c r="F30" s="40">
        <v>2024</v>
      </c>
      <c r="G30" s="40" t="s">
        <v>29</v>
      </c>
      <c r="H30" s="40" t="s">
        <v>52</v>
      </c>
      <c r="I30" s="43" t="s">
        <v>68</v>
      </c>
      <c r="J30" s="40" t="s">
        <v>53</v>
      </c>
      <c r="K30" s="40"/>
      <c r="L30" s="108"/>
      <c r="M30" s="113">
        <v>-12</v>
      </c>
    </row>
    <row r="31" spans="1:14" hidden="1" x14ac:dyDescent="0.25">
      <c r="A31" s="40">
        <v>29</v>
      </c>
      <c r="B31" s="108" t="s">
        <v>54</v>
      </c>
      <c r="C31" s="41">
        <v>890451101522480</v>
      </c>
      <c r="D31" s="40">
        <v>14</v>
      </c>
      <c r="E31" s="40" t="s">
        <v>27</v>
      </c>
      <c r="F31" s="40">
        <v>2024</v>
      </c>
      <c r="G31" s="40" t="s">
        <v>14</v>
      </c>
      <c r="H31" s="40" t="s">
        <v>52</v>
      </c>
      <c r="I31" s="43" t="s">
        <v>68</v>
      </c>
      <c r="J31" s="40" t="s">
        <v>53</v>
      </c>
      <c r="K31" s="40"/>
      <c r="L31" s="108"/>
      <c r="M31" s="113">
        <v>-72</v>
      </c>
    </row>
    <row r="32" spans="1:14" ht="15.75" customHeight="1" x14ac:dyDescent="0.25">
      <c r="A32" s="40">
        <v>30</v>
      </c>
      <c r="B32" s="121" t="s">
        <v>274</v>
      </c>
      <c r="C32" s="41">
        <v>554439000039504</v>
      </c>
      <c r="D32" s="40">
        <v>19</v>
      </c>
      <c r="E32" s="40" t="s">
        <v>27</v>
      </c>
      <c r="F32" s="40">
        <v>2024</v>
      </c>
      <c r="G32" s="40" t="s">
        <v>199</v>
      </c>
      <c r="H32" s="40" t="s">
        <v>158</v>
      </c>
      <c r="I32" s="43" t="s">
        <v>198</v>
      </c>
      <c r="J32" s="40" t="s">
        <v>59</v>
      </c>
      <c r="K32" s="40" t="s">
        <v>130</v>
      </c>
      <c r="L32" s="108"/>
      <c r="M32" s="47">
        <v>-2179.5100000000002</v>
      </c>
    </row>
    <row r="33" spans="1:13" hidden="1" x14ac:dyDescent="0.25">
      <c r="A33" s="40">
        <v>31</v>
      </c>
      <c r="B33" s="108" t="s">
        <v>203</v>
      </c>
      <c r="C33" s="41">
        <v>554439000039504</v>
      </c>
      <c r="D33" s="40">
        <v>19</v>
      </c>
      <c r="E33" s="40" t="s">
        <v>27</v>
      </c>
      <c r="F33" s="40">
        <v>2024</v>
      </c>
      <c r="G33" s="40" t="s">
        <v>199</v>
      </c>
      <c r="H33" s="40" t="s">
        <v>158</v>
      </c>
      <c r="I33" s="43" t="s">
        <v>198</v>
      </c>
      <c r="J33" s="40" t="s">
        <v>59</v>
      </c>
      <c r="K33" s="40" t="s">
        <v>130</v>
      </c>
      <c r="L33" s="40"/>
      <c r="M33" s="47">
        <v>-2400</v>
      </c>
    </row>
    <row r="34" spans="1:13" hidden="1" x14ac:dyDescent="0.25">
      <c r="A34" s="40">
        <v>32</v>
      </c>
      <c r="B34" s="108" t="s">
        <v>204</v>
      </c>
      <c r="C34" s="41">
        <v>554439000039504</v>
      </c>
      <c r="D34" s="40">
        <v>19</v>
      </c>
      <c r="E34" s="40" t="s">
        <v>27</v>
      </c>
      <c r="F34" s="40">
        <v>2024</v>
      </c>
      <c r="G34" s="40" t="s">
        <v>199</v>
      </c>
      <c r="H34" s="40" t="s">
        <v>158</v>
      </c>
      <c r="I34" s="43" t="s">
        <v>198</v>
      </c>
      <c r="J34" s="40" t="s">
        <v>59</v>
      </c>
      <c r="K34" s="40" t="s">
        <v>130</v>
      </c>
      <c r="L34" s="40"/>
      <c r="M34" s="47">
        <v>-856.46</v>
      </c>
    </row>
    <row r="35" spans="1:13" hidden="1" x14ac:dyDescent="0.25">
      <c r="A35" s="40">
        <v>33</v>
      </c>
      <c r="B35" s="108" t="s">
        <v>54</v>
      </c>
      <c r="C35" s="41">
        <v>820501100065189</v>
      </c>
      <c r="D35" s="40">
        <v>19</v>
      </c>
      <c r="E35" s="40" t="s">
        <v>27</v>
      </c>
      <c r="F35" s="40">
        <v>2024</v>
      </c>
      <c r="G35" s="40" t="s">
        <v>29</v>
      </c>
      <c r="H35" s="40" t="s">
        <v>52</v>
      </c>
      <c r="I35" s="43" t="s">
        <v>68</v>
      </c>
      <c r="J35" s="40" t="s">
        <v>53</v>
      </c>
      <c r="K35" s="40"/>
      <c r="L35" s="108"/>
      <c r="M35" s="113">
        <v>-12</v>
      </c>
    </row>
    <row r="36" spans="1:13" hidden="1" x14ac:dyDescent="0.25">
      <c r="A36" s="40">
        <v>34</v>
      </c>
      <c r="B36" s="108" t="s">
        <v>48</v>
      </c>
      <c r="C36" s="41">
        <v>554439000039504</v>
      </c>
      <c r="D36" s="40">
        <v>20</v>
      </c>
      <c r="E36" s="40" t="s">
        <v>27</v>
      </c>
      <c r="F36" s="40">
        <v>2024</v>
      </c>
      <c r="G36" s="40" t="s">
        <v>19</v>
      </c>
      <c r="H36" s="40" t="s">
        <v>69</v>
      </c>
      <c r="I36" s="43" t="s">
        <v>70</v>
      </c>
      <c r="J36" s="40" t="s">
        <v>47</v>
      </c>
      <c r="K36" s="40" t="s">
        <v>130</v>
      </c>
      <c r="L36" s="115"/>
      <c r="M36" s="47">
        <v>-2660</v>
      </c>
    </row>
    <row r="37" spans="1:13" hidden="1" x14ac:dyDescent="0.25">
      <c r="A37" s="40">
        <v>35</v>
      </c>
      <c r="B37" s="108" t="s">
        <v>160</v>
      </c>
      <c r="C37" s="41">
        <v>554732000025525</v>
      </c>
      <c r="D37" s="40">
        <v>21</v>
      </c>
      <c r="E37" s="40" t="s">
        <v>27</v>
      </c>
      <c r="F37" s="40">
        <v>2024</v>
      </c>
      <c r="G37" s="40" t="s">
        <v>19</v>
      </c>
      <c r="H37" s="40" t="s">
        <v>108</v>
      </c>
      <c r="I37" s="43" t="s">
        <v>152</v>
      </c>
      <c r="J37" s="40" t="s">
        <v>163</v>
      </c>
      <c r="K37" s="40"/>
      <c r="L37" s="108"/>
      <c r="M37" s="47">
        <v>-10400.07</v>
      </c>
    </row>
    <row r="38" spans="1:13" hidden="1" x14ac:dyDescent="0.25">
      <c r="A38" s="40">
        <v>36</v>
      </c>
      <c r="B38" s="108" t="s">
        <v>280</v>
      </c>
      <c r="C38" s="41">
        <v>22101</v>
      </c>
      <c r="D38" s="40">
        <v>21</v>
      </c>
      <c r="E38" s="40" t="s">
        <v>27</v>
      </c>
      <c r="F38" s="40">
        <v>2024</v>
      </c>
      <c r="G38" s="40" t="s">
        <v>28</v>
      </c>
      <c r="H38" s="40" t="s">
        <v>161</v>
      </c>
      <c r="I38" s="43" t="s">
        <v>162</v>
      </c>
      <c r="J38" s="40" t="s">
        <v>71</v>
      </c>
      <c r="K38" s="40"/>
      <c r="L38" s="108"/>
      <c r="M38" s="113">
        <v>-826</v>
      </c>
    </row>
    <row r="39" spans="1:13" hidden="1" x14ac:dyDescent="0.25">
      <c r="A39" s="40">
        <v>37</v>
      </c>
      <c r="B39" s="108" t="s">
        <v>54</v>
      </c>
      <c r="C39" s="41">
        <v>870531200064700</v>
      </c>
      <c r="D39" s="40">
        <v>22</v>
      </c>
      <c r="E39" s="40" t="s">
        <v>27</v>
      </c>
      <c r="F39" s="40">
        <v>2024</v>
      </c>
      <c r="G39" s="40" t="s">
        <v>30</v>
      </c>
      <c r="H39" s="40" t="s">
        <v>52</v>
      </c>
      <c r="I39" s="43" t="s">
        <v>68</v>
      </c>
      <c r="J39" s="40" t="s">
        <v>53</v>
      </c>
      <c r="K39" s="40"/>
      <c r="L39" s="108"/>
      <c r="M39" s="119">
        <v>-2.4500000000000002</v>
      </c>
    </row>
    <row r="40" spans="1:13" hidden="1" x14ac:dyDescent="0.25">
      <c r="A40" s="40">
        <v>38</v>
      </c>
      <c r="B40" s="108" t="s">
        <v>140</v>
      </c>
      <c r="C40" s="41">
        <v>551041000027405</v>
      </c>
      <c r="D40" s="40">
        <v>5</v>
      </c>
      <c r="E40" s="40" t="s">
        <v>31</v>
      </c>
      <c r="F40" s="40">
        <v>2024</v>
      </c>
      <c r="G40" s="40" t="s">
        <v>19</v>
      </c>
      <c r="H40" s="40" t="s">
        <v>157</v>
      </c>
      <c r="I40" s="40" t="s">
        <v>166</v>
      </c>
      <c r="J40" s="40" t="s">
        <v>139</v>
      </c>
      <c r="K40" s="40"/>
      <c r="L40" s="108"/>
      <c r="M40" s="47">
        <v>-4056.78</v>
      </c>
    </row>
    <row r="41" spans="1:13" hidden="1" x14ac:dyDescent="0.25">
      <c r="A41" s="40">
        <v>39</v>
      </c>
      <c r="B41" s="108" t="s">
        <v>160</v>
      </c>
      <c r="C41" s="41">
        <v>554732000025525</v>
      </c>
      <c r="D41" s="40">
        <v>5</v>
      </c>
      <c r="E41" s="40" t="s">
        <v>31</v>
      </c>
      <c r="F41" s="40">
        <v>2024</v>
      </c>
      <c r="G41" s="40" t="s">
        <v>19</v>
      </c>
      <c r="H41" s="40" t="s">
        <v>108</v>
      </c>
      <c r="I41" s="43" t="s">
        <v>152</v>
      </c>
      <c r="J41" s="40" t="s">
        <v>163</v>
      </c>
      <c r="K41" s="40"/>
      <c r="L41" s="108"/>
      <c r="M41" s="47">
        <v>-2100</v>
      </c>
    </row>
    <row r="42" spans="1:13" hidden="1" x14ac:dyDescent="0.25">
      <c r="A42" s="40">
        <v>40</v>
      </c>
      <c r="B42" s="108" t="s">
        <v>140</v>
      </c>
      <c r="C42" s="41">
        <v>30501</v>
      </c>
      <c r="D42" s="40">
        <v>5</v>
      </c>
      <c r="E42" s="40" t="s">
        <v>31</v>
      </c>
      <c r="F42" s="40">
        <v>2024</v>
      </c>
      <c r="G42" s="40" t="s">
        <v>20</v>
      </c>
      <c r="H42" s="40" t="s">
        <v>137</v>
      </c>
      <c r="I42" s="40" t="s">
        <v>138</v>
      </c>
      <c r="J42" s="40" t="s">
        <v>139</v>
      </c>
      <c r="K42" s="40"/>
      <c r="L42" s="108"/>
      <c r="M42" s="47">
        <v>-2024.4</v>
      </c>
    </row>
    <row r="43" spans="1:13" hidden="1" x14ac:dyDescent="0.25">
      <c r="A43" s="40">
        <v>41</v>
      </c>
      <c r="B43" s="108" t="s">
        <v>54</v>
      </c>
      <c r="C43" s="41">
        <v>830711102922449</v>
      </c>
      <c r="D43" s="40">
        <v>11</v>
      </c>
      <c r="E43" s="40" t="s">
        <v>31</v>
      </c>
      <c r="F43" s="40">
        <v>2024</v>
      </c>
      <c r="G43" s="40" t="s">
        <v>14</v>
      </c>
      <c r="H43" s="40" t="s">
        <v>52</v>
      </c>
      <c r="I43" s="43" t="s">
        <v>68</v>
      </c>
      <c r="J43" s="40" t="s">
        <v>53</v>
      </c>
      <c r="K43" s="40"/>
      <c r="L43" s="108"/>
      <c r="M43" s="113">
        <v>-72</v>
      </c>
    </row>
    <row r="44" spans="1:13" x14ac:dyDescent="0.25">
      <c r="A44" s="40">
        <v>42</v>
      </c>
      <c r="B44" s="108" t="s">
        <v>159</v>
      </c>
      <c r="C44" s="41">
        <v>554439000039504</v>
      </c>
      <c r="D44" s="40">
        <v>27</v>
      </c>
      <c r="E44" s="40" t="s">
        <v>31</v>
      </c>
      <c r="F44" s="40">
        <v>2024</v>
      </c>
      <c r="G44" s="40" t="s">
        <v>199</v>
      </c>
      <c r="H44" s="40" t="s">
        <v>158</v>
      </c>
      <c r="I44" s="43" t="s">
        <v>198</v>
      </c>
      <c r="J44" s="40" t="s">
        <v>59</v>
      </c>
      <c r="K44" s="40" t="s">
        <v>480</v>
      </c>
      <c r="L44" s="108"/>
      <c r="M44" s="47">
        <v>-3408.13</v>
      </c>
    </row>
    <row r="45" spans="1:13" hidden="1" x14ac:dyDescent="0.25">
      <c r="A45" s="40">
        <v>43</v>
      </c>
      <c r="B45" s="108" t="s">
        <v>203</v>
      </c>
      <c r="C45" s="41">
        <v>554439000039504</v>
      </c>
      <c r="D45" s="40">
        <v>27</v>
      </c>
      <c r="E45" s="40" t="s">
        <v>31</v>
      </c>
      <c r="F45" s="40">
        <v>2024</v>
      </c>
      <c r="G45" s="40" t="s">
        <v>199</v>
      </c>
      <c r="H45" s="40" t="s">
        <v>158</v>
      </c>
      <c r="I45" s="43" t="s">
        <v>198</v>
      </c>
      <c r="J45" s="40" t="s">
        <v>59</v>
      </c>
      <c r="K45" s="40" t="s">
        <v>480</v>
      </c>
      <c r="L45" s="108"/>
      <c r="M45" s="47">
        <v>-4544</v>
      </c>
    </row>
    <row r="46" spans="1:13" hidden="1" x14ac:dyDescent="0.25">
      <c r="A46" s="40">
        <v>44</v>
      </c>
      <c r="B46" s="108" t="s">
        <v>204</v>
      </c>
      <c r="C46" s="41">
        <v>554439000039504</v>
      </c>
      <c r="D46" s="40">
        <v>27</v>
      </c>
      <c r="E46" s="40" t="s">
        <v>31</v>
      </c>
      <c r="F46" s="40">
        <v>2024</v>
      </c>
      <c r="G46" s="40" t="s">
        <v>199</v>
      </c>
      <c r="H46" s="40" t="s">
        <v>158</v>
      </c>
      <c r="I46" s="43" t="s">
        <v>198</v>
      </c>
      <c r="J46" s="40" t="s">
        <v>59</v>
      </c>
      <c r="K46" s="40" t="s">
        <v>480</v>
      </c>
      <c r="L46" s="108"/>
      <c r="M46" s="47">
        <v>-1705.66</v>
      </c>
    </row>
    <row r="47" spans="1:13" hidden="1" x14ac:dyDescent="0.25">
      <c r="A47" s="40">
        <v>45</v>
      </c>
      <c r="B47" s="108" t="s">
        <v>160</v>
      </c>
      <c r="C47" s="41">
        <v>554732000025525</v>
      </c>
      <c r="D47" s="40">
        <v>3</v>
      </c>
      <c r="E47" s="40" t="s">
        <v>32</v>
      </c>
      <c r="F47" s="40">
        <v>2024</v>
      </c>
      <c r="G47" s="40" t="s">
        <v>19</v>
      </c>
      <c r="H47" s="40" t="s">
        <v>108</v>
      </c>
      <c r="I47" s="43" t="s">
        <v>152</v>
      </c>
      <c r="J47" s="40" t="s">
        <v>163</v>
      </c>
      <c r="K47" s="40"/>
      <c r="L47" s="108"/>
      <c r="M47" s="47">
        <v>-2100</v>
      </c>
    </row>
    <row r="48" spans="1:13" hidden="1" x14ac:dyDescent="0.25">
      <c r="A48" s="40">
        <v>46</v>
      </c>
      <c r="B48" s="108" t="s">
        <v>140</v>
      </c>
      <c r="C48" s="41">
        <v>40301</v>
      </c>
      <c r="D48" s="40">
        <v>3</v>
      </c>
      <c r="E48" s="40" t="s">
        <v>32</v>
      </c>
      <c r="F48" s="40">
        <v>2024</v>
      </c>
      <c r="G48" s="40" t="s">
        <v>20</v>
      </c>
      <c r="H48" s="40" t="s">
        <v>164</v>
      </c>
      <c r="I48" s="40" t="s">
        <v>165</v>
      </c>
      <c r="J48" s="40" t="s">
        <v>139</v>
      </c>
      <c r="K48" s="40"/>
      <c r="L48" s="108"/>
      <c r="M48" s="47">
        <v>-4002.26</v>
      </c>
    </row>
    <row r="49" spans="1:13" hidden="1" x14ac:dyDescent="0.25">
      <c r="A49" s="40">
        <v>47</v>
      </c>
      <c r="B49" s="108" t="s">
        <v>140</v>
      </c>
      <c r="C49" s="41">
        <v>40302</v>
      </c>
      <c r="D49" s="40">
        <v>3</v>
      </c>
      <c r="E49" s="40" t="s">
        <v>32</v>
      </c>
      <c r="F49" s="40">
        <v>2024</v>
      </c>
      <c r="G49" s="40" t="s">
        <v>28</v>
      </c>
      <c r="H49" s="40" t="s">
        <v>157</v>
      </c>
      <c r="I49" s="40" t="s">
        <v>166</v>
      </c>
      <c r="J49" s="40" t="s">
        <v>139</v>
      </c>
      <c r="K49" s="40"/>
      <c r="L49" s="108"/>
      <c r="M49" s="47">
        <v>-4056.78</v>
      </c>
    </row>
    <row r="50" spans="1:13" hidden="1" x14ac:dyDescent="0.25">
      <c r="A50" s="40">
        <v>48</v>
      </c>
      <c r="B50" s="108" t="s">
        <v>140</v>
      </c>
      <c r="C50" s="41">
        <v>40303</v>
      </c>
      <c r="D50" s="40">
        <v>3</v>
      </c>
      <c r="E50" s="40" t="s">
        <v>32</v>
      </c>
      <c r="F50" s="40">
        <v>2024</v>
      </c>
      <c r="G50" s="40" t="s">
        <v>28</v>
      </c>
      <c r="H50" s="40" t="s">
        <v>168</v>
      </c>
      <c r="I50" s="40" t="s">
        <v>167</v>
      </c>
      <c r="J50" s="40" t="s">
        <v>139</v>
      </c>
      <c r="K50" s="40"/>
      <c r="L50" s="108"/>
      <c r="M50" s="47">
        <v>-4002.26</v>
      </c>
    </row>
    <row r="51" spans="1:13" hidden="1" x14ac:dyDescent="0.25">
      <c r="A51" s="40">
        <v>49</v>
      </c>
      <c r="B51" s="108" t="s">
        <v>127</v>
      </c>
      <c r="C51" s="41">
        <v>40801</v>
      </c>
      <c r="D51" s="40">
        <v>8</v>
      </c>
      <c r="E51" s="40" t="s">
        <v>32</v>
      </c>
      <c r="F51" s="40">
        <v>2024</v>
      </c>
      <c r="G51" s="40" t="s">
        <v>58</v>
      </c>
      <c r="H51" s="40" t="s">
        <v>26</v>
      </c>
      <c r="I51" s="43" t="s">
        <v>128</v>
      </c>
      <c r="J51" s="40" t="s">
        <v>59</v>
      </c>
      <c r="K51" s="40" t="s">
        <v>196</v>
      </c>
      <c r="L51" s="108"/>
      <c r="M51" s="47">
        <v>-511</v>
      </c>
    </row>
    <row r="52" spans="1:13" hidden="1" x14ac:dyDescent="0.25">
      <c r="A52" s="40">
        <v>50</v>
      </c>
      <c r="B52" s="108" t="s">
        <v>172</v>
      </c>
      <c r="C52" s="41">
        <v>40802</v>
      </c>
      <c r="D52" s="40">
        <v>8</v>
      </c>
      <c r="E52" s="40" t="s">
        <v>32</v>
      </c>
      <c r="F52" s="40">
        <v>2024</v>
      </c>
      <c r="G52" s="40" t="s">
        <v>28</v>
      </c>
      <c r="H52" s="40" t="s">
        <v>170</v>
      </c>
      <c r="I52" s="40" t="s">
        <v>169</v>
      </c>
      <c r="J52" s="40" t="s">
        <v>171</v>
      </c>
      <c r="K52" s="40"/>
      <c r="L52" s="108"/>
      <c r="M52" s="47">
        <v>-3989.47</v>
      </c>
    </row>
    <row r="53" spans="1:13" hidden="1" x14ac:dyDescent="0.25">
      <c r="A53" s="40">
        <v>51</v>
      </c>
      <c r="B53" s="108" t="s">
        <v>54</v>
      </c>
      <c r="C53" s="41">
        <v>891001200064327</v>
      </c>
      <c r="D53" s="40">
        <v>9</v>
      </c>
      <c r="E53" s="40" t="s">
        <v>32</v>
      </c>
      <c r="F53" s="40">
        <v>2024</v>
      </c>
      <c r="G53" s="40" t="s">
        <v>30</v>
      </c>
      <c r="H53" s="40" t="s">
        <v>52</v>
      </c>
      <c r="I53" s="43" t="s">
        <v>68</v>
      </c>
      <c r="J53" s="40" t="s">
        <v>53</v>
      </c>
      <c r="K53" s="40"/>
      <c r="L53" s="108"/>
      <c r="M53" s="113">
        <v>-3</v>
      </c>
    </row>
    <row r="54" spans="1:13" hidden="1" x14ac:dyDescent="0.25">
      <c r="A54" s="40">
        <v>52</v>
      </c>
      <c r="B54" s="108" t="s">
        <v>54</v>
      </c>
      <c r="C54" s="41">
        <v>881011201566473</v>
      </c>
      <c r="D54" s="40">
        <v>10</v>
      </c>
      <c r="E54" s="40" t="s">
        <v>32</v>
      </c>
      <c r="F54" s="40">
        <v>2024</v>
      </c>
      <c r="G54" s="40" t="s">
        <v>14</v>
      </c>
      <c r="H54" s="40" t="s">
        <v>52</v>
      </c>
      <c r="I54" s="43" t="s">
        <v>68</v>
      </c>
      <c r="J54" s="40" t="s">
        <v>53</v>
      </c>
      <c r="K54" s="40"/>
      <c r="L54" s="108"/>
      <c r="M54" s="113">
        <v>-72</v>
      </c>
    </row>
    <row r="55" spans="1:13" hidden="1" x14ac:dyDescent="0.25">
      <c r="A55" s="40">
        <v>53</v>
      </c>
      <c r="B55" s="108" t="s">
        <v>127</v>
      </c>
      <c r="C55" s="41">
        <v>41101</v>
      </c>
      <c r="D55" s="40">
        <v>11</v>
      </c>
      <c r="E55" s="40" t="s">
        <v>32</v>
      </c>
      <c r="F55" s="40">
        <v>2024</v>
      </c>
      <c r="G55" s="40" t="s">
        <v>58</v>
      </c>
      <c r="H55" s="40" t="s">
        <v>26</v>
      </c>
      <c r="I55" s="43" t="s">
        <v>128</v>
      </c>
      <c r="J55" s="40" t="s">
        <v>59</v>
      </c>
      <c r="K55" s="40" t="s">
        <v>196</v>
      </c>
      <c r="L55" s="108"/>
      <c r="M55" s="47">
        <v>-1260.96</v>
      </c>
    </row>
    <row r="56" spans="1:13" hidden="1" x14ac:dyDescent="0.25">
      <c r="A56" s="40">
        <v>54</v>
      </c>
      <c r="B56" s="108" t="s">
        <v>275</v>
      </c>
      <c r="C56" s="41">
        <v>41201</v>
      </c>
      <c r="D56" s="40">
        <v>12</v>
      </c>
      <c r="E56" s="40" t="s">
        <v>32</v>
      </c>
      <c r="F56" s="40">
        <v>2024</v>
      </c>
      <c r="G56" s="40" t="s">
        <v>28</v>
      </c>
      <c r="H56" s="40" t="s">
        <v>33</v>
      </c>
      <c r="I56" s="43" t="s">
        <v>173</v>
      </c>
      <c r="J56" s="40" t="s">
        <v>71</v>
      </c>
      <c r="K56" s="40"/>
      <c r="L56" s="108"/>
      <c r="M56" s="47">
        <v>-1520</v>
      </c>
    </row>
    <row r="57" spans="1:13" hidden="1" x14ac:dyDescent="0.25">
      <c r="A57" s="40">
        <v>55</v>
      </c>
      <c r="B57" s="108" t="s">
        <v>54</v>
      </c>
      <c r="C57" s="41">
        <v>831061100761439</v>
      </c>
      <c r="D57" s="40">
        <v>15</v>
      </c>
      <c r="E57" s="40" t="s">
        <v>32</v>
      </c>
      <c r="F57" s="40">
        <v>2024</v>
      </c>
      <c r="G57" s="40" t="s">
        <v>30</v>
      </c>
      <c r="H57" s="40" t="s">
        <v>52</v>
      </c>
      <c r="I57" s="43" t="s">
        <v>68</v>
      </c>
      <c r="J57" s="40" t="s">
        <v>53</v>
      </c>
      <c r="K57" s="40"/>
      <c r="L57" s="108"/>
      <c r="M57" s="113">
        <v>-3</v>
      </c>
    </row>
    <row r="58" spans="1:13" ht="27" hidden="1" x14ac:dyDescent="0.25">
      <c r="A58" s="40">
        <v>56</v>
      </c>
      <c r="B58" s="108" t="s">
        <v>203</v>
      </c>
      <c r="C58" s="41">
        <v>551369000031811</v>
      </c>
      <c r="D58" s="40">
        <v>17</v>
      </c>
      <c r="E58" s="40" t="s">
        <v>32</v>
      </c>
      <c r="F58" s="40">
        <v>2024</v>
      </c>
      <c r="G58" s="40" t="s">
        <v>199</v>
      </c>
      <c r="H58" s="40" t="s">
        <v>158</v>
      </c>
      <c r="I58" s="43" t="s">
        <v>198</v>
      </c>
      <c r="J58" s="40" t="s">
        <v>59</v>
      </c>
      <c r="K58" s="117" t="s">
        <v>518</v>
      </c>
      <c r="L58" s="115"/>
      <c r="M58" s="47">
        <v>-2044</v>
      </c>
    </row>
    <row r="59" spans="1:13" ht="27" hidden="1" x14ac:dyDescent="0.25">
      <c r="A59" s="40">
        <v>57</v>
      </c>
      <c r="B59" s="108" t="s">
        <v>204</v>
      </c>
      <c r="C59" s="41">
        <v>551369000031811</v>
      </c>
      <c r="D59" s="40">
        <v>17</v>
      </c>
      <c r="E59" s="40" t="s">
        <v>32</v>
      </c>
      <c r="F59" s="40">
        <v>2024</v>
      </c>
      <c r="G59" s="40" t="s">
        <v>199</v>
      </c>
      <c r="H59" s="40" t="s">
        <v>158</v>
      </c>
      <c r="I59" s="43" t="s">
        <v>198</v>
      </c>
      <c r="J59" s="40" t="s">
        <v>59</v>
      </c>
      <c r="K59" s="117" t="s">
        <v>519</v>
      </c>
      <c r="L59" s="115"/>
      <c r="M59" s="47">
        <v>-1124.2</v>
      </c>
    </row>
    <row r="60" spans="1:13" x14ac:dyDescent="0.25">
      <c r="A60" s="40">
        <v>58</v>
      </c>
      <c r="B60" s="108" t="s">
        <v>159</v>
      </c>
      <c r="C60" s="41">
        <v>554439000039504</v>
      </c>
      <c r="D60" s="40">
        <v>17</v>
      </c>
      <c r="E60" s="40" t="s">
        <v>32</v>
      </c>
      <c r="F60" s="40">
        <v>2024</v>
      </c>
      <c r="G60" s="40" t="s">
        <v>199</v>
      </c>
      <c r="H60" s="40" t="s">
        <v>158</v>
      </c>
      <c r="I60" s="43" t="s">
        <v>198</v>
      </c>
      <c r="J60" s="40" t="s">
        <v>59</v>
      </c>
      <c r="K60" s="40" t="s">
        <v>196</v>
      </c>
      <c r="L60" s="108"/>
      <c r="M60" s="119">
        <v>-403.62</v>
      </c>
    </row>
    <row r="61" spans="1:13" hidden="1" x14ac:dyDescent="0.25">
      <c r="A61" s="40">
        <v>59</v>
      </c>
      <c r="B61" s="108" t="s">
        <v>48</v>
      </c>
      <c r="C61" s="41">
        <v>554439000039504</v>
      </c>
      <c r="D61" s="40">
        <v>18</v>
      </c>
      <c r="E61" s="40" t="s">
        <v>32</v>
      </c>
      <c r="F61" s="40">
        <v>2024</v>
      </c>
      <c r="G61" s="40" t="s">
        <v>19</v>
      </c>
      <c r="H61" s="40" t="s">
        <v>69</v>
      </c>
      <c r="I61" s="43" t="s">
        <v>70</v>
      </c>
      <c r="J61" s="40" t="s">
        <v>47</v>
      </c>
      <c r="K61" s="40" t="s">
        <v>196</v>
      </c>
      <c r="L61" s="115"/>
      <c r="M61" s="47">
        <v>-3176.25</v>
      </c>
    </row>
    <row r="62" spans="1:13" hidden="1" x14ac:dyDescent="0.25">
      <c r="A62" s="40">
        <v>60</v>
      </c>
      <c r="B62" s="108" t="s">
        <v>46</v>
      </c>
      <c r="C62" s="41">
        <v>42501</v>
      </c>
      <c r="D62" s="40">
        <v>25</v>
      </c>
      <c r="E62" s="40" t="s">
        <v>32</v>
      </c>
      <c r="F62" s="40">
        <v>2024</v>
      </c>
      <c r="G62" s="40" t="s">
        <v>113</v>
      </c>
      <c r="H62" s="40" t="s">
        <v>51</v>
      </c>
      <c r="I62" s="43" t="s">
        <v>131</v>
      </c>
      <c r="J62" s="40" t="s">
        <v>174</v>
      </c>
      <c r="K62" s="40"/>
      <c r="L62" s="108"/>
      <c r="M62" s="119">
        <v>-2.16</v>
      </c>
    </row>
    <row r="63" spans="1:13" hidden="1" x14ac:dyDescent="0.25">
      <c r="A63" s="40">
        <v>61</v>
      </c>
      <c r="B63" s="108" t="s">
        <v>46</v>
      </c>
      <c r="C63" s="41">
        <v>42502</v>
      </c>
      <c r="D63" s="40">
        <v>25</v>
      </c>
      <c r="E63" s="40" t="s">
        <v>32</v>
      </c>
      <c r="F63" s="40">
        <v>2024</v>
      </c>
      <c r="G63" s="40" t="s">
        <v>113</v>
      </c>
      <c r="H63" s="40" t="s">
        <v>51</v>
      </c>
      <c r="I63" s="43" t="s">
        <v>131</v>
      </c>
      <c r="J63" s="40" t="s">
        <v>174</v>
      </c>
      <c r="K63" s="40"/>
      <c r="L63" s="108"/>
      <c r="M63" s="119">
        <v>-1.72</v>
      </c>
    </row>
    <row r="64" spans="1:13" hidden="1" x14ac:dyDescent="0.25">
      <c r="A64" s="40">
        <v>62</v>
      </c>
      <c r="B64" s="108" t="s">
        <v>46</v>
      </c>
      <c r="C64" s="41">
        <v>42503</v>
      </c>
      <c r="D64" s="40">
        <v>25</v>
      </c>
      <c r="E64" s="40" t="s">
        <v>32</v>
      </c>
      <c r="F64" s="40">
        <v>2024</v>
      </c>
      <c r="G64" s="40" t="s">
        <v>113</v>
      </c>
      <c r="H64" s="40" t="s">
        <v>51</v>
      </c>
      <c r="I64" s="43" t="s">
        <v>131</v>
      </c>
      <c r="J64" s="40" t="s">
        <v>174</v>
      </c>
      <c r="K64" s="40"/>
      <c r="L64" s="108"/>
      <c r="M64" s="119">
        <v>-749.85</v>
      </c>
    </row>
    <row r="65" spans="1:13" hidden="1" x14ac:dyDescent="0.25">
      <c r="A65" s="40">
        <v>63</v>
      </c>
      <c r="B65" s="108" t="s">
        <v>46</v>
      </c>
      <c r="C65" s="41">
        <v>42504</v>
      </c>
      <c r="D65" s="40">
        <v>25</v>
      </c>
      <c r="E65" s="40" t="s">
        <v>32</v>
      </c>
      <c r="F65" s="40">
        <v>2024</v>
      </c>
      <c r="G65" s="40" t="s">
        <v>113</v>
      </c>
      <c r="H65" s="40" t="s">
        <v>51</v>
      </c>
      <c r="I65" s="43" t="s">
        <v>131</v>
      </c>
      <c r="J65" s="40" t="s">
        <v>174</v>
      </c>
      <c r="K65" s="40"/>
      <c r="L65" s="108"/>
      <c r="M65" s="113">
        <v>-550.4</v>
      </c>
    </row>
    <row r="66" spans="1:13" hidden="1" x14ac:dyDescent="0.25">
      <c r="A66" s="40">
        <v>64</v>
      </c>
      <c r="B66" s="108" t="s">
        <v>46</v>
      </c>
      <c r="C66" s="41">
        <v>42505</v>
      </c>
      <c r="D66" s="40">
        <v>25</v>
      </c>
      <c r="E66" s="40" t="s">
        <v>32</v>
      </c>
      <c r="F66" s="40">
        <v>2024</v>
      </c>
      <c r="G66" s="40" t="s">
        <v>113</v>
      </c>
      <c r="H66" s="40" t="s">
        <v>51</v>
      </c>
      <c r="I66" s="43" t="s">
        <v>131</v>
      </c>
      <c r="J66" s="40" t="s">
        <v>174</v>
      </c>
      <c r="K66" s="40"/>
      <c r="L66" s="108"/>
      <c r="M66" s="47">
        <v>-2518.19</v>
      </c>
    </row>
    <row r="67" spans="1:13" hidden="1" x14ac:dyDescent="0.25">
      <c r="A67" s="40">
        <v>65</v>
      </c>
      <c r="B67" s="108" t="s">
        <v>46</v>
      </c>
      <c r="C67" s="41">
        <v>42506</v>
      </c>
      <c r="D67" s="40">
        <v>25</v>
      </c>
      <c r="E67" s="40" t="s">
        <v>32</v>
      </c>
      <c r="F67" s="40">
        <v>2024</v>
      </c>
      <c r="G67" s="40" t="s">
        <v>113</v>
      </c>
      <c r="H67" s="40" t="s">
        <v>51</v>
      </c>
      <c r="I67" s="43" t="s">
        <v>131</v>
      </c>
      <c r="J67" s="40" t="s">
        <v>174</v>
      </c>
      <c r="K67" s="40"/>
      <c r="L67" s="108"/>
      <c r="M67" s="119">
        <v>-895.55</v>
      </c>
    </row>
    <row r="68" spans="1:13" hidden="1" x14ac:dyDescent="0.25">
      <c r="A68" s="40">
        <v>66</v>
      </c>
      <c r="B68" s="108" t="s">
        <v>160</v>
      </c>
      <c r="C68" s="41">
        <v>554732000025525</v>
      </c>
      <c r="D68" s="40">
        <v>6</v>
      </c>
      <c r="E68" s="40" t="s">
        <v>34</v>
      </c>
      <c r="F68" s="40">
        <v>2024</v>
      </c>
      <c r="G68" s="40" t="s">
        <v>19</v>
      </c>
      <c r="H68" s="40" t="s">
        <v>108</v>
      </c>
      <c r="I68" s="43" t="s">
        <v>152</v>
      </c>
      <c r="J68" s="40" t="s">
        <v>163</v>
      </c>
      <c r="K68" s="40"/>
      <c r="L68" s="108"/>
      <c r="M68" s="47">
        <v>-2100</v>
      </c>
    </row>
    <row r="69" spans="1:13" hidden="1" x14ac:dyDescent="0.25">
      <c r="A69" s="40">
        <v>67</v>
      </c>
      <c r="B69" s="108" t="s">
        <v>48</v>
      </c>
      <c r="C69" s="41">
        <v>554439000039504</v>
      </c>
      <c r="D69" s="40">
        <v>9</v>
      </c>
      <c r="E69" s="40" t="s">
        <v>34</v>
      </c>
      <c r="F69" s="40">
        <v>2024</v>
      </c>
      <c r="G69" s="40" t="s">
        <v>19</v>
      </c>
      <c r="H69" s="40" t="s">
        <v>69</v>
      </c>
      <c r="I69" s="43" t="s">
        <v>70</v>
      </c>
      <c r="J69" s="40" t="s">
        <v>47</v>
      </c>
      <c r="K69" s="40" t="s">
        <v>197</v>
      </c>
      <c r="L69" s="115"/>
      <c r="M69" s="47">
        <v>-3857</v>
      </c>
    </row>
    <row r="70" spans="1:13" hidden="1" x14ac:dyDescent="0.25">
      <c r="A70" s="40">
        <v>68</v>
      </c>
      <c r="B70" s="108" t="s">
        <v>145</v>
      </c>
      <c r="C70" s="41">
        <v>551882000762037</v>
      </c>
      <c r="D70" s="40">
        <v>10</v>
      </c>
      <c r="E70" s="40" t="s">
        <v>34</v>
      </c>
      <c r="F70" s="40">
        <v>2024</v>
      </c>
      <c r="G70" s="40" t="s">
        <v>19</v>
      </c>
      <c r="H70" s="40" t="s">
        <v>109</v>
      </c>
      <c r="I70" s="43" t="s">
        <v>262</v>
      </c>
      <c r="J70" s="40" t="s">
        <v>144</v>
      </c>
      <c r="K70" s="40"/>
      <c r="L70" s="108"/>
      <c r="M70" s="47">
        <v>-5675.07</v>
      </c>
    </row>
    <row r="71" spans="1:13" hidden="1" x14ac:dyDescent="0.25">
      <c r="A71" s="40">
        <v>69</v>
      </c>
      <c r="B71" s="108" t="s">
        <v>145</v>
      </c>
      <c r="C71" s="41">
        <v>553473000008244</v>
      </c>
      <c r="D71" s="40">
        <v>10</v>
      </c>
      <c r="E71" s="40" t="s">
        <v>34</v>
      </c>
      <c r="F71" s="40">
        <v>2024</v>
      </c>
      <c r="G71" s="40" t="s">
        <v>19</v>
      </c>
      <c r="H71" s="40" t="s">
        <v>110</v>
      </c>
      <c r="I71" s="43" t="s">
        <v>248</v>
      </c>
      <c r="J71" s="40" t="s">
        <v>144</v>
      </c>
      <c r="K71" s="40"/>
      <c r="L71" s="108"/>
      <c r="M71" s="47">
        <v>-3226.16</v>
      </c>
    </row>
    <row r="72" spans="1:13" hidden="1" x14ac:dyDescent="0.25">
      <c r="A72" s="40">
        <v>70</v>
      </c>
      <c r="B72" s="108" t="s">
        <v>127</v>
      </c>
      <c r="C72" s="41">
        <v>51001</v>
      </c>
      <c r="D72" s="40">
        <v>10</v>
      </c>
      <c r="E72" s="40" t="s">
        <v>34</v>
      </c>
      <c r="F72" s="40">
        <v>2024</v>
      </c>
      <c r="G72" s="40" t="s">
        <v>58</v>
      </c>
      <c r="H72" s="40" t="s">
        <v>26</v>
      </c>
      <c r="I72" s="43" t="s">
        <v>128</v>
      </c>
      <c r="J72" s="40" t="s">
        <v>59</v>
      </c>
      <c r="K72" s="40" t="s">
        <v>197</v>
      </c>
      <c r="L72" s="108"/>
      <c r="M72" s="47">
        <v>-1172.5</v>
      </c>
    </row>
    <row r="73" spans="1:13" hidden="1" x14ac:dyDescent="0.25">
      <c r="A73" s="40">
        <v>71</v>
      </c>
      <c r="B73" s="108" t="s">
        <v>54</v>
      </c>
      <c r="C73" s="41">
        <v>841311101659761</v>
      </c>
      <c r="D73" s="40">
        <v>10</v>
      </c>
      <c r="E73" s="40" t="s">
        <v>34</v>
      </c>
      <c r="F73" s="40">
        <v>2024</v>
      </c>
      <c r="G73" s="40" t="s">
        <v>14</v>
      </c>
      <c r="H73" s="40" t="s">
        <v>52</v>
      </c>
      <c r="I73" s="43" t="s">
        <v>68</v>
      </c>
      <c r="J73" s="40" t="s">
        <v>53</v>
      </c>
      <c r="K73" s="40"/>
      <c r="L73" s="108"/>
      <c r="M73" s="113">
        <v>-72</v>
      </c>
    </row>
    <row r="74" spans="1:13" hidden="1" x14ac:dyDescent="0.25">
      <c r="A74" s="40">
        <v>72</v>
      </c>
      <c r="B74" s="108" t="s">
        <v>203</v>
      </c>
      <c r="C74" s="41">
        <v>554439000039504</v>
      </c>
      <c r="D74" s="40">
        <v>16</v>
      </c>
      <c r="E74" s="40" t="s">
        <v>34</v>
      </c>
      <c r="F74" s="40">
        <v>2024</v>
      </c>
      <c r="G74" s="40" t="s">
        <v>199</v>
      </c>
      <c r="H74" s="40" t="s">
        <v>158</v>
      </c>
      <c r="I74" s="43" t="s">
        <v>198</v>
      </c>
      <c r="J74" s="40" t="s">
        <v>59</v>
      </c>
      <c r="K74" s="40" t="s">
        <v>197</v>
      </c>
      <c r="L74" s="118"/>
      <c r="M74" s="47">
        <v>-4690</v>
      </c>
    </row>
    <row r="75" spans="1:13" hidden="1" x14ac:dyDescent="0.25">
      <c r="A75" s="40">
        <v>73</v>
      </c>
      <c r="B75" s="108" t="s">
        <v>204</v>
      </c>
      <c r="C75" s="41">
        <v>554439000039504</v>
      </c>
      <c r="D75" s="40">
        <v>16</v>
      </c>
      <c r="E75" s="40" t="s">
        <v>34</v>
      </c>
      <c r="F75" s="40">
        <v>2024</v>
      </c>
      <c r="G75" s="40" t="s">
        <v>199</v>
      </c>
      <c r="H75" s="40" t="s">
        <v>158</v>
      </c>
      <c r="I75" s="43" t="s">
        <v>198</v>
      </c>
      <c r="J75" s="40" t="s">
        <v>59</v>
      </c>
      <c r="K75" s="40" t="s">
        <v>197</v>
      </c>
      <c r="L75" s="115"/>
      <c r="M75" s="47">
        <v>-2579.5</v>
      </c>
    </row>
    <row r="76" spans="1:13" x14ac:dyDescent="0.25">
      <c r="A76" s="40">
        <v>74</v>
      </c>
      <c r="B76" s="108" t="s">
        <v>159</v>
      </c>
      <c r="C76" s="41">
        <v>554439000039504</v>
      </c>
      <c r="D76" s="40">
        <v>16</v>
      </c>
      <c r="E76" s="40" t="s">
        <v>34</v>
      </c>
      <c r="F76" s="40">
        <v>2024</v>
      </c>
      <c r="G76" s="40" t="s">
        <v>199</v>
      </c>
      <c r="H76" s="40" t="s">
        <v>158</v>
      </c>
      <c r="I76" s="43" t="s">
        <v>198</v>
      </c>
      <c r="J76" s="40" t="s">
        <v>59</v>
      </c>
      <c r="K76" s="40" t="s">
        <v>197</v>
      </c>
      <c r="L76" s="115"/>
      <c r="M76" s="47">
        <v>-1547.23</v>
      </c>
    </row>
    <row r="77" spans="1:13" hidden="1" x14ac:dyDescent="0.25">
      <c r="A77" s="40">
        <v>75</v>
      </c>
      <c r="B77" s="108" t="s">
        <v>145</v>
      </c>
      <c r="C77" s="41">
        <v>554732000130766</v>
      </c>
      <c r="D77" s="40">
        <v>29</v>
      </c>
      <c r="E77" s="40" t="s">
        <v>34</v>
      </c>
      <c r="F77" s="40">
        <v>2024</v>
      </c>
      <c r="G77" s="40" t="s">
        <v>19</v>
      </c>
      <c r="H77" s="40" t="s">
        <v>112</v>
      </c>
      <c r="I77" s="43" t="s">
        <v>257</v>
      </c>
      <c r="J77" s="40" t="s">
        <v>144</v>
      </c>
      <c r="K77" s="40"/>
      <c r="L77" s="108"/>
      <c r="M77" s="47">
        <v>-5675.07</v>
      </c>
    </row>
    <row r="78" spans="1:13" hidden="1" x14ac:dyDescent="0.25">
      <c r="A78" s="40">
        <v>76</v>
      </c>
      <c r="B78" s="108" t="s">
        <v>160</v>
      </c>
      <c r="C78" s="41">
        <v>554732000025525</v>
      </c>
      <c r="D78" s="40">
        <v>5</v>
      </c>
      <c r="E78" s="40" t="s">
        <v>35</v>
      </c>
      <c r="F78" s="40">
        <v>2024</v>
      </c>
      <c r="G78" s="40" t="s">
        <v>19</v>
      </c>
      <c r="H78" s="40" t="s">
        <v>108</v>
      </c>
      <c r="I78" s="43" t="s">
        <v>152</v>
      </c>
      <c r="J78" s="40" t="s">
        <v>163</v>
      </c>
      <c r="K78" s="40"/>
      <c r="L78" s="108"/>
      <c r="M78" s="47">
        <v>-2100</v>
      </c>
    </row>
    <row r="79" spans="1:13" hidden="1" x14ac:dyDescent="0.25">
      <c r="A79" s="40">
        <v>77</v>
      </c>
      <c r="B79" s="108" t="s">
        <v>140</v>
      </c>
      <c r="C79" s="41">
        <v>60501</v>
      </c>
      <c r="D79" s="40">
        <v>5</v>
      </c>
      <c r="E79" s="40" t="s">
        <v>35</v>
      </c>
      <c r="F79" s="40">
        <v>2024</v>
      </c>
      <c r="G79" s="40" t="s">
        <v>20</v>
      </c>
      <c r="H79" s="40" t="s">
        <v>175</v>
      </c>
      <c r="I79" s="43" t="s">
        <v>267</v>
      </c>
      <c r="J79" s="40" t="s">
        <v>139</v>
      </c>
      <c r="K79" s="40"/>
      <c r="L79" s="108"/>
      <c r="M79" s="47">
        <v>-4056.78</v>
      </c>
    </row>
    <row r="80" spans="1:13" hidden="1" x14ac:dyDescent="0.25">
      <c r="A80" s="40">
        <v>78</v>
      </c>
      <c r="B80" s="108" t="s">
        <v>140</v>
      </c>
      <c r="C80" s="41">
        <v>60701</v>
      </c>
      <c r="D80" s="40">
        <v>7</v>
      </c>
      <c r="E80" s="40" t="s">
        <v>35</v>
      </c>
      <c r="F80" s="40">
        <v>2024</v>
      </c>
      <c r="G80" s="40" t="s">
        <v>20</v>
      </c>
      <c r="H80" s="40" t="s">
        <v>137</v>
      </c>
      <c r="I80" s="40" t="s">
        <v>138</v>
      </c>
      <c r="J80" s="40" t="s">
        <v>139</v>
      </c>
      <c r="K80" s="40"/>
      <c r="L80" s="108"/>
      <c r="M80" s="47">
        <v>-2024.4</v>
      </c>
    </row>
    <row r="81" spans="1:14" hidden="1" x14ac:dyDescent="0.25">
      <c r="A81" s="40">
        <v>79</v>
      </c>
      <c r="B81" s="108" t="s">
        <v>54</v>
      </c>
      <c r="C81" s="41">
        <v>881621100835266</v>
      </c>
      <c r="D81" s="40">
        <v>10</v>
      </c>
      <c r="E81" s="40" t="s">
        <v>35</v>
      </c>
      <c r="F81" s="40">
        <v>2024</v>
      </c>
      <c r="G81" s="40" t="s">
        <v>14</v>
      </c>
      <c r="H81" s="40" t="s">
        <v>52</v>
      </c>
      <c r="I81" s="43" t="s">
        <v>68</v>
      </c>
      <c r="J81" s="40" t="s">
        <v>53</v>
      </c>
      <c r="K81" s="40"/>
      <c r="L81" s="108"/>
      <c r="M81" s="113">
        <v>-72</v>
      </c>
    </row>
    <row r="82" spans="1:14" hidden="1" x14ac:dyDescent="0.25">
      <c r="A82" s="40">
        <v>80</v>
      </c>
      <c r="B82" s="108" t="s">
        <v>127</v>
      </c>
      <c r="C82" s="41">
        <v>61101</v>
      </c>
      <c r="D82" s="40">
        <v>11</v>
      </c>
      <c r="E82" s="40" t="s">
        <v>35</v>
      </c>
      <c r="F82" s="40">
        <v>2024</v>
      </c>
      <c r="G82" s="40" t="s">
        <v>58</v>
      </c>
      <c r="H82" s="40" t="s">
        <v>26</v>
      </c>
      <c r="I82" s="43" t="s">
        <v>128</v>
      </c>
      <c r="J82" s="40" t="s">
        <v>59</v>
      </c>
      <c r="K82" s="40" t="s">
        <v>200</v>
      </c>
      <c r="L82" s="108"/>
      <c r="M82" s="47">
        <v>-1395.08</v>
      </c>
    </row>
    <row r="83" spans="1:14" hidden="1" x14ac:dyDescent="0.25">
      <c r="A83" s="40">
        <v>81</v>
      </c>
      <c r="B83" s="108" t="s">
        <v>203</v>
      </c>
      <c r="C83" s="41">
        <v>554439000039504</v>
      </c>
      <c r="D83" s="40">
        <v>19</v>
      </c>
      <c r="E83" s="40" t="s">
        <v>35</v>
      </c>
      <c r="F83" s="40">
        <v>2024</v>
      </c>
      <c r="G83" s="40" t="s">
        <v>199</v>
      </c>
      <c r="H83" s="40" t="s">
        <v>158</v>
      </c>
      <c r="I83" s="43" t="s">
        <v>198</v>
      </c>
      <c r="J83" s="40" t="s">
        <v>59</v>
      </c>
      <c r="K83" s="40" t="s">
        <v>200</v>
      </c>
      <c r="L83" s="118"/>
      <c r="M83" s="47">
        <v>-5562</v>
      </c>
    </row>
    <row r="84" spans="1:14" hidden="1" x14ac:dyDescent="0.25">
      <c r="A84" s="40">
        <v>82</v>
      </c>
      <c r="B84" s="108" t="s">
        <v>204</v>
      </c>
      <c r="C84" s="41">
        <v>554439000039504</v>
      </c>
      <c r="D84" s="40">
        <v>19</v>
      </c>
      <c r="E84" s="40" t="s">
        <v>35</v>
      </c>
      <c r="F84" s="40">
        <v>2024</v>
      </c>
      <c r="G84" s="40" t="s">
        <v>199</v>
      </c>
      <c r="H84" s="40" t="s">
        <v>158</v>
      </c>
      <c r="I84" s="43" t="s">
        <v>198</v>
      </c>
      <c r="J84" s="40" t="s">
        <v>59</v>
      </c>
      <c r="K84" s="40" t="s">
        <v>200</v>
      </c>
      <c r="L84" s="115"/>
      <c r="M84" s="47">
        <v>-3012.02</v>
      </c>
    </row>
    <row r="85" spans="1:14" x14ac:dyDescent="0.25">
      <c r="A85" s="40">
        <v>83</v>
      </c>
      <c r="B85" s="108" t="s">
        <v>159</v>
      </c>
      <c r="C85" s="41">
        <v>554439000039504</v>
      </c>
      <c r="D85" s="40">
        <v>19</v>
      </c>
      <c r="E85" s="40" t="s">
        <v>35</v>
      </c>
      <c r="F85" s="40">
        <v>2024</v>
      </c>
      <c r="G85" s="40" t="s">
        <v>199</v>
      </c>
      <c r="H85" s="40" t="s">
        <v>158</v>
      </c>
      <c r="I85" s="43" t="s">
        <v>198</v>
      </c>
      <c r="J85" s="40" t="s">
        <v>59</v>
      </c>
      <c r="K85" s="40" t="s">
        <v>200</v>
      </c>
      <c r="L85" s="115"/>
      <c r="M85" s="47">
        <v>-2674.4</v>
      </c>
    </row>
    <row r="86" spans="1:14" hidden="1" x14ac:dyDescent="0.25">
      <c r="A86" s="40">
        <v>84</v>
      </c>
      <c r="B86" s="108" t="s">
        <v>48</v>
      </c>
      <c r="C86" s="41">
        <v>554439000039504</v>
      </c>
      <c r="D86" s="40">
        <v>25</v>
      </c>
      <c r="E86" s="40" t="s">
        <v>35</v>
      </c>
      <c r="F86" s="40">
        <v>2024</v>
      </c>
      <c r="G86" s="40" t="s">
        <v>19</v>
      </c>
      <c r="H86" s="40" t="s">
        <v>69</v>
      </c>
      <c r="I86" s="43" t="s">
        <v>70</v>
      </c>
      <c r="J86" s="40" t="s">
        <v>47</v>
      </c>
      <c r="K86" s="40" t="s">
        <v>200</v>
      </c>
      <c r="L86" s="115"/>
      <c r="M86" s="47">
        <v>-3692.5</v>
      </c>
    </row>
    <row r="87" spans="1:14" hidden="1" x14ac:dyDescent="0.25">
      <c r="A87" s="40">
        <v>85</v>
      </c>
      <c r="B87" s="108" t="s">
        <v>145</v>
      </c>
      <c r="C87" s="41">
        <v>554732000124168</v>
      </c>
      <c r="D87" s="40">
        <v>25</v>
      </c>
      <c r="E87" s="40" t="s">
        <v>35</v>
      </c>
      <c r="F87" s="40">
        <v>2024</v>
      </c>
      <c r="G87" s="40" t="s">
        <v>19</v>
      </c>
      <c r="H87" s="40" t="s">
        <v>218</v>
      </c>
      <c r="I87" s="43" t="s">
        <v>251</v>
      </c>
      <c r="J87" s="40" t="s">
        <v>144</v>
      </c>
      <c r="K87" s="40"/>
      <c r="L87" s="108"/>
      <c r="M87" s="47">
        <v>-5675.07</v>
      </c>
    </row>
    <row r="88" spans="1:14" hidden="1" x14ac:dyDescent="0.25">
      <c r="A88" s="40">
        <v>86</v>
      </c>
      <c r="B88" s="108" t="s">
        <v>145</v>
      </c>
      <c r="C88" s="41">
        <v>554732000225163</v>
      </c>
      <c r="D88" s="40">
        <v>25</v>
      </c>
      <c r="E88" s="40" t="s">
        <v>35</v>
      </c>
      <c r="F88" s="40">
        <v>2024</v>
      </c>
      <c r="G88" s="40" t="s">
        <v>19</v>
      </c>
      <c r="H88" s="40" t="s">
        <v>219</v>
      </c>
      <c r="I88" s="43" t="s">
        <v>237</v>
      </c>
      <c r="J88" s="40" t="s">
        <v>144</v>
      </c>
      <c r="K88" s="40"/>
      <c r="L88" s="108"/>
      <c r="M88" s="47">
        <v>-5675.07</v>
      </c>
    </row>
    <row r="89" spans="1:14" hidden="1" x14ac:dyDescent="0.25">
      <c r="A89" s="40">
        <v>87</v>
      </c>
      <c r="B89" s="108" t="s">
        <v>275</v>
      </c>
      <c r="C89" s="41">
        <v>62601</v>
      </c>
      <c r="D89" s="40">
        <v>26</v>
      </c>
      <c r="E89" s="40" t="s">
        <v>35</v>
      </c>
      <c r="F89" s="40">
        <v>2024</v>
      </c>
      <c r="G89" s="40" t="s">
        <v>28</v>
      </c>
      <c r="H89" s="40" t="s">
        <v>33</v>
      </c>
      <c r="I89" s="43" t="s">
        <v>173</v>
      </c>
      <c r="J89" s="40" t="s">
        <v>71</v>
      </c>
      <c r="K89" s="40"/>
      <c r="L89" s="108"/>
      <c r="M89" s="47">
        <v>-5030</v>
      </c>
      <c r="N89" s="186"/>
    </row>
    <row r="90" spans="1:14" hidden="1" x14ac:dyDescent="0.25">
      <c r="A90" s="40">
        <v>88</v>
      </c>
      <c r="B90" s="108" t="s">
        <v>160</v>
      </c>
      <c r="C90" s="41">
        <v>554732000025525</v>
      </c>
      <c r="D90" s="40">
        <v>1</v>
      </c>
      <c r="E90" s="40" t="s">
        <v>36</v>
      </c>
      <c r="F90" s="40">
        <v>2024</v>
      </c>
      <c r="G90" s="40" t="s">
        <v>19</v>
      </c>
      <c r="H90" s="40" t="s">
        <v>108</v>
      </c>
      <c r="I90" s="43" t="s">
        <v>152</v>
      </c>
      <c r="J90" s="40" t="s">
        <v>163</v>
      </c>
      <c r="K90" s="40"/>
      <c r="L90" s="108"/>
      <c r="M90" s="47">
        <v>-2100</v>
      </c>
    </row>
    <row r="91" spans="1:14" hidden="1" x14ac:dyDescent="0.25">
      <c r="A91" s="40">
        <v>89</v>
      </c>
      <c r="B91" s="108" t="s">
        <v>140</v>
      </c>
      <c r="C91" s="41">
        <v>70101</v>
      </c>
      <c r="D91" s="40">
        <v>1</v>
      </c>
      <c r="E91" s="40" t="s">
        <v>36</v>
      </c>
      <c r="F91" s="40">
        <v>2024</v>
      </c>
      <c r="G91" s="40" t="s">
        <v>28</v>
      </c>
      <c r="H91" s="40" t="s">
        <v>137</v>
      </c>
      <c r="I91" s="40" t="s">
        <v>138</v>
      </c>
      <c r="J91" s="40" t="s">
        <v>139</v>
      </c>
      <c r="K91" s="40"/>
      <c r="L91" s="108"/>
      <c r="M91" s="47">
        <v>-2024.4</v>
      </c>
    </row>
    <row r="92" spans="1:14" hidden="1" x14ac:dyDescent="0.25">
      <c r="A92" s="40">
        <v>90</v>
      </c>
      <c r="B92" s="108" t="s">
        <v>140</v>
      </c>
      <c r="C92" s="41">
        <v>70102</v>
      </c>
      <c r="D92" s="40">
        <v>1</v>
      </c>
      <c r="E92" s="40" t="s">
        <v>36</v>
      </c>
      <c r="F92" s="40">
        <v>2024</v>
      </c>
      <c r="G92" s="40" t="s">
        <v>28</v>
      </c>
      <c r="H92" s="40" t="s">
        <v>255</v>
      </c>
      <c r="I92" s="43" t="s">
        <v>254</v>
      </c>
      <c r="J92" s="40" t="s">
        <v>222</v>
      </c>
      <c r="K92" s="40"/>
      <c r="L92" s="108"/>
      <c r="M92" s="47">
        <v>-4056.78</v>
      </c>
    </row>
    <row r="93" spans="1:14" hidden="1" x14ac:dyDescent="0.25">
      <c r="A93" s="40">
        <v>91</v>
      </c>
      <c r="B93" s="108" t="s">
        <v>239</v>
      </c>
      <c r="C93" s="41">
        <v>553515000029000</v>
      </c>
      <c r="D93" s="40">
        <v>2</v>
      </c>
      <c r="E93" s="40" t="s">
        <v>36</v>
      </c>
      <c r="F93" s="40">
        <v>2024</v>
      </c>
      <c r="G93" s="40" t="s">
        <v>19</v>
      </c>
      <c r="H93" s="46" t="s">
        <v>278</v>
      </c>
      <c r="I93" s="43" t="s">
        <v>277</v>
      </c>
      <c r="J93" s="40" t="s">
        <v>71</v>
      </c>
      <c r="K93" s="40" t="s">
        <v>276</v>
      </c>
      <c r="L93" s="108"/>
      <c r="M93" s="47">
        <v>-3034</v>
      </c>
    </row>
    <row r="94" spans="1:14" hidden="1" x14ac:dyDescent="0.25">
      <c r="A94" s="40">
        <v>92</v>
      </c>
      <c r="B94" s="108" t="s">
        <v>172</v>
      </c>
      <c r="C94" s="41">
        <v>70301</v>
      </c>
      <c r="D94" s="40">
        <v>3</v>
      </c>
      <c r="E94" s="40" t="s">
        <v>36</v>
      </c>
      <c r="F94" s="40">
        <v>2024</v>
      </c>
      <c r="G94" s="40" t="s">
        <v>20</v>
      </c>
      <c r="H94" s="40" t="s">
        <v>170</v>
      </c>
      <c r="I94" s="40" t="s">
        <v>169</v>
      </c>
      <c r="J94" s="40" t="s">
        <v>171</v>
      </c>
      <c r="K94" s="40"/>
      <c r="L94" s="108"/>
      <c r="M94" s="47">
        <v>-3989.47</v>
      </c>
    </row>
    <row r="95" spans="1:14" hidden="1" x14ac:dyDescent="0.25">
      <c r="A95" s="40">
        <v>93</v>
      </c>
      <c r="B95" s="108" t="s">
        <v>140</v>
      </c>
      <c r="C95" s="41">
        <v>70302</v>
      </c>
      <c r="D95" s="40">
        <v>3</v>
      </c>
      <c r="E95" s="40" t="s">
        <v>36</v>
      </c>
      <c r="F95" s="40">
        <v>2024</v>
      </c>
      <c r="G95" s="40" t="s">
        <v>20</v>
      </c>
      <c r="H95" s="40" t="s">
        <v>164</v>
      </c>
      <c r="I95" s="40" t="s">
        <v>165</v>
      </c>
      <c r="J95" s="40" t="s">
        <v>139</v>
      </c>
      <c r="K95" s="40"/>
      <c r="L95" s="108"/>
      <c r="M95" s="47">
        <v>-4002.26</v>
      </c>
    </row>
    <row r="96" spans="1:14" hidden="1" x14ac:dyDescent="0.25">
      <c r="A96" s="40">
        <v>94</v>
      </c>
      <c r="B96" s="108" t="s">
        <v>140</v>
      </c>
      <c r="C96" s="41">
        <v>70303</v>
      </c>
      <c r="D96" s="40">
        <v>3</v>
      </c>
      <c r="E96" s="40" t="s">
        <v>36</v>
      </c>
      <c r="F96" s="40">
        <v>2024</v>
      </c>
      <c r="G96" s="40" t="s">
        <v>28</v>
      </c>
      <c r="H96" s="40" t="s">
        <v>168</v>
      </c>
      <c r="I96" s="40" t="s">
        <v>167</v>
      </c>
      <c r="J96" s="40" t="s">
        <v>139</v>
      </c>
      <c r="K96" s="40"/>
      <c r="L96" s="108"/>
      <c r="M96" s="47">
        <v>-4002.26</v>
      </c>
    </row>
    <row r="97" spans="1:13" hidden="1" x14ac:dyDescent="0.25">
      <c r="A97" s="40">
        <v>95</v>
      </c>
      <c r="B97" s="108" t="s">
        <v>54</v>
      </c>
      <c r="C97" s="41">
        <v>861861200054702</v>
      </c>
      <c r="D97" s="40">
        <v>4</v>
      </c>
      <c r="E97" s="40" t="s">
        <v>36</v>
      </c>
      <c r="F97" s="40">
        <v>2024</v>
      </c>
      <c r="G97" s="40" t="s">
        <v>30</v>
      </c>
      <c r="H97" s="40" t="s">
        <v>52</v>
      </c>
      <c r="I97" s="43" t="s">
        <v>68</v>
      </c>
      <c r="J97" s="40" t="s">
        <v>53</v>
      </c>
      <c r="K97" s="40"/>
      <c r="L97" s="108"/>
      <c r="M97" s="113">
        <v>-3</v>
      </c>
    </row>
    <row r="98" spans="1:13" hidden="1" x14ac:dyDescent="0.25">
      <c r="A98" s="40">
        <v>96</v>
      </c>
      <c r="B98" s="108" t="s">
        <v>127</v>
      </c>
      <c r="C98" s="41">
        <v>71001</v>
      </c>
      <c r="D98" s="40">
        <v>10</v>
      </c>
      <c r="E98" s="40" t="s">
        <v>36</v>
      </c>
      <c r="F98" s="40">
        <v>2024</v>
      </c>
      <c r="G98" s="40" t="s">
        <v>58</v>
      </c>
      <c r="H98" s="40" t="s">
        <v>26</v>
      </c>
      <c r="I98" s="43" t="s">
        <v>128</v>
      </c>
      <c r="J98" s="40" t="s">
        <v>59</v>
      </c>
      <c r="K98" s="40" t="s">
        <v>201</v>
      </c>
      <c r="L98" s="108"/>
      <c r="M98" s="47">
        <v>-1311</v>
      </c>
    </row>
    <row r="99" spans="1:13" hidden="1" x14ac:dyDescent="0.25">
      <c r="A99" s="40">
        <v>97</v>
      </c>
      <c r="B99" s="108" t="s">
        <v>54</v>
      </c>
      <c r="C99" s="41">
        <v>881921201332178</v>
      </c>
      <c r="D99" s="40">
        <v>10</v>
      </c>
      <c r="E99" s="40" t="s">
        <v>36</v>
      </c>
      <c r="F99" s="40">
        <v>2024</v>
      </c>
      <c r="G99" s="40" t="s">
        <v>14</v>
      </c>
      <c r="H99" s="40" t="s">
        <v>52</v>
      </c>
      <c r="I99" s="43" t="s">
        <v>68</v>
      </c>
      <c r="J99" s="40" t="s">
        <v>53</v>
      </c>
      <c r="K99" s="40"/>
      <c r="L99" s="108"/>
      <c r="M99" s="113">
        <v>-72</v>
      </c>
    </row>
    <row r="100" spans="1:13" hidden="1" x14ac:dyDescent="0.25">
      <c r="A100" s="40">
        <v>98</v>
      </c>
      <c r="B100" s="108" t="s">
        <v>48</v>
      </c>
      <c r="C100" s="41">
        <v>554439000039504</v>
      </c>
      <c r="D100" s="40">
        <v>17</v>
      </c>
      <c r="E100" s="40" t="s">
        <v>36</v>
      </c>
      <c r="F100" s="40">
        <v>2024</v>
      </c>
      <c r="G100" s="40" t="s">
        <v>19</v>
      </c>
      <c r="H100" s="40" t="s">
        <v>69</v>
      </c>
      <c r="I100" s="43" t="s">
        <v>70</v>
      </c>
      <c r="J100" s="40" t="s">
        <v>47</v>
      </c>
      <c r="K100" s="40" t="s">
        <v>201</v>
      </c>
      <c r="L100" s="115"/>
      <c r="M100" s="47">
        <v>-3366.26</v>
      </c>
    </row>
    <row r="101" spans="1:13" x14ac:dyDescent="0.25">
      <c r="A101" s="40">
        <v>99</v>
      </c>
      <c r="B101" s="108" t="s">
        <v>159</v>
      </c>
      <c r="C101" s="41">
        <v>554439000039504</v>
      </c>
      <c r="D101" s="40">
        <v>18</v>
      </c>
      <c r="E101" s="40" t="s">
        <v>36</v>
      </c>
      <c r="F101" s="40">
        <v>2024</v>
      </c>
      <c r="G101" s="40" t="s">
        <v>199</v>
      </c>
      <c r="H101" s="40" t="s">
        <v>158</v>
      </c>
      <c r="I101" s="43" t="s">
        <v>198</v>
      </c>
      <c r="J101" s="40" t="s">
        <v>59</v>
      </c>
      <c r="K101" s="40" t="s">
        <v>201</v>
      </c>
      <c r="L101" s="115"/>
      <c r="M101" s="47">
        <v>-2540.56</v>
      </c>
    </row>
    <row r="102" spans="1:13" hidden="1" x14ac:dyDescent="0.25">
      <c r="A102" s="40">
        <v>100</v>
      </c>
      <c r="B102" s="108" t="s">
        <v>203</v>
      </c>
      <c r="C102" s="41">
        <v>554439000039504</v>
      </c>
      <c r="D102" s="40">
        <v>18</v>
      </c>
      <c r="E102" s="40" t="s">
        <v>36</v>
      </c>
      <c r="F102" s="40">
        <v>2024</v>
      </c>
      <c r="G102" s="40" t="s">
        <v>199</v>
      </c>
      <c r="H102" s="40" t="s">
        <v>158</v>
      </c>
      <c r="I102" s="43" t="s">
        <v>198</v>
      </c>
      <c r="J102" s="40" t="s">
        <v>59</v>
      </c>
      <c r="K102" s="40" t="s">
        <v>201</v>
      </c>
      <c r="L102" s="115"/>
      <c r="M102" s="47">
        <v>-5244</v>
      </c>
    </row>
    <row r="103" spans="1:13" hidden="1" x14ac:dyDescent="0.25">
      <c r="A103" s="40">
        <v>101</v>
      </c>
      <c r="B103" s="108" t="s">
        <v>204</v>
      </c>
      <c r="C103" s="41">
        <v>554439000039504</v>
      </c>
      <c r="D103" s="40">
        <v>18</v>
      </c>
      <c r="E103" s="40" t="s">
        <v>36</v>
      </c>
      <c r="F103" s="40">
        <v>2024</v>
      </c>
      <c r="G103" s="40" t="s">
        <v>199</v>
      </c>
      <c r="H103" s="40" t="s">
        <v>158</v>
      </c>
      <c r="I103" s="43" t="s">
        <v>198</v>
      </c>
      <c r="J103" s="40" t="s">
        <v>59</v>
      </c>
      <c r="K103" s="40" t="s">
        <v>201</v>
      </c>
      <c r="L103" s="115"/>
      <c r="M103" s="47">
        <v>-2837.12</v>
      </c>
    </row>
    <row r="104" spans="1:13" hidden="1" x14ac:dyDescent="0.25">
      <c r="A104" s="40">
        <v>102</v>
      </c>
      <c r="B104" s="108" t="s">
        <v>172</v>
      </c>
      <c r="C104" s="41">
        <v>72501</v>
      </c>
      <c r="D104" s="40">
        <v>25</v>
      </c>
      <c r="E104" s="40" t="s">
        <v>36</v>
      </c>
      <c r="F104" s="40">
        <v>2024</v>
      </c>
      <c r="G104" s="40" t="s">
        <v>28</v>
      </c>
      <c r="H104" s="40" t="s">
        <v>260</v>
      </c>
      <c r="I104" s="43" t="s">
        <v>261</v>
      </c>
      <c r="J104" s="40" t="s">
        <v>171</v>
      </c>
      <c r="K104" s="40"/>
      <c r="L104" s="108"/>
      <c r="M104" s="47">
        <v>-1058.4000000000001</v>
      </c>
    </row>
    <row r="105" spans="1:13" hidden="1" x14ac:dyDescent="0.25">
      <c r="A105" s="40">
        <v>103</v>
      </c>
      <c r="B105" s="108" t="s">
        <v>54</v>
      </c>
      <c r="C105" s="41">
        <v>842081200078213</v>
      </c>
      <c r="D105" s="40">
        <v>26</v>
      </c>
      <c r="E105" s="40" t="s">
        <v>36</v>
      </c>
      <c r="F105" s="40">
        <v>2024</v>
      </c>
      <c r="G105" s="40" t="s">
        <v>30</v>
      </c>
      <c r="H105" s="40" t="s">
        <v>52</v>
      </c>
      <c r="I105" s="43" t="s">
        <v>68</v>
      </c>
      <c r="J105" s="40" t="s">
        <v>53</v>
      </c>
      <c r="K105" s="40"/>
      <c r="L105" s="108"/>
      <c r="M105" s="113">
        <v>-3</v>
      </c>
    </row>
    <row r="106" spans="1:13" hidden="1" x14ac:dyDescent="0.25">
      <c r="A106" s="40">
        <v>104</v>
      </c>
      <c r="B106" s="108" t="s">
        <v>46</v>
      </c>
      <c r="C106" s="41">
        <v>73101</v>
      </c>
      <c r="D106" s="40">
        <v>31</v>
      </c>
      <c r="E106" s="40" t="s">
        <v>36</v>
      </c>
      <c r="F106" s="40">
        <v>2024</v>
      </c>
      <c r="G106" s="40" t="s">
        <v>113</v>
      </c>
      <c r="H106" s="40" t="s">
        <v>51</v>
      </c>
      <c r="I106" s="43" t="s">
        <v>131</v>
      </c>
      <c r="J106" s="40" t="s">
        <v>174</v>
      </c>
      <c r="K106" s="40"/>
      <c r="L106" s="108"/>
      <c r="M106" s="47">
        <v>-1254.6300000000001</v>
      </c>
    </row>
    <row r="107" spans="1:13" hidden="1" x14ac:dyDescent="0.25">
      <c r="A107" s="40">
        <v>105</v>
      </c>
      <c r="B107" s="108" t="s">
        <v>46</v>
      </c>
      <c r="C107" s="41">
        <v>73102</v>
      </c>
      <c r="D107" s="40">
        <v>31</v>
      </c>
      <c r="E107" s="40" t="s">
        <v>36</v>
      </c>
      <c r="F107" s="40">
        <v>2024</v>
      </c>
      <c r="G107" s="40" t="s">
        <v>113</v>
      </c>
      <c r="H107" s="40" t="s">
        <v>51</v>
      </c>
      <c r="I107" s="43" t="s">
        <v>131</v>
      </c>
      <c r="J107" s="40" t="s">
        <v>174</v>
      </c>
      <c r="K107" s="40"/>
      <c r="L107" s="108"/>
      <c r="M107" s="47">
        <v>-1336.87</v>
      </c>
    </row>
    <row r="108" spans="1:13" hidden="1" x14ac:dyDescent="0.25">
      <c r="A108" s="40">
        <v>106</v>
      </c>
      <c r="B108" s="108" t="s">
        <v>46</v>
      </c>
      <c r="C108" s="41">
        <v>73103</v>
      </c>
      <c r="D108" s="40">
        <v>31</v>
      </c>
      <c r="E108" s="40" t="s">
        <v>36</v>
      </c>
      <c r="F108" s="40">
        <v>2024</v>
      </c>
      <c r="G108" s="40" t="s">
        <v>113</v>
      </c>
      <c r="H108" s="40" t="s">
        <v>51</v>
      </c>
      <c r="I108" s="43" t="s">
        <v>131</v>
      </c>
      <c r="J108" s="40" t="s">
        <v>174</v>
      </c>
      <c r="K108" s="40"/>
      <c r="L108" s="108"/>
      <c r="M108" s="47">
        <v>-1863.85</v>
      </c>
    </row>
    <row r="109" spans="1:13" hidden="1" x14ac:dyDescent="0.25">
      <c r="A109" s="40">
        <v>107</v>
      </c>
      <c r="B109" s="108" t="s">
        <v>275</v>
      </c>
      <c r="C109" s="41">
        <v>80101</v>
      </c>
      <c r="D109" s="40">
        <v>1</v>
      </c>
      <c r="E109" s="40" t="s">
        <v>39</v>
      </c>
      <c r="F109" s="40">
        <v>2024</v>
      </c>
      <c r="G109" s="40" t="s">
        <v>28</v>
      </c>
      <c r="H109" s="40" t="s">
        <v>281</v>
      </c>
      <c r="I109" s="43" t="s">
        <v>173</v>
      </c>
      <c r="J109" s="40" t="s">
        <v>71</v>
      </c>
      <c r="K109" s="40"/>
      <c r="L109" s="108"/>
      <c r="M109" s="113">
        <v>-625</v>
      </c>
    </row>
    <row r="110" spans="1:13" hidden="1" x14ac:dyDescent="0.25">
      <c r="A110" s="40">
        <v>108</v>
      </c>
      <c r="B110" s="108" t="s">
        <v>75</v>
      </c>
      <c r="C110" s="41">
        <v>551295000499013</v>
      </c>
      <c r="D110" s="40">
        <v>7</v>
      </c>
      <c r="E110" s="40" t="s">
        <v>39</v>
      </c>
      <c r="F110" s="40">
        <v>2024</v>
      </c>
      <c r="G110" s="40" t="s">
        <v>19</v>
      </c>
      <c r="H110" s="46" t="s">
        <v>74</v>
      </c>
      <c r="I110" s="43" t="s">
        <v>73</v>
      </c>
      <c r="J110" s="40" t="s">
        <v>71</v>
      </c>
      <c r="K110" s="40"/>
      <c r="L110" s="108"/>
      <c r="M110" s="47">
        <v>-1565.55</v>
      </c>
    </row>
    <row r="111" spans="1:13" hidden="1" x14ac:dyDescent="0.25">
      <c r="A111" s="40">
        <v>109</v>
      </c>
      <c r="B111" s="108" t="s">
        <v>280</v>
      </c>
      <c r="C111" s="41">
        <v>80701</v>
      </c>
      <c r="D111" s="40">
        <v>7</v>
      </c>
      <c r="E111" s="40" t="s">
        <v>39</v>
      </c>
      <c r="F111" s="40">
        <v>2024</v>
      </c>
      <c r="G111" s="40" t="s">
        <v>28</v>
      </c>
      <c r="H111" s="40" t="s">
        <v>161</v>
      </c>
      <c r="I111" s="43" t="s">
        <v>162</v>
      </c>
      <c r="J111" s="40" t="s">
        <v>71</v>
      </c>
      <c r="K111" s="40"/>
      <c r="L111" s="108"/>
      <c r="M111" s="47">
        <v>-1562</v>
      </c>
    </row>
    <row r="112" spans="1:13" hidden="1" x14ac:dyDescent="0.25">
      <c r="A112" s="40">
        <v>110</v>
      </c>
      <c r="B112" s="108" t="s">
        <v>275</v>
      </c>
      <c r="C112" s="41">
        <v>80801</v>
      </c>
      <c r="D112" s="40">
        <v>8</v>
      </c>
      <c r="E112" s="40" t="s">
        <v>39</v>
      </c>
      <c r="F112" s="40">
        <v>2024</v>
      </c>
      <c r="G112" s="40" t="s">
        <v>28</v>
      </c>
      <c r="H112" s="40" t="s">
        <v>281</v>
      </c>
      <c r="I112" s="43" t="s">
        <v>173</v>
      </c>
      <c r="J112" s="40" t="s">
        <v>71</v>
      </c>
      <c r="K112" s="40"/>
      <c r="L112" s="108"/>
      <c r="M112" s="113">
        <v>-720</v>
      </c>
    </row>
    <row r="113" spans="1:13" hidden="1" x14ac:dyDescent="0.25">
      <c r="A113" s="40">
        <v>111</v>
      </c>
      <c r="B113" s="108" t="s">
        <v>127</v>
      </c>
      <c r="C113" s="41">
        <v>81201</v>
      </c>
      <c r="D113" s="40">
        <v>12</v>
      </c>
      <c r="E113" s="40" t="s">
        <v>39</v>
      </c>
      <c r="F113" s="40">
        <v>2024</v>
      </c>
      <c r="G113" s="40" t="s">
        <v>58</v>
      </c>
      <c r="H113" s="40" t="s">
        <v>26</v>
      </c>
      <c r="I113" s="43" t="s">
        <v>128</v>
      </c>
      <c r="J113" s="40" t="s">
        <v>59</v>
      </c>
      <c r="K113" s="40" t="s">
        <v>202</v>
      </c>
      <c r="L113" s="108"/>
      <c r="M113" s="47">
        <v>-1356</v>
      </c>
    </row>
    <row r="114" spans="1:13" hidden="1" x14ac:dyDescent="0.25">
      <c r="A114" s="40">
        <v>112</v>
      </c>
      <c r="B114" s="108" t="s">
        <v>54</v>
      </c>
      <c r="C114" s="41">
        <v>882251100347241</v>
      </c>
      <c r="D114" s="40">
        <v>12</v>
      </c>
      <c r="E114" s="40" t="s">
        <v>39</v>
      </c>
      <c r="F114" s="40">
        <v>2024</v>
      </c>
      <c r="G114" s="40" t="s">
        <v>14</v>
      </c>
      <c r="H114" s="40" t="s">
        <v>52</v>
      </c>
      <c r="I114" s="43" t="s">
        <v>68</v>
      </c>
      <c r="J114" s="40" t="s">
        <v>53</v>
      </c>
      <c r="K114" s="40"/>
      <c r="L114" s="108"/>
      <c r="M114" s="113">
        <v>-73.8</v>
      </c>
    </row>
    <row r="115" spans="1:13" hidden="1" x14ac:dyDescent="0.25">
      <c r="A115" s="40">
        <v>113</v>
      </c>
      <c r="B115" s="108" t="s">
        <v>234</v>
      </c>
      <c r="C115" s="41">
        <v>81301</v>
      </c>
      <c r="D115" s="40">
        <v>13</v>
      </c>
      <c r="E115" s="40" t="s">
        <v>39</v>
      </c>
      <c r="F115" s="40">
        <v>2024</v>
      </c>
      <c r="G115" s="40" t="s">
        <v>28</v>
      </c>
      <c r="H115" s="40" t="s">
        <v>233</v>
      </c>
      <c r="I115" s="130" t="s">
        <v>283</v>
      </c>
      <c r="J115" s="40" t="s">
        <v>71</v>
      </c>
      <c r="K115" s="40"/>
      <c r="L115" s="108"/>
      <c r="M115" s="47">
        <v>-1344.06</v>
      </c>
    </row>
    <row r="116" spans="1:13" hidden="1" x14ac:dyDescent="0.25">
      <c r="A116" s="40">
        <v>114</v>
      </c>
      <c r="B116" s="108" t="s">
        <v>284</v>
      </c>
      <c r="C116" s="41">
        <v>81302</v>
      </c>
      <c r="D116" s="40">
        <v>13</v>
      </c>
      <c r="E116" s="40" t="s">
        <v>39</v>
      </c>
      <c r="F116" s="40">
        <v>2024</v>
      </c>
      <c r="G116" s="40" t="s">
        <v>28</v>
      </c>
      <c r="H116" s="46" t="s">
        <v>282</v>
      </c>
      <c r="I116" s="43" t="s">
        <v>263</v>
      </c>
      <c r="J116" s="40" t="s">
        <v>71</v>
      </c>
      <c r="K116" s="40"/>
      <c r="L116" s="108"/>
      <c r="M116" s="113">
        <v>-160</v>
      </c>
    </row>
    <row r="117" spans="1:13" x14ac:dyDescent="0.25">
      <c r="A117" s="40">
        <v>115</v>
      </c>
      <c r="B117" s="108" t="s">
        <v>159</v>
      </c>
      <c r="C117" s="41">
        <v>554439000039504</v>
      </c>
      <c r="D117" s="40">
        <v>14</v>
      </c>
      <c r="E117" s="40" t="s">
        <v>39</v>
      </c>
      <c r="F117" s="40">
        <v>2024</v>
      </c>
      <c r="G117" s="40" t="s">
        <v>199</v>
      </c>
      <c r="H117" s="40" t="s">
        <v>158</v>
      </c>
      <c r="I117" s="43" t="s">
        <v>198</v>
      </c>
      <c r="J117" s="40" t="s">
        <v>59</v>
      </c>
      <c r="K117" s="40" t="s">
        <v>202</v>
      </c>
      <c r="L117" s="115"/>
      <c r="M117" s="47">
        <v>-1547.23</v>
      </c>
    </row>
    <row r="118" spans="1:13" hidden="1" x14ac:dyDescent="0.25">
      <c r="A118" s="40">
        <v>116</v>
      </c>
      <c r="B118" s="108" t="s">
        <v>203</v>
      </c>
      <c r="C118" s="41">
        <v>554439000039504</v>
      </c>
      <c r="D118" s="40">
        <v>14</v>
      </c>
      <c r="E118" s="40" t="s">
        <v>39</v>
      </c>
      <c r="F118" s="40">
        <v>2024</v>
      </c>
      <c r="G118" s="40" t="s">
        <v>199</v>
      </c>
      <c r="H118" s="40" t="s">
        <v>158</v>
      </c>
      <c r="I118" s="43" t="s">
        <v>198</v>
      </c>
      <c r="J118" s="40" t="s">
        <v>59</v>
      </c>
      <c r="K118" s="40" t="s">
        <v>202</v>
      </c>
      <c r="L118" s="115"/>
      <c r="M118" s="47">
        <v>-5424</v>
      </c>
    </row>
    <row r="119" spans="1:13" hidden="1" x14ac:dyDescent="0.25">
      <c r="A119" s="40">
        <v>117</v>
      </c>
      <c r="B119" s="108" t="s">
        <v>204</v>
      </c>
      <c r="C119" s="41">
        <v>554439000039504</v>
      </c>
      <c r="D119" s="40">
        <v>14</v>
      </c>
      <c r="E119" s="40" t="s">
        <v>39</v>
      </c>
      <c r="F119" s="40">
        <v>2024</v>
      </c>
      <c r="G119" s="40" t="s">
        <v>199</v>
      </c>
      <c r="H119" s="40" t="s">
        <v>158</v>
      </c>
      <c r="I119" s="43" t="s">
        <v>198</v>
      </c>
      <c r="J119" s="40" t="s">
        <v>59</v>
      </c>
      <c r="K119" s="40" t="s">
        <v>202</v>
      </c>
      <c r="L119" s="115"/>
      <c r="M119" s="47">
        <v>-2983.2</v>
      </c>
    </row>
    <row r="120" spans="1:13" hidden="1" x14ac:dyDescent="0.25">
      <c r="A120" s="40">
        <v>118</v>
      </c>
      <c r="B120" s="108" t="s">
        <v>54</v>
      </c>
      <c r="C120" s="41">
        <v>882271200075988</v>
      </c>
      <c r="D120" s="40">
        <v>14</v>
      </c>
      <c r="E120" s="40" t="s">
        <v>39</v>
      </c>
      <c r="F120" s="40">
        <v>2024</v>
      </c>
      <c r="G120" s="40" t="s">
        <v>30</v>
      </c>
      <c r="H120" s="40" t="s">
        <v>52</v>
      </c>
      <c r="I120" s="43" t="s">
        <v>68</v>
      </c>
      <c r="J120" s="40" t="s">
        <v>53</v>
      </c>
      <c r="K120" s="40"/>
      <c r="L120" s="108"/>
      <c r="M120" s="113">
        <v>-4</v>
      </c>
    </row>
    <row r="121" spans="1:13" hidden="1" x14ac:dyDescent="0.25">
      <c r="A121" s="40">
        <v>119</v>
      </c>
      <c r="B121" s="108" t="s">
        <v>48</v>
      </c>
      <c r="C121" s="41">
        <v>554439000039504</v>
      </c>
      <c r="D121" s="40">
        <v>20</v>
      </c>
      <c r="E121" s="40" t="s">
        <v>39</v>
      </c>
      <c r="F121" s="40">
        <v>2024</v>
      </c>
      <c r="G121" s="40" t="s">
        <v>19</v>
      </c>
      <c r="H121" s="40" t="s">
        <v>69</v>
      </c>
      <c r="I121" s="43" t="s">
        <v>70</v>
      </c>
      <c r="J121" s="40" t="s">
        <v>47</v>
      </c>
      <c r="K121" s="40" t="s">
        <v>202</v>
      </c>
      <c r="L121" s="115"/>
      <c r="M121" s="47">
        <v>-2926</v>
      </c>
    </row>
    <row r="122" spans="1:13" hidden="1" x14ac:dyDescent="0.25">
      <c r="A122" s="40">
        <v>120</v>
      </c>
      <c r="B122" s="108" t="s">
        <v>46</v>
      </c>
      <c r="C122" s="41">
        <v>82201</v>
      </c>
      <c r="D122" s="40">
        <v>22</v>
      </c>
      <c r="E122" s="40" t="s">
        <v>39</v>
      </c>
      <c r="F122" s="40">
        <v>2024</v>
      </c>
      <c r="G122" s="40" t="s">
        <v>113</v>
      </c>
      <c r="H122" s="40" t="s">
        <v>51</v>
      </c>
      <c r="I122" s="43" t="s">
        <v>131</v>
      </c>
      <c r="J122" s="40" t="s">
        <v>174</v>
      </c>
      <c r="K122" s="40"/>
      <c r="L122" s="108"/>
      <c r="M122" s="47">
        <v>-1813.92</v>
      </c>
    </row>
    <row r="123" spans="1:13" hidden="1" x14ac:dyDescent="0.25">
      <c r="A123" s="40">
        <v>121</v>
      </c>
      <c r="B123" s="108" t="s">
        <v>160</v>
      </c>
      <c r="C123" s="41">
        <v>554732000025525</v>
      </c>
      <c r="D123" s="40">
        <v>4</v>
      </c>
      <c r="E123" s="40" t="s">
        <v>12</v>
      </c>
      <c r="F123" s="40">
        <v>2024</v>
      </c>
      <c r="G123" s="40" t="s">
        <v>19</v>
      </c>
      <c r="H123" s="40" t="s">
        <v>108</v>
      </c>
      <c r="I123" s="43" t="s">
        <v>152</v>
      </c>
      <c r="J123" s="40" t="s">
        <v>163</v>
      </c>
      <c r="K123" s="40"/>
      <c r="L123" s="108"/>
      <c r="M123" s="47">
        <v>-2100</v>
      </c>
    </row>
    <row r="124" spans="1:13" hidden="1" x14ac:dyDescent="0.25">
      <c r="A124" s="40">
        <v>122</v>
      </c>
      <c r="B124" s="108" t="s">
        <v>287</v>
      </c>
      <c r="C124" s="41">
        <v>90401</v>
      </c>
      <c r="D124" s="40">
        <v>4</v>
      </c>
      <c r="E124" s="40" t="s">
        <v>12</v>
      </c>
      <c r="F124" s="40">
        <v>2024</v>
      </c>
      <c r="G124" s="40" t="s">
        <v>20</v>
      </c>
      <c r="H124" s="40" t="s">
        <v>286</v>
      </c>
      <c r="I124" s="43" t="s">
        <v>285</v>
      </c>
      <c r="J124" s="40" t="s">
        <v>71</v>
      </c>
      <c r="K124" s="40"/>
      <c r="L124" s="108"/>
      <c r="M124" s="113">
        <v>-266</v>
      </c>
    </row>
    <row r="125" spans="1:13" hidden="1" x14ac:dyDescent="0.25">
      <c r="A125" s="40">
        <v>123</v>
      </c>
      <c r="B125" s="108" t="s">
        <v>280</v>
      </c>
      <c r="C125" s="41">
        <v>90402</v>
      </c>
      <c r="D125" s="40">
        <v>4</v>
      </c>
      <c r="E125" s="40" t="s">
        <v>12</v>
      </c>
      <c r="F125" s="40">
        <v>2024</v>
      </c>
      <c r="G125" s="40" t="s">
        <v>28</v>
      </c>
      <c r="H125" s="40" t="s">
        <v>161</v>
      </c>
      <c r="I125" s="43" t="s">
        <v>162</v>
      </c>
      <c r="J125" s="40" t="s">
        <v>71</v>
      </c>
      <c r="K125" s="40"/>
      <c r="L125" s="108"/>
      <c r="M125" s="113">
        <v>-482.2</v>
      </c>
    </row>
    <row r="126" spans="1:13" hidden="1" x14ac:dyDescent="0.25">
      <c r="A126" s="40">
        <v>124</v>
      </c>
      <c r="B126" s="108" t="s">
        <v>48</v>
      </c>
      <c r="C126" s="41">
        <v>554439000039504</v>
      </c>
      <c r="D126" s="40">
        <v>10</v>
      </c>
      <c r="E126" s="40" t="s">
        <v>12</v>
      </c>
      <c r="F126" s="40">
        <v>2024</v>
      </c>
      <c r="G126" s="40" t="s">
        <v>19</v>
      </c>
      <c r="H126" s="40" t="s">
        <v>69</v>
      </c>
      <c r="I126" s="43" t="s">
        <v>70</v>
      </c>
      <c r="J126" s="40" t="s">
        <v>47</v>
      </c>
      <c r="K126" s="40" t="s">
        <v>288</v>
      </c>
      <c r="L126" s="115"/>
      <c r="M126" s="47">
        <v>-2660</v>
      </c>
    </row>
    <row r="127" spans="1:13" hidden="1" x14ac:dyDescent="0.25">
      <c r="A127" s="40">
        <v>125</v>
      </c>
      <c r="B127" s="108" t="s">
        <v>54</v>
      </c>
      <c r="C127" s="41">
        <v>842541100905830</v>
      </c>
      <c r="D127" s="40">
        <v>10</v>
      </c>
      <c r="E127" s="40" t="s">
        <v>12</v>
      </c>
      <c r="F127" s="40">
        <v>2024</v>
      </c>
      <c r="G127" s="40" t="s">
        <v>14</v>
      </c>
      <c r="H127" s="40" t="s">
        <v>52</v>
      </c>
      <c r="I127" s="43" t="s">
        <v>68</v>
      </c>
      <c r="J127" s="40" t="s">
        <v>53</v>
      </c>
      <c r="K127" s="40"/>
      <c r="L127" s="108"/>
      <c r="M127" s="119">
        <v>-55.35</v>
      </c>
    </row>
    <row r="128" spans="1:13" hidden="1" x14ac:dyDescent="0.25">
      <c r="A128" s="40">
        <v>126</v>
      </c>
      <c r="B128" s="108" t="s">
        <v>145</v>
      </c>
      <c r="C128" s="41">
        <v>555110000007076</v>
      </c>
      <c r="D128" s="40">
        <v>11</v>
      </c>
      <c r="E128" s="40" t="s">
        <v>12</v>
      </c>
      <c r="F128" s="40">
        <v>2024</v>
      </c>
      <c r="G128" s="40" t="s">
        <v>19</v>
      </c>
      <c r="H128" s="40" t="s">
        <v>176</v>
      </c>
      <c r="I128" s="43" t="s">
        <v>259</v>
      </c>
      <c r="J128" s="40" t="s">
        <v>144</v>
      </c>
      <c r="K128" s="40"/>
      <c r="L128" s="108"/>
      <c r="M128" s="47">
        <v>-5675.07</v>
      </c>
    </row>
    <row r="129" spans="1:13" hidden="1" x14ac:dyDescent="0.25">
      <c r="A129" s="40">
        <v>127</v>
      </c>
      <c r="B129" s="108" t="s">
        <v>46</v>
      </c>
      <c r="C129" s="41">
        <v>91301</v>
      </c>
      <c r="D129" s="40">
        <v>13</v>
      </c>
      <c r="E129" s="40" t="s">
        <v>12</v>
      </c>
      <c r="F129" s="40">
        <v>2024</v>
      </c>
      <c r="G129" s="40" t="s">
        <v>113</v>
      </c>
      <c r="H129" s="40" t="s">
        <v>51</v>
      </c>
      <c r="I129" s="43" t="s">
        <v>131</v>
      </c>
      <c r="J129" s="40" t="s">
        <v>174</v>
      </c>
      <c r="K129" s="40"/>
      <c r="L129" s="108"/>
      <c r="M129" s="47">
        <v>-1018.25</v>
      </c>
    </row>
    <row r="130" spans="1:13" hidden="1" x14ac:dyDescent="0.25">
      <c r="A130" s="40">
        <v>128</v>
      </c>
      <c r="B130" s="108" t="s">
        <v>239</v>
      </c>
      <c r="C130" s="41">
        <v>553515000029000</v>
      </c>
      <c r="D130" s="40">
        <v>19</v>
      </c>
      <c r="E130" s="40" t="s">
        <v>12</v>
      </c>
      <c r="F130" s="40">
        <v>2024</v>
      </c>
      <c r="G130" s="40" t="s">
        <v>19</v>
      </c>
      <c r="H130" s="40" t="s">
        <v>289</v>
      </c>
      <c r="I130" s="43" t="s">
        <v>277</v>
      </c>
      <c r="J130" s="40" t="s">
        <v>71</v>
      </c>
      <c r="K130" s="40" t="s">
        <v>512</v>
      </c>
      <c r="L130" s="108"/>
      <c r="M130" s="47">
        <v>-1342</v>
      </c>
    </row>
    <row r="131" spans="1:13" hidden="1" x14ac:dyDescent="0.25">
      <c r="A131" s="40">
        <v>129</v>
      </c>
      <c r="B131" s="108" t="s">
        <v>234</v>
      </c>
      <c r="C131" s="41">
        <v>92401</v>
      </c>
      <c r="D131" s="40">
        <v>24</v>
      </c>
      <c r="E131" s="40" t="s">
        <v>12</v>
      </c>
      <c r="F131" s="40">
        <v>2024</v>
      </c>
      <c r="G131" s="40" t="s">
        <v>20</v>
      </c>
      <c r="H131" s="40" t="s">
        <v>233</v>
      </c>
      <c r="I131" s="130" t="s">
        <v>283</v>
      </c>
      <c r="J131" s="40" t="s">
        <v>71</v>
      </c>
      <c r="K131" s="40"/>
      <c r="L131" s="108"/>
      <c r="M131" s="119">
        <v>-374.97</v>
      </c>
    </row>
    <row r="132" spans="1:13" hidden="1" x14ac:dyDescent="0.25">
      <c r="A132" s="40">
        <v>130</v>
      </c>
      <c r="B132" s="108" t="s">
        <v>160</v>
      </c>
      <c r="C132" s="41">
        <v>554732000025525</v>
      </c>
      <c r="D132" s="40">
        <v>3</v>
      </c>
      <c r="E132" s="40" t="s">
        <v>15</v>
      </c>
      <c r="F132" s="40">
        <v>2024</v>
      </c>
      <c r="G132" s="40" t="s">
        <v>19</v>
      </c>
      <c r="H132" s="40" t="s">
        <v>108</v>
      </c>
      <c r="I132" s="43" t="s">
        <v>152</v>
      </c>
      <c r="J132" s="40" t="s">
        <v>163</v>
      </c>
      <c r="K132" s="40"/>
      <c r="L132" s="108"/>
      <c r="M132" s="47">
        <v>-2100</v>
      </c>
    </row>
    <row r="133" spans="1:13" hidden="1" x14ac:dyDescent="0.25">
      <c r="A133" s="40">
        <v>131</v>
      </c>
      <c r="B133" s="108" t="s">
        <v>127</v>
      </c>
      <c r="C133" s="41">
        <v>101001</v>
      </c>
      <c r="D133" s="40">
        <v>10</v>
      </c>
      <c r="E133" s="40" t="s">
        <v>15</v>
      </c>
      <c r="F133" s="40">
        <v>2024</v>
      </c>
      <c r="G133" s="40" t="s">
        <v>58</v>
      </c>
      <c r="H133" s="40" t="s">
        <v>26</v>
      </c>
      <c r="I133" s="43" t="s">
        <v>128</v>
      </c>
      <c r="J133" s="40" t="s">
        <v>59</v>
      </c>
      <c r="K133" s="40" t="s">
        <v>205</v>
      </c>
      <c r="L133" s="108"/>
      <c r="M133" s="113">
        <v>-525</v>
      </c>
    </row>
    <row r="134" spans="1:13" hidden="1" x14ac:dyDescent="0.25">
      <c r="A134" s="40">
        <v>132</v>
      </c>
      <c r="B134" s="108" t="s">
        <v>54</v>
      </c>
      <c r="C134" s="41">
        <v>882841201317996</v>
      </c>
      <c r="D134" s="40">
        <v>10</v>
      </c>
      <c r="E134" s="40" t="s">
        <v>15</v>
      </c>
      <c r="F134" s="40">
        <v>2024</v>
      </c>
      <c r="G134" s="40" t="s">
        <v>14</v>
      </c>
      <c r="H134" s="40" t="s">
        <v>52</v>
      </c>
      <c r="I134" s="43" t="s">
        <v>68</v>
      </c>
      <c r="J134" s="40" t="s">
        <v>53</v>
      </c>
      <c r="K134" s="40"/>
      <c r="L134" s="108"/>
      <c r="M134" s="119">
        <v>-55.35</v>
      </c>
    </row>
    <row r="135" spans="1:13" hidden="1" x14ac:dyDescent="0.25">
      <c r="A135" s="40">
        <v>133</v>
      </c>
      <c r="B135" s="108" t="s">
        <v>48</v>
      </c>
      <c r="C135" s="41">
        <v>554439000039504</v>
      </c>
      <c r="D135" s="40">
        <v>15</v>
      </c>
      <c r="E135" s="40" t="s">
        <v>15</v>
      </c>
      <c r="F135" s="40">
        <v>2024</v>
      </c>
      <c r="G135" s="40" t="s">
        <v>19</v>
      </c>
      <c r="H135" s="40" t="s">
        <v>69</v>
      </c>
      <c r="I135" s="43" t="s">
        <v>70</v>
      </c>
      <c r="J135" s="40" t="s">
        <v>47</v>
      </c>
      <c r="K135" s="40" t="s">
        <v>205</v>
      </c>
      <c r="L135" s="115"/>
      <c r="M135" s="47">
        <v>-5054</v>
      </c>
    </row>
    <row r="136" spans="1:13" x14ac:dyDescent="0.25">
      <c r="A136" s="40">
        <v>134</v>
      </c>
      <c r="B136" s="108" t="s">
        <v>159</v>
      </c>
      <c r="C136" s="41">
        <v>554439000039504</v>
      </c>
      <c r="D136" s="40">
        <v>17</v>
      </c>
      <c r="E136" s="40" t="s">
        <v>15</v>
      </c>
      <c r="F136" s="40">
        <v>2024</v>
      </c>
      <c r="G136" s="40" t="s">
        <v>199</v>
      </c>
      <c r="H136" s="40" t="s">
        <v>158</v>
      </c>
      <c r="I136" s="43" t="s">
        <v>198</v>
      </c>
      <c r="J136" s="40" t="s">
        <v>59</v>
      </c>
      <c r="K136" s="40" t="s">
        <v>205</v>
      </c>
      <c r="L136" s="115"/>
      <c r="M136" s="47">
        <v>-1068.47</v>
      </c>
    </row>
    <row r="137" spans="1:13" hidden="1" x14ac:dyDescent="0.25">
      <c r="A137" s="40">
        <v>135</v>
      </c>
      <c r="B137" s="108" t="s">
        <v>203</v>
      </c>
      <c r="C137" s="41">
        <v>554439000039504</v>
      </c>
      <c r="D137" s="40">
        <v>17</v>
      </c>
      <c r="E137" s="40" t="s">
        <v>15</v>
      </c>
      <c r="F137" s="40">
        <v>2024</v>
      </c>
      <c r="G137" s="40" t="s">
        <v>199</v>
      </c>
      <c r="H137" s="40" t="s">
        <v>158</v>
      </c>
      <c r="I137" s="43" t="s">
        <v>198</v>
      </c>
      <c r="J137" s="40" t="s">
        <v>59</v>
      </c>
      <c r="K137" s="40" t="s">
        <v>205</v>
      </c>
      <c r="L137" s="115"/>
      <c r="M137" s="47">
        <v>-2100</v>
      </c>
    </row>
    <row r="138" spans="1:13" hidden="1" x14ac:dyDescent="0.25">
      <c r="A138" s="40">
        <v>136</v>
      </c>
      <c r="B138" s="108" t="s">
        <v>204</v>
      </c>
      <c r="C138" s="41">
        <v>554439000039504</v>
      </c>
      <c r="D138" s="40">
        <v>17</v>
      </c>
      <c r="E138" s="40" t="s">
        <v>15</v>
      </c>
      <c r="F138" s="40">
        <v>2024</v>
      </c>
      <c r="G138" s="40" t="s">
        <v>199</v>
      </c>
      <c r="H138" s="40" t="s">
        <v>158</v>
      </c>
      <c r="I138" s="43" t="s">
        <v>198</v>
      </c>
      <c r="J138" s="40" t="s">
        <v>59</v>
      </c>
      <c r="K138" s="40" t="s">
        <v>205</v>
      </c>
      <c r="L138" s="115"/>
      <c r="M138" s="47">
        <v>-1131.46</v>
      </c>
    </row>
    <row r="139" spans="1:13" hidden="1" x14ac:dyDescent="0.25">
      <c r="A139" s="40">
        <v>137</v>
      </c>
      <c r="B139" s="108" t="s">
        <v>75</v>
      </c>
      <c r="C139" s="41">
        <v>551295000499013</v>
      </c>
      <c r="D139" s="40">
        <v>6</v>
      </c>
      <c r="E139" s="40" t="s">
        <v>18</v>
      </c>
      <c r="F139" s="40">
        <v>2024</v>
      </c>
      <c r="G139" s="40" t="s">
        <v>19</v>
      </c>
      <c r="H139" s="46" t="s">
        <v>74</v>
      </c>
      <c r="I139" s="43" t="s">
        <v>73</v>
      </c>
      <c r="J139" s="40" t="s">
        <v>71</v>
      </c>
      <c r="K139" s="40"/>
      <c r="L139" s="108"/>
      <c r="M139" s="119">
        <v>-825.93</v>
      </c>
    </row>
    <row r="140" spans="1:13" hidden="1" x14ac:dyDescent="0.25">
      <c r="A140" s="40">
        <v>138</v>
      </c>
      <c r="B140" s="108" t="s">
        <v>160</v>
      </c>
      <c r="C140" s="41">
        <v>554732000025525</v>
      </c>
      <c r="D140" s="40">
        <v>6</v>
      </c>
      <c r="E140" s="40" t="s">
        <v>18</v>
      </c>
      <c r="F140" s="40">
        <v>2024</v>
      </c>
      <c r="G140" s="40" t="s">
        <v>19</v>
      </c>
      <c r="H140" s="40" t="s">
        <v>108</v>
      </c>
      <c r="I140" s="43" t="s">
        <v>152</v>
      </c>
      <c r="J140" s="40" t="s">
        <v>163</v>
      </c>
      <c r="K140" s="40"/>
      <c r="L140" s="108"/>
      <c r="M140" s="47">
        <v>-2100</v>
      </c>
    </row>
    <row r="141" spans="1:13" hidden="1" x14ac:dyDescent="0.25">
      <c r="A141" s="40">
        <v>139</v>
      </c>
      <c r="B141" s="108" t="s">
        <v>280</v>
      </c>
      <c r="C141" s="41">
        <v>110601</v>
      </c>
      <c r="D141" s="40">
        <v>6</v>
      </c>
      <c r="E141" s="40" t="s">
        <v>18</v>
      </c>
      <c r="F141" s="40">
        <v>2024</v>
      </c>
      <c r="G141" s="40" t="s">
        <v>28</v>
      </c>
      <c r="H141" s="40" t="s">
        <v>161</v>
      </c>
      <c r="I141" s="43" t="s">
        <v>162</v>
      </c>
      <c r="J141" s="40" t="s">
        <v>71</v>
      </c>
      <c r="K141" s="40"/>
      <c r="L141" s="108"/>
      <c r="M141" s="113">
        <v>-689</v>
      </c>
    </row>
    <row r="142" spans="1:13" hidden="1" x14ac:dyDescent="0.25">
      <c r="A142" s="40">
        <v>140</v>
      </c>
      <c r="B142" s="108" t="s">
        <v>48</v>
      </c>
      <c r="C142" s="41">
        <v>554439000039504</v>
      </c>
      <c r="D142" s="40">
        <v>8</v>
      </c>
      <c r="E142" s="40" t="s">
        <v>18</v>
      </c>
      <c r="F142" s="40">
        <v>2024</v>
      </c>
      <c r="G142" s="40" t="s">
        <v>19</v>
      </c>
      <c r="H142" s="40" t="s">
        <v>69</v>
      </c>
      <c r="I142" s="43" t="s">
        <v>70</v>
      </c>
      <c r="J142" s="40" t="s">
        <v>47</v>
      </c>
      <c r="K142" s="40" t="s">
        <v>290</v>
      </c>
      <c r="L142" s="115"/>
      <c r="M142" s="47">
        <v>-3458</v>
      </c>
    </row>
    <row r="143" spans="1:13" hidden="1" x14ac:dyDescent="0.25">
      <c r="A143" s="40">
        <v>141</v>
      </c>
      <c r="B143" s="108" t="s">
        <v>127</v>
      </c>
      <c r="C143" s="41">
        <v>111101</v>
      </c>
      <c r="D143" s="40">
        <v>11</v>
      </c>
      <c r="E143" s="40" t="s">
        <v>18</v>
      </c>
      <c r="F143" s="40">
        <v>2024</v>
      </c>
      <c r="G143" s="40" t="s">
        <v>58</v>
      </c>
      <c r="H143" s="40" t="s">
        <v>26</v>
      </c>
      <c r="I143" s="43" t="s">
        <v>128</v>
      </c>
      <c r="J143" s="40" t="s">
        <v>59</v>
      </c>
      <c r="K143" s="40" t="s">
        <v>290</v>
      </c>
      <c r="L143" s="108"/>
      <c r="M143" s="113">
        <v>-125</v>
      </c>
    </row>
    <row r="144" spans="1:13" hidden="1" x14ac:dyDescent="0.25">
      <c r="A144" s="40">
        <v>142</v>
      </c>
      <c r="B144" s="108" t="s">
        <v>54</v>
      </c>
      <c r="C144" s="41">
        <v>883161102045720</v>
      </c>
      <c r="D144" s="40">
        <v>11</v>
      </c>
      <c r="E144" s="40" t="s">
        <v>18</v>
      </c>
      <c r="F144" s="40">
        <v>2024</v>
      </c>
      <c r="G144" s="40" t="s">
        <v>14</v>
      </c>
      <c r="H144" s="40" t="s">
        <v>52</v>
      </c>
      <c r="I144" s="43" t="s">
        <v>68</v>
      </c>
      <c r="J144" s="40" t="s">
        <v>53</v>
      </c>
      <c r="K144" s="40"/>
      <c r="L144" s="108"/>
      <c r="M144" s="119">
        <v>-55.35</v>
      </c>
    </row>
    <row r="145" spans="1:13" hidden="1" x14ac:dyDescent="0.25">
      <c r="A145" s="40">
        <v>143</v>
      </c>
      <c r="B145" s="108" t="s">
        <v>46</v>
      </c>
      <c r="C145" s="41">
        <v>111802</v>
      </c>
      <c r="D145" s="40">
        <v>18</v>
      </c>
      <c r="E145" s="40" t="s">
        <v>18</v>
      </c>
      <c r="F145" s="40">
        <v>2024</v>
      </c>
      <c r="G145" s="40" t="s">
        <v>113</v>
      </c>
      <c r="H145" s="40" t="s">
        <v>51</v>
      </c>
      <c r="I145" s="43" t="s">
        <v>131</v>
      </c>
      <c r="J145" s="40" t="s">
        <v>174</v>
      </c>
      <c r="K145" s="40"/>
      <c r="L145" s="108"/>
      <c r="M145" s="119">
        <v>-772.17</v>
      </c>
    </row>
    <row r="146" spans="1:13" hidden="1" x14ac:dyDescent="0.25">
      <c r="A146" s="40">
        <v>144</v>
      </c>
      <c r="B146" s="108" t="s">
        <v>46</v>
      </c>
      <c r="C146" s="41">
        <v>111803</v>
      </c>
      <c r="D146" s="40">
        <v>18</v>
      </c>
      <c r="E146" s="40" t="s">
        <v>18</v>
      </c>
      <c r="F146" s="40">
        <v>2024</v>
      </c>
      <c r="G146" s="40" t="s">
        <v>113</v>
      </c>
      <c r="H146" s="40" t="s">
        <v>51</v>
      </c>
      <c r="I146" s="43" t="s">
        <v>131</v>
      </c>
      <c r="J146" s="40" t="s">
        <v>174</v>
      </c>
      <c r="K146" s="40"/>
      <c r="L146" s="108"/>
      <c r="M146" s="119">
        <v>-523.53</v>
      </c>
    </row>
    <row r="147" spans="1:13" hidden="1" x14ac:dyDescent="0.25">
      <c r="A147" s="40">
        <v>145</v>
      </c>
      <c r="B147" s="108" t="s">
        <v>275</v>
      </c>
      <c r="C147" s="41">
        <v>111804</v>
      </c>
      <c r="D147" s="40">
        <v>18</v>
      </c>
      <c r="E147" s="40" t="s">
        <v>18</v>
      </c>
      <c r="F147" s="40">
        <v>2024</v>
      </c>
      <c r="G147" s="40" t="s">
        <v>28</v>
      </c>
      <c r="H147" s="40" t="s">
        <v>291</v>
      </c>
      <c r="I147" s="43" t="s">
        <v>173</v>
      </c>
      <c r="J147" s="40" t="s">
        <v>71</v>
      </c>
      <c r="K147" s="40"/>
      <c r="L147" s="108"/>
      <c r="M147" s="113">
        <v>-980</v>
      </c>
    </row>
    <row r="148" spans="1:13" hidden="1" x14ac:dyDescent="0.25">
      <c r="A148" s="40">
        <v>146</v>
      </c>
      <c r="B148" s="108" t="s">
        <v>203</v>
      </c>
      <c r="C148" s="41">
        <v>554439000039504</v>
      </c>
      <c r="D148" s="40">
        <v>19</v>
      </c>
      <c r="E148" s="40" t="s">
        <v>18</v>
      </c>
      <c r="F148" s="40">
        <v>2024</v>
      </c>
      <c r="G148" s="40" t="s">
        <v>199</v>
      </c>
      <c r="H148" s="40" t="s">
        <v>158</v>
      </c>
      <c r="I148" s="43" t="s">
        <v>198</v>
      </c>
      <c r="J148" s="40" t="s">
        <v>59</v>
      </c>
      <c r="K148" s="40" t="s">
        <v>290</v>
      </c>
      <c r="L148" s="115"/>
      <c r="M148" s="113">
        <v>-500</v>
      </c>
    </row>
    <row r="149" spans="1:13" hidden="1" x14ac:dyDescent="0.25">
      <c r="A149" s="40">
        <v>147</v>
      </c>
      <c r="B149" s="108" t="s">
        <v>204</v>
      </c>
      <c r="C149" s="41">
        <v>554439000039504</v>
      </c>
      <c r="D149" s="40">
        <v>19</v>
      </c>
      <c r="E149" s="40" t="s">
        <v>18</v>
      </c>
      <c r="F149" s="40">
        <v>2024</v>
      </c>
      <c r="G149" s="40" t="s">
        <v>199</v>
      </c>
      <c r="H149" s="40" t="s">
        <v>158</v>
      </c>
      <c r="I149" s="43" t="s">
        <v>198</v>
      </c>
      <c r="J149" s="40" t="s">
        <v>59</v>
      </c>
      <c r="K149" s="40" t="s">
        <v>290</v>
      </c>
      <c r="L149" s="115"/>
      <c r="M149" s="113">
        <v>-275</v>
      </c>
    </row>
    <row r="150" spans="1:13" hidden="1" x14ac:dyDescent="0.25">
      <c r="A150" s="40">
        <v>148</v>
      </c>
      <c r="B150" s="108" t="s">
        <v>75</v>
      </c>
      <c r="C150" s="41">
        <v>551295000499013</v>
      </c>
      <c r="D150" s="40">
        <v>29</v>
      </c>
      <c r="E150" s="40" t="s">
        <v>18</v>
      </c>
      <c r="F150" s="40">
        <v>2024</v>
      </c>
      <c r="G150" s="40" t="s">
        <v>19</v>
      </c>
      <c r="H150" s="46" t="s">
        <v>74</v>
      </c>
      <c r="I150" s="43" t="s">
        <v>73</v>
      </c>
      <c r="J150" s="40" t="s">
        <v>71</v>
      </c>
      <c r="K150" s="40"/>
      <c r="L150" s="108"/>
      <c r="M150" s="47">
        <v>-1272.45</v>
      </c>
    </row>
    <row r="151" spans="1:13" hidden="1" x14ac:dyDescent="0.25">
      <c r="A151" s="40">
        <v>149</v>
      </c>
      <c r="B151" s="108" t="s">
        <v>280</v>
      </c>
      <c r="C151" s="41">
        <v>112901</v>
      </c>
      <c r="D151" s="40">
        <v>29</v>
      </c>
      <c r="E151" s="40" t="s">
        <v>18</v>
      </c>
      <c r="F151" s="40">
        <v>2024</v>
      </c>
      <c r="G151" s="40" t="s">
        <v>28</v>
      </c>
      <c r="H151" s="40" t="s">
        <v>161</v>
      </c>
      <c r="I151" s="43" t="s">
        <v>162</v>
      </c>
      <c r="J151" s="40" t="s">
        <v>71</v>
      </c>
      <c r="K151" s="40"/>
      <c r="L151" s="108"/>
      <c r="M151" s="47">
        <v>-1130</v>
      </c>
    </row>
    <row r="152" spans="1:13" hidden="1" x14ac:dyDescent="0.25">
      <c r="A152" s="40">
        <v>150</v>
      </c>
      <c r="B152" s="108" t="s">
        <v>54</v>
      </c>
      <c r="C152" s="41">
        <v>893341200528399</v>
      </c>
      <c r="D152" s="40">
        <v>29</v>
      </c>
      <c r="E152" s="40" t="s">
        <v>18</v>
      </c>
      <c r="F152" s="40">
        <v>2024</v>
      </c>
      <c r="G152" s="40" t="s">
        <v>30</v>
      </c>
      <c r="H152" s="40" t="s">
        <v>52</v>
      </c>
      <c r="I152" s="43" t="s">
        <v>68</v>
      </c>
      <c r="J152" s="40" t="s">
        <v>53</v>
      </c>
      <c r="K152" s="40"/>
      <c r="L152" s="108"/>
      <c r="M152" s="113">
        <v>-3</v>
      </c>
    </row>
    <row r="153" spans="1:13" hidden="1" x14ac:dyDescent="0.25">
      <c r="A153" s="40">
        <v>151</v>
      </c>
      <c r="B153" s="45" t="s">
        <v>145</v>
      </c>
      <c r="C153" s="41">
        <v>554732000025525</v>
      </c>
      <c r="D153" s="40">
        <v>3</v>
      </c>
      <c r="E153" s="40" t="s">
        <v>21</v>
      </c>
      <c r="F153" s="40">
        <v>2024</v>
      </c>
      <c r="G153" s="40" t="s">
        <v>19</v>
      </c>
      <c r="H153" s="40" t="s">
        <v>108</v>
      </c>
      <c r="I153" s="43" t="s">
        <v>152</v>
      </c>
      <c r="J153" s="39" t="s">
        <v>144</v>
      </c>
      <c r="K153" s="40"/>
      <c r="L153" s="108"/>
      <c r="M153" s="47">
        <v>-2665.12</v>
      </c>
    </row>
    <row r="154" spans="1:13" hidden="1" x14ac:dyDescent="0.25">
      <c r="A154" s="40">
        <v>152</v>
      </c>
      <c r="B154" s="108" t="s">
        <v>160</v>
      </c>
      <c r="C154" s="41">
        <v>554732000025525</v>
      </c>
      <c r="D154" s="40">
        <v>3</v>
      </c>
      <c r="E154" s="40" t="s">
        <v>21</v>
      </c>
      <c r="F154" s="40">
        <v>2024</v>
      </c>
      <c r="G154" s="40" t="s">
        <v>19</v>
      </c>
      <c r="H154" s="40" t="s">
        <v>108</v>
      </c>
      <c r="I154" s="43" t="s">
        <v>152</v>
      </c>
      <c r="J154" s="40" t="s">
        <v>163</v>
      </c>
      <c r="K154" s="40"/>
      <c r="L154" s="108"/>
      <c r="M154" s="47">
        <v>-2100</v>
      </c>
    </row>
    <row r="155" spans="1:13" hidden="1" x14ac:dyDescent="0.25">
      <c r="A155" s="40">
        <v>153</v>
      </c>
      <c r="B155" s="108" t="s">
        <v>172</v>
      </c>
      <c r="C155" s="41">
        <v>120301</v>
      </c>
      <c r="D155" s="40">
        <v>3</v>
      </c>
      <c r="E155" s="40" t="s">
        <v>21</v>
      </c>
      <c r="F155" s="40">
        <v>2024</v>
      </c>
      <c r="G155" s="40" t="s">
        <v>28</v>
      </c>
      <c r="H155" s="40" t="s">
        <v>177</v>
      </c>
      <c r="I155" s="43" t="s">
        <v>264</v>
      </c>
      <c r="J155" s="40" t="s">
        <v>171</v>
      </c>
      <c r="K155" s="40"/>
      <c r="L155" s="108"/>
      <c r="M155" s="47">
        <v>-2796.73</v>
      </c>
    </row>
    <row r="156" spans="1:13" hidden="1" x14ac:dyDescent="0.25">
      <c r="A156" s="40">
        <v>154</v>
      </c>
      <c r="B156" s="108" t="s">
        <v>172</v>
      </c>
      <c r="C156" s="41">
        <v>120302</v>
      </c>
      <c r="D156" s="40">
        <v>3</v>
      </c>
      <c r="E156" s="40" t="s">
        <v>21</v>
      </c>
      <c r="F156" s="40">
        <v>2024</v>
      </c>
      <c r="G156" s="40" t="s">
        <v>28</v>
      </c>
      <c r="H156" s="40" t="s">
        <v>178</v>
      </c>
      <c r="I156" s="43" t="s">
        <v>268</v>
      </c>
      <c r="J156" s="40" t="s">
        <v>171</v>
      </c>
      <c r="K156" s="40"/>
      <c r="L156" s="108"/>
      <c r="M156" s="119">
        <v>-974.4</v>
      </c>
    </row>
    <row r="157" spans="1:13" hidden="1" x14ac:dyDescent="0.25">
      <c r="A157" s="40">
        <v>155</v>
      </c>
      <c r="B157" s="108" t="s">
        <v>140</v>
      </c>
      <c r="C157" s="41">
        <v>120401</v>
      </c>
      <c r="D157" s="40">
        <v>4</v>
      </c>
      <c r="E157" s="40" t="s">
        <v>21</v>
      </c>
      <c r="F157" s="40">
        <v>2024</v>
      </c>
      <c r="G157" s="40" t="s">
        <v>28</v>
      </c>
      <c r="H157" s="40" t="s">
        <v>179</v>
      </c>
      <c r="I157" s="43" t="s">
        <v>232</v>
      </c>
      <c r="J157" s="40" t="s">
        <v>139</v>
      </c>
      <c r="K157" s="40"/>
      <c r="L157" s="108"/>
      <c r="M157" s="47">
        <v>-4467.5</v>
      </c>
    </row>
    <row r="158" spans="1:13" hidden="1" x14ac:dyDescent="0.25">
      <c r="A158" s="40">
        <v>156</v>
      </c>
      <c r="B158" s="108" t="s">
        <v>140</v>
      </c>
      <c r="C158" s="41">
        <v>120402</v>
      </c>
      <c r="D158" s="40">
        <v>4</v>
      </c>
      <c r="E158" s="40" t="s">
        <v>21</v>
      </c>
      <c r="F158" s="40">
        <v>2024</v>
      </c>
      <c r="G158" s="40" t="s">
        <v>28</v>
      </c>
      <c r="H158" s="40" t="s">
        <v>137</v>
      </c>
      <c r="I158" s="40" t="s">
        <v>138</v>
      </c>
      <c r="J158" s="40" t="s">
        <v>139</v>
      </c>
      <c r="K158" s="40"/>
      <c r="L158" s="108"/>
      <c r="M158" s="47">
        <v>-2659.8</v>
      </c>
    </row>
    <row r="159" spans="1:13" hidden="1" x14ac:dyDescent="0.25">
      <c r="A159" s="40">
        <v>157</v>
      </c>
      <c r="B159" s="108" t="s">
        <v>54</v>
      </c>
      <c r="C159" s="41">
        <v>893391200129115</v>
      </c>
      <c r="D159" s="40">
        <v>4</v>
      </c>
      <c r="E159" s="40" t="s">
        <v>21</v>
      </c>
      <c r="F159" s="40">
        <v>2024</v>
      </c>
      <c r="G159" s="40" t="s">
        <v>30</v>
      </c>
      <c r="H159" s="40" t="s">
        <v>52</v>
      </c>
      <c r="I159" s="43" t="s">
        <v>68</v>
      </c>
      <c r="J159" s="40" t="s">
        <v>53</v>
      </c>
      <c r="K159" s="40"/>
      <c r="L159" s="108"/>
      <c r="M159" s="113">
        <v>-3</v>
      </c>
    </row>
    <row r="160" spans="1:13" hidden="1" x14ac:dyDescent="0.25">
      <c r="A160" s="40">
        <v>158</v>
      </c>
      <c r="B160" s="108" t="s">
        <v>60</v>
      </c>
      <c r="C160" s="41">
        <v>120501</v>
      </c>
      <c r="D160" s="40">
        <v>5</v>
      </c>
      <c r="E160" s="40" t="s">
        <v>21</v>
      </c>
      <c r="F160" s="40">
        <v>2024</v>
      </c>
      <c r="G160" s="40" t="s">
        <v>42</v>
      </c>
      <c r="H160" s="40" t="s">
        <v>43</v>
      </c>
      <c r="I160" s="43" t="s">
        <v>72</v>
      </c>
      <c r="J160" s="40" t="s">
        <v>71</v>
      </c>
      <c r="K160" s="40"/>
      <c r="L160" s="108"/>
      <c r="M160" s="119">
        <v>-95.15</v>
      </c>
    </row>
    <row r="161" spans="1:13" hidden="1" x14ac:dyDescent="0.25">
      <c r="A161" s="40">
        <v>159</v>
      </c>
      <c r="B161" s="108" t="s">
        <v>234</v>
      </c>
      <c r="C161" s="41">
        <v>120502</v>
      </c>
      <c r="D161" s="40">
        <v>5</v>
      </c>
      <c r="E161" s="40" t="s">
        <v>21</v>
      </c>
      <c r="F161" s="40">
        <v>2024</v>
      </c>
      <c r="G161" s="40" t="s">
        <v>28</v>
      </c>
      <c r="H161" s="40" t="s">
        <v>227</v>
      </c>
      <c r="I161" s="43" t="s">
        <v>228</v>
      </c>
      <c r="J161" s="40" t="s">
        <v>71</v>
      </c>
      <c r="K161" s="40"/>
      <c r="L161" s="108"/>
      <c r="M161" s="119">
        <v>-830.57</v>
      </c>
    </row>
    <row r="162" spans="1:13" hidden="1" x14ac:dyDescent="0.25">
      <c r="A162" s="40">
        <v>160</v>
      </c>
      <c r="B162" s="108" t="s">
        <v>54</v>
      </c>
      <c r="C162" s="41">
        <v>893411200240669</v>
      </c>
      <c r="D162" s="40">
        <v>6</v>
      </c>
      <c r="E162" s="40" t="s">
        <v>21</v>
      </c>
      <c r="F162" s="40">
        <v>2024</v>
      </c>
      <c r="G162" s="40" t="s">
        <v>30</v>
      </c>
      <c r="H162" s="40" t="s">
        <v>52</v>
      </c>
      <c r="I162" s="43" t="s">
        <v>68</v>
      </c>
      <c r="J162" s="40" t="s">
        <v>53</v>
      </c>
      <c r="K162" s="40"/>
      <c r="L162" s="108"/>
      <c r="M162" s="119">
        <v>-2.46</v>
      </c>
    </row>
    <row r="163" spans="1:13" hidden="1" x14ac:dyDescent="0.25">
      <c r="A163" s="40">
        <v>161</v>
      </c>
      <c r="B163" s="108" t="s">
        <v>127</v>
      </c>
      <c r="C163" s="41">
        <v>121001</v>
      </c>
      <c r="D163" s="40">
        <v>10</v>
      </c>
      <c r="E163" s="40" t="s">
        <v>21</v>
      </c>
      <c r="F163" s="40">
        <v>2024</v>
      </c>
      <c r="G163" s="40" t="s">
        <v>58</v>
      </c>
      <c r="H163" s="40" t="s">
        <v>26</v>
      </c>
      <c r="I163" s="43" t="s">
        <v>128</v>
      </c>
      <c r="J163" s="40" t="s">
        <v>59</v>
      </c>
      <c r="K163" s="40" t="s">
        <v>207</v>
      </c>
      <c r="L163" s="108"/>
      <c r="M163" s="113">
        <v>-125</v>
      </c>
    </row>
    <row r="164" spans="1:13" hidden="1" x14ac:dyDescent="0.25">
      <c r="A164" s="40">
        <v>162</v>
      </c>
      <c r="B164" s="108" t="s">
        <v>54</v>
      </c>
      <c r="C164" s="41">
        <v>883451201479129</v>
      </c>
      <c r="D164" s="40">
        <v>10</v>
      </c>
      <c r="E164" s="40" t="s">
        <v>21</v>
      </c>
      <c r="F164" s="40">
        <v>2024</v>
      </c>
      <c r="G164" s="40" t="s">
        <v>14</v>
      </c>
      <c r="H164" s="40" t="s">
        <v>52</v>
      </c>
      <c r="I164" s="43" t="s">
        <v>68</v>
      </c>
      <c r="J164" s="40" t="s">
        <v>53</v>
      </c>
      <c r="K164" s="40"/>
      <c r="L164" s="108"/>
      <c r="M164" s="119">
        <v>-55.35</v>
      </c>
    </row>
    <row r="165" spans="1:13" hidden="1" x14ac:dyDescent="0.25">
      <c r="A165" s="40">
        <v>163</v>
      </c>
      <c r="B165" s="108" t="s">
        <v>48</v>
      </c>
      <c r="C165" s="41">
        <v>554439000039504</v>
      </c>
      <c r="D165" s="40">
        <v>11</v>
      </c>
      <c r="E165" s="40" t="s">
        <v>21</v>
      </c>
      <c r="F165" s="40">
        <v>2024</v>
      </c>
      <c r="G165" s="40" t="s">
        <v>19</v>
      </c>
      <c r="H165" s="40" t="s">
        <v>69</v>
      </c>
      <c r="I165" s="43" t="s">
        <v>70</v>
      </c>
      <c r="J165" s="40" t="s">
        <v>47</v>
      </c>
      <c r="K165" s="40" t="s">
        <v>207</v>
      </c>
      <c r="L165" s="115"/>
      <c r="M165" s="47">
        <v>-3432.75</v>
      </c>
    </row>
    <row r="166" spans="1:13" hidden="1" x14ac:dyDescent="0.25">
      <c r="A166" s="40">
        <v>164</v>
      </c>
      <c r="B166" s="108" t="s">
        <v>46</v>
      </c>
      <c r="C166" s="41">
        <v>121101</v>
      </c>
      <c r="D166" s="40">
        <v>11</v>
      </c>
      <c r="E166" s="40" t="s">
        <v>21</v>
      </c>
      <c r="F166" s="40">
        <v>2024</v>
      </c>
      <c r="G166" s="40" t="s">
        <v>113</v>
      </c>
      <c r="H166" s="40" t="s">
        <v>51</v>
      </c>
      <c r="I166" s="43" t="s">
        <v>131</v>
      </c>
      <c r="J166" s="40" t="s">
        <v>174</v>
      </c>
      <c r="K166" s="40"/>
      <c r="L166" s="108"/>
      <c r="M166" s="47">
        <v>-1026.71</v>
      </c>
    </row>
    <row r="167" spans="1:13" hidden="1" x14ac:dyDescent="0.25">
      <c r="A167" s="40">
        <v>165</v>
      </c>
      <c r="B167" s="108" t="s">
        <v>294</v>
      </c>
      <c r="C167" s="41">
        <v>553653000037196</v>
      </c>
      <c r="D167" s="40">
        <v>13</v>
      </c>
      <c r="E167" s="40" t="s">
        <v>21</v>
      </c>
      <c r="F167" s="40">
        <v>2024</v>
      </c>
      <c r="G167" s="40" t="s">
        <v>19</v>
      </c>
      <c r="H167" s="40" t="s">
        <v>293</v>
      </c>
      <c r="I167" s="43" t="s">
        <v>292</v>
      </c>
      <c r="J167" s="40" t="s">
        <v>71</v>
      </c>
      <c r="K167" s="40"/>
      <c r="L167" s="108"/>
      <c r="M167" s="47">
        <v>-1023</v>
      </c>
    </row>
    <row r="168" spans="1:13" hidden="1" x14ac:dyDescent="0.25">
      <c r="A168" s="40">
        <v>166</v>
      </c>
      <c r="B168" s="108" t="s">
        <v>234</v>
      </c>
      <c r="C168" s="41">
        <v>553653000037196</v>
      </c>
      <c r="D168" s="40">
        <v>13</v>
      </c>
      <c r="E168" s="40" t="s">
        <v>21</v>
      </c>
      <c r="F168" s="40">
        <v>2024</v>
      </c>
      <c r="G168" s="40" t="s">
        <v>19</v>
      </c>
      <c r="H168" s="40" t="s">
        <v>233</v>
      </c>
      <c r="I168" s="130" t="s">
        <v>283</v>
      </c>
      <c r="J168" s="40" t="s">
        <v>71</v>
      </c>
      <c r="K168" s="40"/>
      <c r="L168" s="108"/>
      <c r="M168" s="47">
        <v>-131.9</v>
      </c>
    </row>
    <row r="169" spans="1:13" hidden="1" x14ac:dyDescent="0.25">
      <c r="A169" s="40">
        <v>167</v>
      </c>
      <c r="B169" s="108" t="s">
        <v>294</v>
      </c>
      <c r="C169" s="41">
        <v>121301</v>
      </c>
      <c r="D169" s="40">
        <v>13</v>
      </c>
      <c r="E169" s="40" t="s">
        <v>21</v>
      </c>
      <c r="F169" s="40">
        <v>2024</v>
      </c>
      <c r="G169" s="40" t="s">
        <v>28</v>
      </c>
      <c r="H169" s="40" t="s">
        <v>296</v>
      </c>
      <c r="I169" s="43" t="s">
        <v>295</v>
      </c>
      <c r="J169" s="40" t="s">
        <v>71</v>
      </c>
      <c r="K169" s="40"/>
      <c r="L169" s="108"/>
      <c r="M169" s="47">
        <v>-4907.22</v>
      </c>
    </row>
    <row r="170" spans="1:13" hidden="1" x14ac:dyDescent="0.25">
      <c r="A170" s="40">
        <v>168</v>
      </c>
      <c r="B170" s="108" t="s">
        <v>280</v>
      </c>
      <c r="C170" s="41">
        <v>121302</v>
      </c>
      <c r="D170" s="40">
        <v>13</v>
      </c>
      <c r="E170" s="40" t="s">
        <v>21</v>
      </c>
      <c r="F170" s="40">
        <v>2024</v>
      </c>
      <c r="G170" s="40" t="s">
        <v>28</v>
      </c>
      <c r="H170" s="40" t="s">
        <v>161</v>
      </c>
      <c r="I170" s="43" t="s">
        <v>162</v>
      </c>
      <c r="J170" s="40" t="s">
        <v>71</v>
      </c>
      <c r="K170" s="40"/>
      <c r="L170" s="108"/>
      <c r="M170" s="113">
        <v>-678</v>
      </c>
    </row>
    <row r="171" spans="1:13" hidden="1" x14ac:dyDescent="0.25">
      <c r="A171" s="40">
        <v>169</v>
      </c>
      <c r="B171" s="108" t="s">
        <v>172</v>
      </c>
      <c r="C171" s="41">
        <v>121303</v>
      </c>
      <c r="D171" s="40">
        <v>13</v>
      </c>
      <c r="E171" s="40" t="s">
        <v>21</v>
      </c>
      <c r="F171" s="40">
        <v>2024</v>
      </c>
      <c r="G171" s="40" t="s">
        <v>28</v>
      </c>
      <c r="H171" s="40" t="s">
        <v>180</v>
      </c>
      <c r="I171" s="43" t="s">
        <v>247</v>
      </c>
      <c r="J171" s="40" t="s">
        <v>171</v>
      </c>
      <c r="K171" s="40"/>
      <c r="L171" s="108"/>
      <c r="M171" s="47">
        <v>-1680</v>
      </c>
    </row>
    <row r="172" spans="1:13" hidden="1" x14ac:dyDescent="0.25">
      <c r="A172" s="40">
        <v>170</v>
      </c>
      <c r="B172" s="108" t="s">
        <v>54</v>
      </c>
      <c r="C172" s="41">
        <v>833481100318103</v>
      </c>
      <c r="D172" s="40">
        <v>13</v>
      </c>
      <c r="E172" s="40" t="s">
        <v>21</v>
      </c>
      <c r="F172" s="40">
        <v>2024</v>
      </c>
      <c r="G172" s="40" t="s">
        <v>30</v>
      </c>
      <c r="H172" s="40" t="s">
        <v>52</v>
      </c>
      <c r="I172" s="43" t="s">
        <v>68</v>
      </c>
      <c r="J172" s="40" t="s">
        <v>53</v>
      </c>
      <c r="K172" s="40"/>
      <c r="L172" s="108"/>
      <c r="M172" s="119">
        <v>-8.01</v>
      </c>
    </row>
    <row r="173" spans="1:13" hidden="1" x14ac:dyDescent="0.25">
      <c r="A173" s="40">
        <v>171</v>
      </c>
      <c r="B173" s="108" t="s">
        <v>203</v>
      </c>
      <c r="C173" s="41">
        <v>554439000039504</v>
      </c>
      <c r="D173" s="40">
        <v>17</v>
      </c>
      <c r="E173" s="40" t="s">
        <v>21</v>
      </c>
      <c r="F173" s="40">
        <v>2024</v>
      </c>
      <c r="G173" s="40" t="s">
        <v>199</v>
      </c>
      <c r="H173" s="40" t="s">
        <v>158</v>
      </c>
      <c r="I173" s="43" t="s">
        <v>198</v>
      </c>
      <c r="J173" s="40" t="s">
        <v>59</v>
      </c>
      <c r="K173" s="40" t="s">
        <v>207</v>
      </c>
      <c r="L173" s="115"/>
      <c r="M173" s="113">
        <v>-500</v>
      </c>
    </row>
    <row r="174" spans="1:13" hidden="1" x14ac:dyDescent="0.25">
      <c r="A174" s="40">
        <v>172</v>
      </c>
      <c r="B174" s="108" t="s">
        <v>204</v>
      </c>
      <c r="C174" s="41">
        <v>554439000039504</v>
      </c>
      <c r="D174" s="40">
        <v>17</v>
      </c>
      <c r="E174" s="40" t="s">
        <v>21</v>
      </c>
      <c r="F174" s="40">
        <v>2024</v>
      </c>
      <c r="G174" s="40" t="s">
        <v>199</v>
      </c>
      <c r="H174" s="40" t="s">
        <v>158</v>
      </c>
      <c r="I174" s="43" t="s">
        <v>198</v>
      </c>
      <c r="J174" s="40" t="s">
        <v>59</v>
      </c>
      <c r="K174" s="40" t="s">
        <v>207</v>
      </c>
      <c r="L174" s="115"/>
      <c r="M174" s="47">
        <v>-250</v>
      </c>
    </row>
    <row r="175" spans="1:13" hidden="1" x14ac:dyDescent="0.25">
      <c r="A175" s="40">
        <v>173</v>
      </c>
      <c r="B175" s="108" t="s">
        <v>140</v>
      </c>
      <c r="C175" s="41">
        <v>551041000027405</v>
      </c>
      <c r="D175" s="40">
        <v>7</v>
      </c>
      <c r="E175" s="40" t="s">
        <v>25</v>
      </c>
      <c r="F175" s="40">
        <v>2025</v>
      </c>
      <c r="G175" s="40" t="s">
        <v>19</v>
      </c>
      <c r="H175" s="40" t="s">
        <v>157</v>
      </c>
      <c r="I175" s="40" t="s">
        <v>166</v>
      </c>
      <c r="J175" s="40" t="s">
        <v>139</v>
      </c>
      <c r="K175" s="40"/>
      <c r="L175" s="108"/>
      <c r="M175" s="47">
        <v>-4467.5</v>
      </c>
    </row>
    <row r="176" spans="1:13" hidden="1" x14ac:dyDescent="0.25">
      <c r="A176" s="40">
        <v>174</v>
      </c>
      <c r="B176" s="108" t="s">
        <v>140</v>
      </c>
      <c r="C176" s="41">
        <v>554439000008780</v>
      </c>
      <c r="D176" s="40">
        <v>7</v>
      </c>
      <c r="E176" s="40" t="s">
        <v>25</v>
      </c>
      <c r="F176" s="40">
        <v>2025</v>
      </c>
      <c r="G176" s="40" t="s">
        <v>19</v>
      </c>
      <c r="H176" s="40" t="s">
        <v>220</v>
      </c>
      <c r="I176" s="43" t="s">
        <v>253</v>
      </c>
      <c r="J176" s="40" t="s">
        <v>139</v>
      </c>
      <c r="K176" s="40"/>
      <c r="L176" s="108"/>
      <c r="M176" s="47">
        <v>-3864.85</v>
      </c>
    </row>
    <row r="177" spans="1:13" hidden="1" x14ac:dyDescent="0.25">
      <c r="A177" s="40">
        <v>175</v>
      </c>
      <c r="B177" s="108" t="s">
        <v>160</v>
      </c>
      <c r="C177" s="41">
        <v>554732000025525</v>
      </c>
      <c r="D177" s="40">
        <v>7</v>
      </c>
      <c r="E177" s="40" t="s">
        <v>25</v>
      </c>
      <c r="F177" s="40">
        <v>2025</v>
      </c>
      <c r="G177" s="40" t="s">
        <v>19</v>
      </c>
      <c r="H177" s="40" t="s">
        <v>108</v>
      </c>
      <c r="I177" s="43" t="s">
        <v>152</v>
      </c>
      <c r="J177" s="40" t="s">
        <v>163</v>
      </c>
      <c r="K177" s="39"/>
      <c r="L177" s="108"/>
      <c r="M177" s="47">
        <v>-2100</v>
      </c>
    </row>
    <row r="178" spans="1:13" hidden="1" x14ac:dyDescent="0.25">
      <c r="A178" s="40">
        <v>176</v>
      </c>
      <c r="B178" s="108" t="s">
        <v>172</v>
      </c>
      <c r="C178" s="41">
        <v>10701</v>
      </c>
      <c r="D178" s="40">
        <v>7</v>
      </c>
      <c r="E178" s="40" t="s">
        <v>25</v>
      </c>
      <c r="F178" s="40">
        <v>2025</v>
      </c>
      <c r="G178" s="40" t="s">
        <v>28</v>
      </c>
      <c r="H178" s="40" t="s">
        <v>170</v>
      </c>
      <c r="I178" s="40" t="s">
        <v>169</v>
      </c>
      <c r="J178" s="40" t="s">
        <v>171</v>
      </c>
      <c r="K178" s="40"/>
      <c r="L178" s="108"/>
      <c r="M178" s="47">
        <v>-3989.47</v>
      </c>
    </row>
    <row r="179" spans="1:13" hidden="1" x14ac:dyDescent="0.25">
      <c r="A179" s="40">
        <v>177</v>
      </c>
      <c r="B179" s="108" t="s">
        <v>140</v>
      </c>
      <c r="C179" s="41">
        <v>10702</v>
      </c>
      <c r="D179" s="40">
        <v>7</v>
      </c>
      <c r="E179" s="40" t="s">
        <v>25</v>
      </c>
      <c r="F179" s="40">
        <v>2025</v>
      </c>
      <c r="G179" s="40" t="s">
        <v>28</v>
      </c>
      <c r="H179" s="40" t="s">
        <v>137</v>
      </c>
      <c r="I179" s="40" t="s">
        <v>138</v>
      </c>
      <c r="J179" s="40" t="s">
        <v>139</v>
      </c>
      <c r="K179" s="40"/>
      <c r="L179" s="108"/>
      <c r="M179" s="47">
        <v>-2659.8</v>
      </c>
    </row>
    <row r="180" spans="1:13" hidden="1" x14ac:dyDescent="0.25">
      <c r="A180" s="40">
        <v>178</v>
      </c>
      <c r="B180" s="108" t="s">
        <v>145</v>
      </c>
      <c r="C180" s="41">
        <v>553653000023037</v>
      </c>
      <c r="D180" s="40">
        <v>8</v>
      </c>
      <c r="E180" s="40" t="s">
        <v>25</v>
      </c>
      <c r="F180" s="40">
        <v>2025</v>
      </c>
      <c r="G180" s="40" t="s">
        <v>19</v>
      </c>
      <c r="H180" s="40" t="s">
        <v>181</v>
      </c>
      <c r="I180" s="43" t="s">
        <v>520</v>
      </c>
      <c r="J180" s="40" t="s">
        <v>144</v>
      </c>
      <c r="K180" s="40"/>
      <c r="L180" s="108"/>
      <c r="M180" s="47">
        <v>-3426.16</v>
      </c>
    </row>
    <row r="181" spans="1:13" hidden="1" x14ac:dyDescent="0.25">
      <c r="A181" s="40">
        <v>179</v>
      </c>
      <c r="B181" s="108" t="s">
        <v>140</v>
      </c>
      <c r="C181" s="41">
        <v>10801</v>
      </c>
      <c r="D181" s="40">
        <v>8</v>
      </c>
      <c r="E181" s="40" t="s">
        <v>25</v>
      </c>
      <c r="F181" s="40">
        <v>2025</v>
      </c>
      <c r="G181" s="40" t="s">
        <v>28</v>
      </c>
      <c r="H181" s="40" t="s">
        <v>164</v>
      </c>
      <c r="I181" s="40" t="s">
        <v>165</v>
      </c>
      <c r="J181" s="40" t="s">
        <v>139</v>
      </c>
      <c r="K181" s="40"/>
      <c r="L181" s="108"/>
      <c r="M181" s="47">
        <v>-3864.85</v>
      </c>
    </row>
    <row r="182" spans="1:13" hidden="1" x14ac:dyDescent="0.25">
      <c r="A182" s="40">
        <v>180</v>
      </c>
      <c r="B182" s="108" t="s">
        <v>145</v>
      </c>
      <c r="C182" s="41">
        <v>10802</v>
      </c>
      <c r="D182" s="40">
        <v>8</v>
      </c>
      <c r="E182" s="40" t="s">
        <v>25</v>
      </c>
      <c r="F182" s="40">
        <v>2025</v>
      </c>
      <c r="G182" s="40" t="s">
        <v>20</v>
      </c>
      <c r="H182" s="40" t="s">
        <v>221</v>
      </c>
      <c r="I182" s="43" t="s">
        <v>238</v>
      </c>
      <c r="J182" s="40" t="s">
        <v>144</v>
      </c>
      <c r="K182" s="40"/>
      <c r="L182" s="108"/>
      <c r="M182" s="47">
        <v>-3226.16</v>
      </c>
    </row>
    <row r="183" spans="1:13" hidden="1" x14ac:dyDescent="0.25">
      <c r="A183" s="40">
        <v>181</v>
      </c>
      <c r="B183" s="108" t="s">
        <v>54</v>
      </c>
      <c r="C183" s="41">
        <v>890081200155362</v>
      </c>
      <c r="D183" s="40">
        <v>8</v>
      </c>
      <c r="E183" s="40" t="s">
        <v>25</v>
      </c>
      <c r="F183" s="40">
        <v>2025</v>
      </c>
      <c r="G183" s="40" t="s">
        <v>30</v>
      </c>
      <c r="H183" s="40" t="s">
        <v>52</v>
      </c>
      <c r="I183" s="43" t="s">
        <v>68</v>
      </c>
      <c r="J183" s="40" t="s">
        <v>53</v>
      </c>
      <c r="K183" s="40"/>
      <c r="L183" s="108"/>
      <c r="M183" s="113">
        <v>-3</v>
      </c>
    </row>
    <row r="184" spans="1:13" hidden="1" x14ac:dyDescent="0.25">
      <c r="A184" s="40">
        <v>182</v>
      </c>
      <c r="B184" s="108" t="s">
        <v>140</v>
      </c>
      <c r="C184" s="41">
        <v>11001</v>
      </c>
      <c r="D184" s="40">
        <v>10</v>
      </c>
      <c r="E184" s="40" t="s">
        <v>25</v>
      </c>
      <c r="F184" s="40">
        <v>2025</v>
      </c>
      <c r="G184" s="40" t="s">
        <v>20</v>
      </c>
      <c r="H184" s="40" t="s">
        <v>229</v>
      </c>
      <c r="I184" s="43" t="s">
        <v>230</v>
      </c>
      <c r="J184" s="40" t="s">
        <v>222</v>
      </c>
      <c r="K184" s="40"/>
      <c r="L184" s="108"/>
      <c r="M184" s="47">
        <v>-1218</v>
      </c>
    </row>
    <row r="185" spans="1:13" hidden="1" x14ac:dyDescent="0.25">
      <c r="A185" s="40">
        <v>183</v>
      </c>
      <c r="B185" s="108" t="s">
        <v>127</v>
      </c>
      <c r="C185" s="41">
        <v>11003</v>
      </c>
      <c r="D185" s="40">
        <v>10</v>
      </c>
      <c r="E185" s="40" t="s">
        <v>25</v>
      </c>
      <c r="F185" s="40">
        <v>2025</v>
      </c>
      <c r="G185" s="40" t="s">
        <v>58</v>
      </c>
      <c r="H185" s="40" t="s">
        <v>26</v>
      </c>
      <c r="I185" s="43" t="s">
        <v>128</v>
      </c>
      <c r="J185" s="40" t="s">
        <v>59</v>
      </c>
      <c r="K185" s="40" t="s">
        <v>481</v>
      </c>
      <c r="L185" s="108"/>
      <c r="M185" s="119">
        <v>-651.95000000000005</v>
      </c>
    </row>
    <row r="186" spans="1:13" hidden="1" x14ac:dyDescent="0.25">
      <c r="A186" s="40">
        <v>184</v>
      </c>
      <c r="B186" s="108" t="s">
        <v>140</v>
      </c>
      <c r="C186" s="41">
        <v>11004</v>
      </c>
      <c r="D186" s="40">
        <v>10</v>
      </c>
      <c r="E186" s="40" t="s">
        <v>25</v>
      </c>
      <c r="F186" s="40">
        <v>2025</v>
      </c>
      <c r="G186" s="40" t="s">
        <v>28</v>
      </c>
      <c r="H186" s="40" t="s">
        <v>186</v>
      </c>
      <c r="I186" s="43" t="s">
        <v>231</v>
      </c>
      <c r="J186" s="40" t="s">
        <v>222</v>
      </c>
      <c r="K186" s="40"/>
      <c r="L186" s="108"/>
      <c r="M186" s="113">
        <v>-756</v>
      </c>
    </row>
    <row r="187" spans="1:13" hidden="1" x14ac:dyDescent="0.25">
      <c r="A187" s="40">
        <v>185</v>
      </c>
      <c r="B187" s="108" t="s">
        <v>54</v>
      </c>
      <c r="C187" s="41">
        <v>820101200094649</v>
      </c>
      <c r="D187" s="40">
        <v>10</v>
      </c>
      <c r="E187" s="40" t="s">
        <v>25</v>
      </c>
      <c r="F187" s="40">
        <v>2025</v>
      </c>
      <c r="G187" s="40" t="s">
        <v>29</v>
      </c>
      <c r="H187" s="40" t="s">
        <v>52</v>
      </c>
      <c r="I187" s="43" t="s">
        <v>68</v>
      </c>
      <c r="J187" s="40" t="s">
        <v>53</v>
      </c>
      <c r="K187" s="40"/>
      <c r="L187" s="108"/>
      <c r="M187" s="113">
        <v>-12.3</v>
      </c>
    </row>
    <row r="188" spans="1:13" hidden="1" x14ac:dyDescent="0.25">
      <c r="A188" s="40">
        <v>186</v>
      </c>
      <c r="B188" s="108" t="s">
        <v>54</v>
      </c>
      <c r="C188" s="41">
        <v>820101200094650</v>
      </c>
      <c r="D188" s="40">
        <v>10</v>
      </c>
      <c r="E188" s="40" t="s">
        <v>25</v>
      </c>
      <c r="F188" s="40">
        <v>2025</v>
      </c>
      <c r="G188" s="40" t="s">
        <v>29</v>
      </c>
      <c r="H188" s="40" t="s">
        <v>52</v>
      </c>
      <c r="I188" s="43" t="s">
        <v>68</v>
      </c>
      <c r="J188" s="40" t="s">
        <v>53</v>
      </c>
      <c r="K188" s="40"/>
      <c r="L188" s="108"/>
      <c r="M188" s="113">
        <v>-12.3</v>
      </c>
    </row>
    <row r="189" spans="1:13" hidden="1" x14ac:dyDescent="0.25">
      <c r="A189" s="40">
        <v>187</v>
      </c>
      <c r="B189" s="108" t="s">
        <v>54</v>
      </c>
      <c r="C189" s="41">
        <v>830101200845411</v>
      </c>
      <c r="D189" s="40">
        <v>10</v>
      </c>
      <c r="E189" s="40" t="s">
        <v>25</v>
      </c>
      <c r="F189" s="40">
        <v>2025</v>
      </c>
      <c r="G189" s="40" t="s">
        <v>14</v>
      </c>
      <c r="H189" s="40" t="s">
        <v>52</v>
      </c>
      <c r="I189" s="43" t="s">
        <v>68</v>
      </c>
      <c r="J189" s="40" t="s">
        <v>53</v>
      </c>
      <c r="K189" s="40"/>
      <c r="L189" s="108"/>
      <c r="M189" s="119">
        <v>-55.35</v>
      </c>
    </row>
    <row r="190" spans="1:13" hidden="1" x14ac:dyDescent="0.25">
      <c r="A190" s="40">
        <v>188</v>
      </c>
      <c r="B190" s="108" t="s">
        <v>54</v>
      </c>
      <c r="C190" s="41">
        <v>830101201294508</v>
      </c>
      <c r="D190" s="40">
        <v>10</v>
      </c>
      <c r="E190" s="40" t="s">
        <v>25</v>
      </c>
      <c r="F190" s="40">
        <v>2025</v>
      </c>
      <c r="G190" s="40" t="s">
        <v>30</v>
      </c>
      <c r="H190" s="40" t="s">
        <v>52</v>
      </c>
      <c r="I190" s="43" t="s">
        <v>68</v>
      </c>
      <c r="J190" s="40" t="s">
        <v>53</v>
      </c>
      <c r="K190" s="40"/>
      <c r="L190" s="108"/>
      <c r="M190" s="119">
        <v>-2.2400000000000002</v>
      </c>
    </row>
    <row r="191" spans="1:13" hidden="1" x14ac:dyDescent="0.25">
      <c r="A191" s="40">
        <v>189</v>
      </c>
      <c r="B191" s="108" t="s">
        <v>140</v>
      </c>
      <c r="C191" s="41">
        <v>551041000027405</v>
      </c>
      <c r="D191" s="40">
        <v>14</v>
      </c>
      <c r="E191" s="40" t="s">
        <v>25</v>
      </c>
      <c r="F191" s="40">
        <v>2025</v>
      </c>
      <c r="G191" s="40" t="s">
        <v>19</v>
      </c>
      <c r="H191" s="40" t="s">
        <v>157</v>
      </c>
      <c r="I191" s="40" t="s">
        <v>166</v>
      </c>
      <c r="J191" s="40" t="s">
        <v>139</v>
      </c>
      <c r="K191" s="40"/>
      <c r="L191" s="108"/>
      <c r="M191" s="113">
        <v>-680</v>
      </c>
    </row>
    <row r="192" spans="1:13" hidden="1" x14ac:dyDescent="0.25">
      <c r="A192" s="40">
        <v>190</v>
      </c>
      <c r="B192" s="108" t="s">
        <v>145</v>
      </c>
      <c r="C192" s="41">
        <v>553653000036689</v>
      </c>
      <c r="D192" s="40">
        <v>14</v>
      </c>
      <c r="E192" s="40" t="s">
        <v>25</v>
      </c>
      <c r="F192" s="40">
        <v>2025</v>
      </c>
      <c r="G192" s="40" t="s">
        <v>19</v>
      </c>
      <c r="H192" s="40" t="s">
        <v>183</v>
      </c>
      <c r="I192" s="43" t="s">
        <v>252</v>
      </c>
      <c r="J192" s="40" t="s">
        <v>144</v>
      </c>
      <c r="K192" s="40"/>
      <c r="L192" s="108"/>
      <c r="M192" s="47">
        <v>-2100</v>
      </c>
    </row>
    <row r="193" spans="1:13" hidden="1" x14ac:dyDescent="0.25">
      <c r="A193" s="40">
        <v>191</v>
      </c>
      <c r="B193" s="108" t="s">
        <v>48</v>
      </c>
      <c r="C193" s="41">
        <v>554439000039504</v>
      </c>
      <c r="D193" s="40">
        <v>15</v>
      </c>
      <c r="E193" s="40" t="s">
        <v>25</v>
      </c>
      <c r="F193" s="40">
        <v>2025</v>
      </c>
      <c r="G193" s="40" t="s">
        <v>19</v>
      </c>
      <c r="H193" s="40" t="s">
        <v>69</v>
      </c>
      <c r="I193" s="43" t="s">
        <v>70</v>
      </c>
      <c r="J193" s="40" t="s">
        <v>47</v>
      </c>
      <c r="K193" s="40" t="s">
        <v>212</v>
      </c>
      <c r="L193" s="115"/>
      <c r="M193" s="47">
        <v>-4389</v>
      </c>
    </row>
    <row r="194" spans="1:13" hidden="1" x14ac:dyDescent="0.25">
      <c r="A194" s="40">
        <v>192</v>
      </c>
      <c r="B194" s="108" t="s">
        <v>46</v>
      </c>
      <c r="C194" s="41">
        <v>11601</v>
      </c>
      <c r="D194" s="40">
        <v>16</v>
      </c>
      <c r="E194" s="40" t="s">
        <v>25</v>
      </c>
      <c r="F194" s="40">
        <v>2025</v>
      </c>
      <c r="G194" s="40" t="s">
        <v>113</v>
      </c>
      <c r="H194" s="40" t="s">
        <v>51</v>
      </c>
      <c r="I194" s="43" t="s">
        <v>131</v>
      </c>
      <c r="J194" s="40" t="s">
        <v>174</v>
      </c>
      <c r="K194" s="40"/>
      <c r="L194" s="108"/>
      <c r="M194" s="47">
        <v>-1945.89</v>
      </c>
    </row>
    <row r="195" spans="1:13" x14ac:dyDescent="0.25">
      <c r="A195" s="40">
        <v>193</v>
      </c>
      <c r="B195" s="108" t="s">
        <v>159</v>
      </c>
      <c r="C195" s="41">
        <v>554439000039504</v>
      </c>
      <c r="D195" s="40">
        <v>20</v>
      </c>
      <c r="E195" s="40" t="s">
        <v>25</v>
      </c>
      <c r="F195" s="40">
        <v>2025</v>
      </c>
      <c r="G195" s="40" t="s">
        <v>199</v>
      </c>
      <c r="H195" s="40" t="s">
        <v>158</v>
      </c>
      <c r="I195" s="43" t="s">
        <v>198</v>
      </c>
      <c r="J195" s="40" t="s">
        <v>59</v>
      </c>
      <c r="K195" s="40" t="s">
        <v>212</v>
      </c>
      <c r="L195" s="115"/>
      <c r="M195" s="119">
        <v>-736.51</v>
      </c>
    </row>
    <row r="196" spans="1:13" hidden="1" x14ac:dyDescent="0.25">
      <c r="A196" s="40">
        <v>194</v>
      </c>
      <c r="B196" s="108" t="s">
        <v>203</v>
      </c>
      <c r="C196" s="41">
        <v>554439000039504</v>
      </c>
      <c r="D196" s="40">
        <v>20</v>
      </c>
      <c r="E196" s="40" t="s">
        <v>25</v>
      </c>
      <c r="F196" s="40">
        <v>2025</v>
      </c>
      <c r="G196" s="40" t="s">
        <v>199</v>
      </c>
      <c r="H196" s="40" t="s">
        <v>158</v>
      </c>
      <c r="I196" s="43" t="s">
        <v>198</v>
      </c>
      <c r="J196" s="40" t="s">
        <v>59</v>
      </c>
      <c r="K196" s="40" t="s">
        <v>212</v>
      </c>
      <c r="L196" s="115"/>
      <c r="M196" s="47">
        <v>-2607.8000000000002</v>
      </c>
    </row>
    <row r="197" spans="1:13" hidden="1" x14ac:dyDescent="0.25">
      <c r="A197" s="40">
        <v>195</v>
      </c>
      <c r="B197" s="108" t="s">
        <v>204</v>
      </c>
      <c r="C197" s="41">
        <v>554439000039504</v>
      </c>
      <c r="D197" s="40">
        <v>20</v>
      </c>
      <c r="E197" s="40" t="s">
        <v>25</v>
      </c>
      <c r="F197" s="40">
        <v>2025</v>
      </c>
      <c r="G197" s="40" t="s">
        <v>199</v>
      </c>
      <c r="H197" s="40" t="s">
        <v>158</v>
      </c>
      <c r="I197" s="43" t="s">
        <v>198</v>
      </c>
      <c r="J197" s="40" t="s">
        <v>59</v>
      </c>
      <c r="K197" s="40" t="s">
        <v>212</v>
      </c>
      <c r="L197" s="115"/>
      <c r="M197" s="47">
        <v>-1434.29</v>
      </c>
    </row>
    <row r="198" spans="1:13" hidden="1" x14ac:dyDescent="0.25">
      <c r="A198" s="40">
        <v>196</v>
      </c>
      <c r="B198" s="108" t="s">
        <v>204</v>
      </c>
      <c r="C198" s="41">
        <v>554439000039504</v>
      </c>
      <c r="D198" s="40">
        <v>24</v>
      </c>
      <c r="E198" s="40" t="s">
        <v>25</v>
      </c>
      <c r="F198" s="40">
        <v>2025</v>
      </c>
      <c r="G198" s="40" t="s">
        <v>199</v>
      </c>
      <c r="H198" s="40" t="s">
        <v>158</v>
      </c>
      <c r="I198" s="43" t="s">
        <v>198</v>
      </c>
      <c r="J198" s="40" t="s">
        <v>47</v>
      </c>
      <c r="K198" s="40" t="s">
        <v>206</v>
      </c>
      <c r="L198" s="115"/>
      <c r="M198" s="113">
        <v>-25</v>
      </c>
    </row>
    <row r="199" spans="1:13" hidden="1" x14ac:dyDescent="0.25">
      <c r="A199" s="40">
        <v>197</v>
      </c>
      <c r="B199" s="108" t="s">
        <v>140</v>
      </c>
      <c r="C199" s="41">
        <v>551041000027405</v>
      </c>
      <c r="D199" s="40">
        <v>4</v>
      </c>
      <c r="E199" s="40" t="s">
        <v>27</v>
      </c>
      <c r="F199" s="40">
        <v>2025</v>
      </c>
      <c r="G199" s="40" t="s">
        <v>19</v>
      </c>
      <c r="H199" s="40" t="s">
        <v>157</v>
      </c>
      <c r="I199" s="40" t="s">
        <v>166</v>
      </c>
      <c r="J199" s="40" t="s">
        <v>139</v>
      </c>
      <c r="K199" s="40"/>
      <c r="L199" s="108"/>
      <c r="M199" s="47">
        <v>-4467.5</v>
      </c>
    </row>
    <row r="200" spans="1:13" hidden="1" x14ac:dyDescent="0.25">
      <c r="A200" s="40">
        <v>198</v>
      </c>
      <c r="B200" s="108" t="s">
        <v>160</v>
      </c>
      <c r="C200" s="41">
        <v>554732000025525</v>
      </c>
      <c r="D200" s="40">
        <v>4</v>
      </c>
      <c r="E200" s="40" t="s">
        <v>27</v>
      </c>
      <c r="F200" s="40">
        <v>2025</v>
      </c>
      <c r="G200" s="40" t="s">
        <v>19</v>
      </c>
      <c r="H200" s="40" t="s">
        <v>108</v>
      </c>
      <c r="I200" s="43" t="s">
        <v>152</v>
      </c>
      <c r="J200" s="40" t="s">
        <v>163</v>
      </c>
      <c r="K200" s="40"/>
      <c r="L200" s="108"/>
      <c r="M200" s="47">
        <v>-2100</v>
      </c>
    </row>
    <row r="201" spans="1:13" hidden="1" x14ac:dyDescent="0.25">
      <c r="A201" s="40">
        <v>199</v>
      </c>
      <c r="B201" s="108" t="s">
        <v>140</v>
      </c>
      <c r="C201" s="41">
        <v>20401</v>
      </c>
      <c r="D201" s="40">
        <v>4</v>
      </c>
      <c r="E201" s="40" t="s">
        <v>27</v>
      </c>
      <c r="F201" s="40">
        <v>2025</v>
      </c>
      <c r="G201" s="40" t="s">
        <v>28</v>
      </c>
      <c r="H201" s="40" t="s">
        <v>137</v>
      </c>
      <c r="I201" s="40" t="s">
        <v>138</v>
      </c>
      <c r="J201" s="40" t="s">
        <v>139</v>
      </c>
      <c r="K201" s="40"/>
      <c r="L201" s="108"/>
      <c r="M201" s="47">
        <v>-2659.8</v>
      </c>
    </row>
    <row r="202" spans="1:13" hidden="1" x14ac:dyDescent="0.25">
      <c r="A202" s="40">
        <v>200</v>
      </c>
      <c r="B202" s="108" t="s">
        <v>145</v>
      </c>
      <c r="C202" s="41">
        <v>20402</v>
      </c>
      <c r="D202" s="40">
        <v>4</v>
      </c>
      <c r="E202" s="40" t="s">
        <v>27</v>
      </c>
      <c r="F202" s="40">
        <v>2025</v>
      </c>
      <c r="G202" s="40" t="s">
        <v>20</v>
      </c>
      <c r="H202" s="40" t="s">
        <v>221</v>
      </c>
      <c r="I202" s="43" t="s">
        <v>238</v>
      </c>
      <c r="J202" s="40" t="s">
        <v>144</v>
      </c>
      <c r="K202" s="40"/>
      <c r="L202" s="108"/>
      <c r="M202" s="47">
        <v>-3226.16</v>
      </c>
    </row>
    <row r="203" spans="1:13" hidden="1" x14ac:dyDescent="0.25">
      <c r="A203" s="40">
        <v>201</v>
      </c>
      <c r="B203" s="108" t="s">
        <v>140</v>
      </c>
      <c r="C203" s="41">
        <v>554439000008780</v>
      </c>
      <c r="D203" s="40">
        <v>6</v>
      </c>
      <c r="E203" s="40" t="s">
        <v>27</v>
      </c>
      <c r="F203" s="40">
        <v>2025</v>
      </c>
      <c r="G203" s="40" t="s">
        <v>19</v>
      </c>
      <c r="H203" s="40" t="s">
        <v>220</v>
      </c>
      <c r="I203" s="43" t="s">
        <v>253</v>
      </c>
      <c r="J203" s="40" t="s">
        <v>139</v>
      </c>
      <c r="K203" s="40"/>
      <c r="L203" s="108"/>
      <c r="M203" s="47">
        <v>-3864.65</v>
      </c>
    </row>
    <row r="204" spans="1:13" hidden="1" x14ac:dyDescent="0.25">
      <c r="A204" s="40">
        <v>202</v>
      </c>
      <c r="B204" s="108" t="s">
        <v>140</v>
      </c>
      <c r="C204" s="41">
        <v>20601</v>
      </c>
      <c r="D204" s="40">
        <v>6</v>
      </c>
      <c r="E204" s="40" t="s">
        <v>27</v>
      </c>
      <c r="F204" s="40">
        <v>2025</v>
      </c>
      <c r="G204" s="40" t="s">
        <v>28</v>
      </c>
      <c r="H204" s="40" t="s">
        <v>164</v>
      </c>
      <c r="I204" s="40" t="s">
        <v>165</v>
      </c>
      <c r="J204" s="40" t="s">
        <v>139</v>
      </c>
      <c r="K204" s="40"/>
      <c r="L204" s="108"/>
      <c r="M204" s="47">
        <v>-3864.85</v>
      </c>
    </row>
    <row r="205" spans="1:13" hidden="1" x14ac:dyDescent="0.25">
      <c r="A205" s="40">
        <v>203</v>
      </c>
      <c r="B205" s="108" t="s">
        <v>234</v>
      </c>
      <c r="C205" s="41">
        <v>20701</v>
      </c>
      <c r="D205" s="40">
        <v>7</v>
      </c>
      <c r="E205" s="40" t="s">
        <v>27</v>
      </c>
      <c r="F205" s="40">
        <v>2025</v>
      </c>
      <c r="G205" s="40" t="s">
        <v>28</v>
      </c>
      <c r="H205" s="40" t="s">
        <v>233</v>
      </c>
      <c r="I205" s="130" t="s">
        <v>283</v>
      </c>
      <c r="J205" s="40" t="s">
        <v>71</v>
      </c>
      <c r="K205" s="40"/>
      <c r="L205" s="108"/>
      <c r="M205" s="47">
        <v>-1928.17</v>
      </c>
    </row>
    <row r="206" spans="1:13" hidden="1" x14ac:dyDescent="0.25">
      <c r="A206" s="40">
        <v>204</v>
      </c>
      <c r="B206" s="108" t="s">
        <v>54</v>
      </c>
      <c r="C206" s="41">
        <v>840381100317760</v>
      </c>
      <c r="D206" s="40">
        <v>7</v>
      </c>
      <c r="E206" s="40" t="s">
        <v>27</v>
      </c>
      <c r="F206" s="40">
        <v>2025</v>
      </c>
      <c r="G206" s="40" t="s">
        <v>30</v>
      </c>
      <c r="H206" s="40" t="s">
        <v>52</v>
      </c>
      <c r="I206" s="43" t="s">
        <v>68</v>
      </c>
      <c r="J206" s="40" t="s">
        <v>53</v>
      </c>
      <c r="K206" s="40"/>
      <c r="L206" s="108"/>
      <c r="M206" s="119">
        <v>-3.03</v>
      </c>
    </row>
    <row r="207" spans="1:13" hidden="1" x14ac:dyDescent="0.25">
      <c r="A207" s="40">
        <v>205</v>
      </c>
      <c r="B207" s="108" t="s">
        <v>127</v>
      </c>
      <c r="C207" s="41">
        <v>21001</v>
      </c>
      <c r="D207" s="40">
        <v>10</v>
      </c>
      <c r="E207" s="40" t="s">
        <v>27</v>
      </c>
      <c r="F207" s="40">
        <v>2025</v>
      </c>
      <c r="G207" s="40" t="s">
        <v>58</v>
      </c>
      <c r="H207" s="40" t="s">
        <v>26</v>
      </c>
      <c r="I207" s="43" t="s">
        <v>128</v>
      </c>
      <c r="J207" s="40" t="s">
        <v>59</v>
      </c>
      <c r="K207" s="40" t="s">
        <v>211</v>
      </c>
      <c r="L207" s="108"/>
      <c r="M207" s="47">
        <v>-1787.5</v>
      </c>
    </row>
    <row r="208" spans="1:13" hidden="1" x14ac:dyDescent="0.25">
      <c r="A208" s="40">
        <v>206</v>
      </c>
      <c r="B208" s="108" t="s">
        <v>54</v>
      </c>
      <c r="C208" s="41">
        <v>830411202990195</v>
      </c>
      <c r="D208" s="40">
        <v>10</v>
      </c>
      <c r="E208" s="40" t="s">
        <v>27</v>
      </c>
      <c r="F208" s="40">
        <v>2025</v>
      </c>
      <c r="G208" s="40" t="s">
        <v>14</v>
      </c>
      <c r="H208" s="40" t="s">
        <v>52</v>
      </c>
      <c r="I208" s="43" t="s">
        <v>68</v>
      </c>
      <c r="J208" s="40" t="s">
        <v>53</v>
      </c>
      <c r="K208" s="40"/>
      <c r="L208" s="108"/>
      <c r="M208" s="119">
        <v>-55.35</v>
      </c>
    </row>
    <row r="209" spans="1:13" hidden="1" x14ac:dyDescent="0.25">
      <c r="A209" s="40">
        <v>207</v>
      </c>
      <c r="B209" s="108" t="s">
        <v>48</v>
      </c>
      <c r="C209" s="41">
        <v>554439000039504</v>
      </c>
      <c r="D209" s="40">
        <v>13</v>
      </c>
      <c r="E209" s="40" t="s">
        <v>27</v>
      </c>
      <c r="F209" s="40">
        <v>2025</v>
      </c>
      <c r="G209" s="40" t="s">
        <v>19</v>
      </c>
      <c r="H209" s="40" t="s">
        <v>69</v>
      </c>
      <c r="I209" s="43" t="s">
        <v>70</v>
      </c>
      <c r="J209" s="40" t="s">
        <v>47</v>
      </c>
      <c r="K209" s="40" t="s">
        <v>211</v>
      </c>
      <c r="L209" s="115"/>
      <c r="M209" s="47">
        <v>-4123</v>
      </c>
    </row>
    <row r="210" spans="1:13" hidden="1" x14ac:dyDescent="0.25">
      <c r="A210" s="40">
        <v>208</v>
      </c>
      <c r="B210" s="108" t="s">
        <v>46</v>
      </c>
      <c r="C210" s="41">
        <v>21401</v>
      </c>
      <c r="D210" s="40">
        <v>14</v>
      </c>
      <c r="E210" s="40" t="s">
        <v>27</v>
      </c>
      <c r="F210" s="40">
        <v>2025</v>
      </c>
      <c r="G210" s="40" t="s">
        <v>113</v>
      </c>
      <c r="H210" s="40" t="s">
        <v>51</v>
      </c>
      <c r="I210" s="43" t="s">
        <v>131</v>
      </c>
      <c r="J210" s="40" t="s">
        <v>174</v>
      </c>
      <c r="K210" s="40"/>
      <c r="L210" s="108"/>
      <c r="M210" s="47">
        <v>-3044.66</v>
      </c>
    </row>
    <row r="211" spans="1:13" x14ac:dyDescent="0.25">
      <c r="A211" s="40">
        <v>209</v>
      </c>
      <c r="B211" s="108" t="s">
        <v>159</v>
      </c>
      <c r="C211" s="41">
        <v>554439000039504</v>
      </c>
      <c r="D211" s="40">
        <v>20</v>
      </c>
      <c r="E211" s="40" t="s">
        <v>27</v>
      </c>
      <c r="F211" s="40">
        <v>2025</v>
      </c>
      <c r="G211" s="40" t="s">
        <v>199</v>
      </c>
      <c r="H211" s="40" t="s">
        <v>158</v>
      </c>
      <c r="I211" s="43" t="s">
        <v>198</v>
      </c>
      <c r="J211" s="40" t="s">
        <v>59</v>
      </c>
      <c r="K211" s="40" t="s">
        <v>211</v>
      </c>
      <c r="L211" s="115"/>
      <c r="M211" s="47">
        <v>-1917.21</v>
      </c>
    </row>
    <row r="212" spans="1:13" hidden="1" x14ac:dyDescent="0.25">
      <c r="A212" s="40">
        <v>210</v>
      </c>
      <c r="B212" s="108" t="s">
        <v>203</v>
      </c>
      <c r="C212" s="41">
        <v>554439000039504</v>
      </c>
      <c r="D212" s="40">
        <v>20</v>
      </c>
      <c r="E212" s="40" t="s">
        <v>27</v>
      </c>
      <c r="F212" s="40">
        <v>2025</v>
      </c>
      <c r="G212" s="40" t="s">
        <v>199</v>
      </c>
      <c r="H212" s="40" t="s">
        <v>158</v>
      </c>
      <c r="I212" s="43" t="s">
        <v>198</v>
      </c>
      <c r="J212" s="40" t="s">
        <v>59</v>
      </c>
      <c r="K212" s="40" t="s">
        <v>211</v>
      </c>
      <c r="L212" s="115"/>
      <c r="M212" s="47">
        <v>-7950</v>
      </c>
    </row>
    <row r="213" spans="1:13" hidden="1" x14ac:dyDescent="0.25">
      <c r="A213" s="40">
        <v>211</v>
      </c>
      <c r="B213" s="108" t="s">
        <v>204</v>
      </c>
      <c r="C213" s="41">
        <v>554439000039504</v>
      </c>
      <c r="D213" s="40">
        <v>20</v>
      </c>
      <c r="E213" s="40" t="s">
        <v>27</v>
      </c>
      <c r="F213" s="40">
        <v>2025</v>
      </c>
      <c r="G213" s="40" t="s">
        <v>199</v>
      </c>
      <c r="H213" s="40" t="s">
        <v>158</v>
      </c>
      <c r="I213" s="43" t="s">
        <v>198</v>
      </c>
      <c r="J213" s="40" t="s">
        <v>59</v>
      </c>
      <c r="K213" s="40" t="s">
        <v>211</v>
      </c>
      <c r="L213" s="115"/>
      <c r="M213" s="47">
        <v>-4372.5</v>
      </c>
    </row>
    <row r="214" spans="1:13" hidden="1" x14ac:dyDescent="0.25">
      <c r="A214" s="40">
        <v>212</v>
      </c>
      <c r="B214" s="108" t="s">
        <v>223</v>
      </c>
      <c r="C214" s="41">
        <v>554732000008642</v>
      </c>
      <c r="D214" s="40">
        <v>25</v>
      </c>
      <c r="E214" s="40" t="s">
        <v>27</v>
      </c>
      <c r="F214" s="40">
        <v>2025</v>
      </c>
      <c r="G214" s="40" t="s">
        <v>19</v>
      </c>
      <c r="H214" s="40" t="s">
        <v>184</v>
      </c>
      <c r="I214" s="43" t="s">
        <v>269</v>
      </c>
      <c r="J214" s="40" t="s">
        <v>224</v>
      </c>
      <c r="K214" s="40"/>
      <c r="L214" s="108"/>
      <c r="M214" s="47">
        <v>-2100</v>
      </c>
    </row>
    <row r="215" spans="1:13" hidden="1" x14ac:dyDescent="0.25">
      <c r="A215" s="40">
        <v>213</v>
      </c>
      <c r="B215" s="108" t="s">
        <v>223</v>
      </c>
      <c r="C215" s="41">
        <v>554732000008642</v>
      </c>
      <c r="D215" s="40">
        <v>27</v>
      </c>
      <c r="E215" s="40" t="s">
        <v>27</v>
      </c>
      <c r="F215" s="40">
        <v>2025</v>
      </c>
      <c r="G215" s="40" t="s">
        <v>19</v>
      </c>
      <c r="H215" s="40" t="s">
        <v>184</v>
      </c>
      <c r="I215" s="43" t="s">
        <v>269</v>
      </c>
      <c r="J215" s="40" t="s">
        <v>224</v>
      </c>
      <c r="K215" s="40" t="s">
        <v>225</v>
      </c>
      <c r="L215" s="108"/>
      <c r="M215" s="113">
        <v>-275</v>
      </c>
    </row>
    <row r="216" spans="1:13" hidden="1" x14ac:dyDescent="0.25">
      <c r="A216" s="40">
        <v>214</v>
      </c>
      <c r="B216" s="108" t="s">
        <v>140</v>
      </c>
      <c r="C216" s="41">
        <v>551041000027405</v>
      </c>
      <c r="D216" s="40">
        <v>6</v>
      </c>
      <c r="E216" s="40" t="s">
        <v>31</v>
      </c>
      <c r="F216" s="40">
        <v>2025</v>
      </c>
      <c r="G216" s="40" t="s">
        <v>19</v>
      </c>
      <c r="H216" s="40" t="s">
        <v>157</v>
      </c>
      <c r="I216" s="40" t="s">
        <v>166</v>
      </c>
      <c r="J216" s="40" t="s">
        <v>139</v>
      </c>
      <c r="K216" s="40"/>
      <c r="L216" s="108"/>
      <c r="M216" s="47">
        <v>-4467.5</v>
      </c>
    </row>
    <row r="217" spans="1:13" hidden="1" x14ac:dyDescent="0.25">
      <c r="A217" s="40">
        <v>215</v>
      </c>
      <c r="B217" s="108" t="s">
        <v>160</v>
      </c>
      <c r="C217" s="41">
        <v>554732000025525</v>
      </c>
      <c r="D217" s="40">
        <v>6</v>
      </c>
      <c r="E217" s="40" t="s">
        <v>31</v>
      </c>
      <c r="F217" s="40">
        <v>2025</v>
      </c>
      <c r="G217" s="40" t="s">
        <v>19</v>
      </c>
      <c r="H217" s="40" t="s">
        <v>108</v>
      </c>
      <c r="I217" s="43" t="s">
        <v>152</v>
      </c>
      <c r="J217" s="40" t="s">
        <v>163</v>
      </c>
      <c r="K217" s="40"/>
      <c r="L217" s="108"/>
      <c r="M217" s="47">
        <v>-2100</v>
      </c>
    </row>
    <row r="218" spans="1:13" hidden="1" x14ac:dyDescent="0.25">
      <c r="A218" s="40">
        <v>216</v>
      </c>
      <c r="B218" s="108" t="s">
        <v>140</v>
      </c>
      <c r="C218" s="41">
        <v>30601</v>
      </c>
      <c r="D218" s="40">
        <v>6</v>
      </c>
      <c r="E218" s="40" t="s">
        <v>31</v>
      </c>
      <c r="F218" s="40">
        <v>2025</v>
      </c>
      <c r="G218" s="40" t="s">
        <v>28</v>
      </c>
      <c r="H218" s="40" t="s">
        <v>137</v>
      </c>
      <c r="I218" s="40" t="s">
        <v>138</v>
      </c>
      <c r="J218" s="40" t="s">
        <v>139</v>
      </c>
      <c r="K218" s="40"/>
      <c r="L218" s="108"/>
      <c r="M218" s="47">
        <v>-2659.8</v>
      </c>
    </row>
    <row r="219" spans="1:13" hidden="1" x14ac:dyDescent="0.25">
      <c r="A219" s="40">
        <v>217</v>
      </c>
      <c r="B219" s="108" t="s">
        <v>172</v>
      </c>
      <c r="C219" s="41">
        <v>30701</v>
      </c>
      <c r="D219" s="40">
        <v>7</v>
      </c>
      <c r="E219" s="40" t="s">
        <v>31</v>
      </c>
      <c r="F219" s="40">
        <v>2025</v>
      </c>
      <c r="G219" s="40" t="s">
        <v>28</v>
      </c>
      <c r="H219" s="40" t="s">
        <v>177</v>
      </c>
      <c r="I219" s="43" t="s">
        <v>264</v>
      </c>
      <c r="J219" s="40" t="s">
        <v>171</v>
      </c>
      <c r="K219" s="40"/>
      <c r="L219" s="108"/>
      <c r="M219" s="47">
        <v>-2935.67</v>
      </c>
    </row>
    <row r="220" spans="1:13" hidden="1" x14ac:dyDescent="0.25">
      <c r="A220" s="40">
        <v>218</v>
      </c>
      <c r="B220" s="108" t="s">
        <v>127</v>
      </c>
      <c r="C220" s="41">
        <v>31001</v>
      </c>
      <c r="D220" s="40">
        <v>10</v>
      </c>
      <c r="E220" s="40" t="s">
        <v>31</v>
      </c>
      <c r="F220" s="40">
        <v>2025</v>
      </c>
      <c r="G220" s="40" t="s">
        <v>58</v>
      </c>
      <c r="H220" s="40" t="s">
        <v>26</v>
      </c>
      <c r="I220" s="43" t="s">
        <v>128</v>
      </c>
      <c r="J220" s="40" t="s">
        <v>59</v>
      </c>
      <c r="K220" s="40" t="s">
        <v>210</v>
      </c>
      <c r="L220" s="108"/>
      <c r="M220" s="47">
        <v>-1410</v>
      </c>
    </row>
    <row r="221" spans="1:13" hidden="1" x14ac:dyDescent="0.25">
      <c r="A221" s="40">
        <v>219</v>
      </c>
      <c r="B221" s="108" t="s">
        <v>54</v>
      </c>
      <c r="C221" s="41">
        <v>870691200799240</v>
      </c>
      <c r="D221" s="40">
        <v>10</v>
      </c>
      <c r="E221" s="40" t="s">
        <v>31</v>
      </c>
      <c r="F221" s="40">
        <v>2025</v>
      </c>
      <c r="G221" s="40" t="s">
        <v>14</v>
      </c>
      <c r="H221" s="40" t="s">
        <v>52</v>
      </c>
      <c r="I221" s="43" t="s">
        <v>68</v>
      </c>
      <c r="J221" s="40" t="s">
        <v>53</v>
      </c>
      <c r="K221" s="40"/>
      <c r="L221" s="108"/>
      <c r="M221" s="119">
        <v>-56.55</v>
      </c>
    </row>
    <row r="222" spans="1:13" hidden="1" x14ac:dyDescent="0.25">
      <c r="A222" s="40">
        <v>220</v>
      </c>
      <c r="B222" s="108" t="s">
        <v>223</v>
      </c>
      <c r="C222" s="41">
        <v>553653000036689</v>
      </c>
      <c r="D222" s="40">
        <v>13</v>
      </c>
      <c r="E222" s="40" t="s">
        <v>31</v>
      </c>
      <c r="F222" s="40">
        <v>2025</v>
      </c>
      <c r="G222" s="40" t="s">
        <v>19</v>
      </c>
      <c r="H222" s="40" t="s">
        <v>183</v>
      </c>
      <c r="I222" s="43" t="s">
        <v>252</v>
      </c>
      <c r="J222" s="40" t="s">
        <v>224</v>
      </c>
      <c r="K222" s="40"/>
      <c r="L222" s="108"/>
      <c r="M222" s="47">
        <v>-2100</v>
      </c>
    </row>
    <row r="223" spans="1:13" ht="27" hidden="1" x14ac:dyDescent="0.25">
      <c r="A223" s="40">
        <v>221</v>
      </c>
      <c r="B223" s="108" t="s">
        <v>297</v>
      </c>
      <c r="C223" s="41">
        <v>31301</v>
      </c>
      <c r="D223" s="40">
        <v>13</v>
      </c>
      <c r="E223" s="40" t="s">
        <v>31</v>
      </c>
      <c r="F223" s="40">
        <v>2025</v>
      </c>
      <c r="G223" s="40" t="s">
        <v>28</v>
      </c>
      <c r="H223" s="125" t="s">
        <v>194</v>
      </c>
      <c r="I223" s="43" t="s">
        <v>193</v>
      </c>
      <c r="J223" s="40" t="s">
        <v>71</v>
      </c>
      <c r="K223" s="40"/>
      <c r="L223" s="115"/>
      <c r="M223" s="47">
        <v>-1200</v>
      </c>
    </row>
    <row r="224" spans="1:13" hidden="1" x14ac:dyDescent="0.25">
      <c r="A224" s="40">
        <v>222</v>
      </c>
      <c r="B224" s="108" t="s">
        <v>223</v>
      </c>
      <c r="C224" s="41">
        <v>31302</v>
      </c>
      <c r="D224" s="40">
        <v>13</v>
      </c>
      <c r="E224" s="40" t="s">
        <v>31</v>
      </c>
      <c r="F224" s="40">
        <v>2025</v>
      </c>
      <c r="G224" s="40" t="s">
        <v>28</v>
      </c>
      <c r="H224" s="40" t="s">
        <v>226</v>
      </c>
      <c r="I224" s="43" t="s">
        <v>270</v>
      </c>
      <c r="J224" s="40" t="s">
        <v>224</v>
      </c>
      <c r="K224" s="40"/>
      <c r="L224" s="108"/>
      <c r="M224" s="47">
        <v>-2100</v>
      </c>
    </row>
    <row r="225" spans="1:13" hidden="1" x14ac:dyDescent="0.25">
      <c r="A225" s="40">
        <v>223</v>
      </c>
      <c r="B225" s="108" t="s">
        <v>234</v>
      </c>
      <c r="C225" s="41">
        <v>31401</v>
      </c>
      <c r="D225" s="40">
        <v>14</v>
      </c>
      <c r="E225" s="40" t="s">
        <v>31</v>
      </c>
      <c r="F225" s="40">
        <v>2025</v>
      </c>
      <c r="G225" s="40" t="s">
        <v>28</v>
      </c>
      <c r="H225" s="40" t="s">
        <v>227</v>
      </c>
      <c r="I225" s="43" t="s">
        <v>228</v>
      </c>
      <c r="J225" s="40" t="s">
        <v>71</v>
      </c>
      <c r="K225" s="40"/>
      <c r="L225" s="108"/>
      <c r="M225" s="119">
        <v>-362.04</v>
      </c>
    </row>
    <row r="226" spans="1:13" hidden="1" x14ac:dyDescent="0.25">
      <c r="A226" s="40">
        <v>224</v>
      </c>
      <c r="B226" s="108" t="s">
        <v>54</v>
      </c>
      <c r="C226" s="41">
        <v>890731200147318</v>
      </c>
      <c r="D226" s="40">
        <v>14</v>
      </c>
      <c r="E226" s="40" t="s">
        <v>31</v>
      </c>
      <c r="F226" s="40">
        <v>2025</v>
      </c>
      <c r="G226" s="40" t="s">
        <v>30</v>
      </c>
      <c r="H226" s="40" t="s">
        <v>52</v>
      </c>
      <c r="I226" s="43" t="s">
        <v>68</v>
      </c>
      <c r="J226" s="40" t="s">
        <v>53</v>
      </c>
      <c r="K226" s="40"/>
      <c r="L226" s="108"/>
      <c r="M226" s="119">
        <v>-1.08</v>
      </c>
    </row>
    <row r="227" spans="1:13" hidden="1" x14ac:dyDescent="0.25">
      <c r="A227" s="40">
        <v>225</v>
      </c>
      <c r="B227" s="108" t="s">
        <v>204</v>
      </c>
      <c r="C227" s="41">
        <v>554439000039504</v>
      </c>
      <c r="D227" s="40">
        <v>20</v>
      </c>
      <c r="E227" s="40" t="s">
        <v>31</v>
      </c>
      <c r="F227" s="40">
        <v>2025</v>
      </c>
      <c r="G227" s="40" t="s">
        <v>199</v>
      </c>
      <c r="H227" s="40" t="s">
        <v>158</v>
      </c>
      <c r="I227" s="43" t="s">
        <v>198</v>
      </c>
      <c r="J227" s="40" t="s">
        <v>59</v>
      </c>
      <c r="K227" s="40" t="s">
        <v>210</v>
      </c>
      <c r="L227" s="115"/>
      <c r="M227" s="47">
        <v>-2827</v>
      </c>
    </row>
    <row r="228" spans="1:13" x14ac:dyDescent="0.25">
      <c r="A228" s="40">
        <v>226</v>
      </c>
      <c r="B228" s="108" t="s">
        <v>159</v>
      </c>
      <c r="C228" s="41">
        <v>554439000039504</v>
      </c>
      <c r="D228" s="40">
        <v>20</v>
      </c>
      <c r="E228" s="40" t="s">
        <v>31</v>
      </c>
      <c r="F228" s="40">
        <v>2025</v>
      </c>
      <c r="G228" s="40" t="s">
        <v>199</v>
      </c>
      <c r="H228" s="40" t="s">
        <v>158</v>
      </c>
      <c r="I228" s="43" t="s">
        <v>198</v>
      </c>
      <c r="J228" s="40" t="s">
        <v>59</v>
      </c>
      <c r="K228" s="40" t="s">
        <v>210</v>
      </c>
      <c r="L228" s="115"/>
      <c r="M228" s="47">
        <v>-1404.84</v>
      </c>
    </row>
    <row r="229" spans="1:13" hidden="1" x14ac:dyDescent="0.25">
      <c r="A229" s="40">
        <v>227</v>
      </c>
      <c r="B229" s="108" t="s">
        <v>203</v>
      </c>
      <c r="C229" s="41">
        <v>554439000039504</v>
      </c>
      <c r="D229" s="40">
        <v>20</v>
      </c>
      <c r="E229" s="40" t="s">
        <v>31</v>
      </c>
      <c r="F229" s="40">
        <v>2025</v>
      </c>
      <c r="G229" s="40" t="s">
        <v>199</v>
      </c>
      <c r="H229" s="40" t="s">
        <v>158</v>
      </c>
      <c r="I229" s="43" t="s">
        <v>198</v>
      </c>
      <c r="J229" s="40" t="s">
        <v>59</v>
      </c>
      <c r="K229" s="40" t="s">
        <v>210</v>
      </c>
      <c r="L229" s="115"/>
      <c r="M229" s="47">
        <v>-5640</v>
      </c>
    </row>
    <row r="230" spans="1:13" hidden="1" x14ac:dyDescent="0.25">
      <c r="A230" s="40">
        <v>228</v>
      </c>
      <c r="B230" s="108" t="s">
        <v>48</v>
      </c>
      <c r="C230" s="41">
        <v>554439000039504</v>
      </c>
      <c r="D230" s="40">
        <v>24</v>
      </c>
      <c r="E230" s="40" t="s">
        <v>31</v>
      </c>
      <c r="F230" s="40">
        <v>2025</v>
      </c>
      <c r="G230" s="40" t="s">
        <v>19</v>
      </c>
      <c r="H230" s="40" t="s">
        <v>69</v>
      </c>
      <c r="I230" s="43" t="s">
        <v>70</v>
      </c>
      <c r="J230" s="40" t="s">
        <v>47</v>
      </c>
      <c r="K230" s="40" t="s">
        <v>210</v>
      </c>
      <c r="L230" s="115"/>
      <c r="M230" s="47">
        <v>-5852</v>
      </c>
    </row>
    <row r="231" spans="1:13" hidden="1" x14ac:dyDescent="0.25">
      <c r="A231" s="40">
        <v>229</v>
      </c>
      <c r="B231" s="108" t="s">
        <v>223</v>
      </c>
      <c r="C231" s="41">
        <v>32401</v>
      </c>
      <c r="D231" s="40">
        <v>24</v>
      </c>
      <c r="E231" s="40" t="s">
        <v>31</v>
      </c>
      <c r="F231" s="40">
        <v>2025</v>
      </c>
      <c r="G231" s="40" t="s">
        <v>20</v>
      </c>
      <c r="H231" s="40" t="s">
        <v>226</v>
      </c>
      <c r="I231" s="43" t="s">
        <v>270</v>
      </c>
      <c r="J231" s="40" t="s">
        <v>224</v>
      </c>
      <c r="K231" s="40"/>
      <c r="L231" s="108"/>
      <c r="M231" s="47">
        <v>-1764.85</v>
      </c>
    </row>
    <row r="232" spans="1:13" hidden="1" x14ac:dyDescent="0.25">
      <c r="A232" s="40">
        <v>230</v>
      </c>
      <c r="B232" s="108" t="s">
        <v>54</v>
      </c>
      <c r="C232" s="41">
        <v>830831200243259</v>
      </c>
      <c r="D232" s="40">
        <v>24</v>
      </c>
      <c r="E232" s="40" t="s">
        <v>31</v>
      </c>
      <c r="F232" s="40">
        <v>2025</v>
      </c>
      <c r="G232" s="40" t="s">
        <v>29</v>
      </c>
      <c r="H232" s="40" t="s">
        <v>52</v>
      </c>
      <c r="I232" s="43" t="s">
        <v>68</v>
      </c>
      <c r="J232" s="40" t="s">
        <v>53</v>
      </c>
      <c r="K232" s="40"/>
      <c r="L232" s="108"/>
      <c r="M232" s="113">
        <v>-13</v>
      </c>
    </row>
    <row r="233" spans="1:13" hidden="1" x14ac:dyDescent="0.25">
      <c r="A233" s="40">
        <v>231</v>
      </c>
      <c r="B233" s="108" t="s">
        <v>46</v>
      </c>
      <c r="C233" s="41">
        <v>32701</v>
      </c>
      <c r="D233" s="40">
        <v>27</v>
      </c>
      <c r="E233" s="40" t="s">
        <v>31</v>
      </c>
      <c r="F233" s="40">
        <v>2025</v>
      </c>
      <c r="G233" s="40" t="s">
        <v>113</v>
      </c>
      <c r="H233" s="40" t="s">
        <v>51</v>
      </c>
      <c r="I233" s="43" t="s">
        <v>131</v>
      </c>
      <c r="J233" s="40" t="s">
        <v>174</v>
      </c>
      <c r="K233" s="40"/>
      <c r="L233" s="108"/>
      <c r="M233" s="47">
        <v>-2028.59</v>
      </c>
    </row>
    <row r="234" spans="1:13" hidden="1" x14ac:dyDescent="0.25">
      <c r="A234" s="40">
        <v>232</v>
      </c>
      <c r="B234" s="108" t="s">
        <v>223</v>
      </c>
      <c r="C234" s="41">
        <v>554439000019738</v>
      </c>
      <c r="D234" s="40">
        <v>1</v>
      </c>
      <c r="E234" s="40" t="s">
        <v>32</v>
      </c>
      <c r="F234" s="40">
        <v>2025</v>
      </c>
      <c r="G234" s="40" t="s">
        <v>19</v>
      </c>
      <c r="H234" s="40" t="s">
        <v>185</v>
      </c>
      <c r="I234" s="43" t="s">
        <v>271</v>
      </c>
      <c r="J234" s="40" t="s">
        <v>224</v>
      </c>
      <c r="K234" s="40"/>
      <c r="L234" s="108"/>
      <c r="M234" s="47">
        <v>-2225</v>
      </c>
    </row>
    <row r="235" spans="1:13" hidden="1" x14ac:dyDescent="0.25">
      <c r="A235" s="40">
        <v>233</v>
      </c>
      <c r="B235" s="108" t="s">
        <v>160</v>
      </c>
      <c r="C235" s="41">
        <v>554732000025525</v>
      </c>
      <c r="D235" s="40">
        <v>1</v>
      </c>
      <c r="E235" s="40" t="s">
        <v>32</v>
      </c>
      <c r="F235" s="40">
        <v>2025</v>
      </c>
      <c r="G235" s="40" t="s">
        <v>19</v>
      </c>
      <c r="H235" s="40" t="s">
        <v>108</v>
      </c>
      <c r="I235" s="43" t="s">
        <v>152</v>
      </c>
      <c r="J235" s="40" t="s">
        <v>163</v>
      </c>
      <c r="K235" s="40"/>
      <c r="L235" s="108"/>
      <c r="M235" s="47">
        <v>-2100</v>
      </c>
    </row>
    <row r="236" spans="1:13" hidden="1" x14ac:dyDescent="0.25">
      <c r="A236" s="40">
        <v>234</v>
      </c>
      <c r="B236" s="108" t="s">
        <v>172</v>
      </c>
      <c r="C236" s="41">
        <v>40101</v>
      </c>
      <c r="D236" s="40">
        <v>1</v>
      </c>
      <c r="E236" s="40" t="s">
        <v>32</v>
      </c>
      <c r="F236" s="40">
        <v>2025</v>
      </c>
      <c r="G236" s="40" t="s">
        <v>28</v>
      </c>
      <c r="H236" s="40" t="s">
        <v>178</v>
      </c>
      <c r="I236" s="43" t="s">
        <v>268</v>
      </c>
      <c r="J236" s="40" t="s">
        <v>171</v>
      </c>
      <c r="K236" s="40"/>
      <c r="L236" s="108"/>
      <c r="M236" s="119">
        <v>-672</v>
      </c>
    </row>
    <row r="237" spans="1:13" hidden="1" x14ac:dyDescent="0.25">
      <c r="A237" s="40">
        <v>235</v>
      </c>
      <c r="B237" s="108" t="s">
        <v>140</v>
      </c>
      <c r="C237" s="41">
        <v>40201</v>
      </c>
      <c r="D237" s="40">
        <v>2</v>
      </c>
      <c r="E237" s="40" t="s">
        <v>32</v>
      </c>
      <c r="F237" s="40">
        <v>2025</v>
      </c>
      <c r="G237" s="40" t="s">
        <v>20</v>
      </c>
      <c r="H237" s="40" t="s">
        <v>229</v>
      </c>
      <c r="I237" s="43" t="s">
        <v>230</v>
      </c>
      <c r="J237" s="40" t="s">
        <v>139</v>
      </c>
      <c r="K237" s="40"/>
      <c r="L237" s="108"/>
      <c r="M237" s="47">
        <v>-1218</v>
      </c>
    </row>
    <row r="238" spans="1:13" hidden="1" x14ac:dyDescent="0.25">
      <c r="A238" s="40">
        <v>236</v>
      </c>
      <c r="B238" s="108" t="s">
        <v>140</v>
      </c>
      <c r="C238" s="41">
        <v>40301</v>
      </c>
      <c r="D238" s="40">
        <v>3</v>
      </c>
      <c r="E238" s="40" t="s">
        <v>32</v>
      </c>
      <c r="F238" s="40">
        <v>2025</v>
      </c>
      <c r="G238" s="40" t="s">
        <v>28</v>
      </c>
      <c r="H238" s="40" t="s">
        <v>186</v>
      </c>
      <c r="I238" s="43" t="s">
        <v>231</v>
      </c>
      <c r="J238" s="40" t="s">
        <v>222</v>
      </c>
      <c r="K238" s="40"/>
      <c r="L238" s="108"/>
      <c r="M238" s="113">
        <v>-756</v>
      </c>
    </row>
    <row r="239" spans="1:13" hidden="1" x14ac:dyDescent="0.25">
      <c r="A239" s="40">
        <v>237</v>
      </c>
      <c r="B239" s="108" t="s">
        <v>127</v>
      </c>
      <c r="C239" s="41">
        <v>40701</v>
      </c>
      <c r="D239" s="40">
        <v>7</v>
      </c>
      <c r="E239" s="40" t="s">
        <v>32</v>
      </c>
      <c r="F239" s="40">
        <v>2025</v>
      </c>
      <c r="G239" s="40" t="s">
        <v>58</v>
      </c>
      <c r="H239" s="40" t="s">
        <v>26</v>
      </c>
      <c r="I239" s="43" t="s">
        <v>128</v>
      </c>
      <c r="J239" s="40" t="s">
        <v>59</v>
      </c>
      <c r="K239" s="40" t="s">
        <v>209</v>
      </c>
      <c r="L239" s="108"/>
      <c r="M239" s="47">
        <v>-1138.95</v>
      </c>
    </row>
    <row r="240" spans="1:13" hidden="1" x14ac:dyDescent="0.25">
      <c r="A240" s="40">
        <v>238</v>
      </c>
      <c r="B240" s="108" t="s">
        <v>140</v>
      </c>
      <c r="C240" s="41">
        <v>40901</v>
      </c>
      <c r="D240" s="40">
        <v>9</v>
      </c>
      <c r="E240" s="40" t="s">
        <v>32</v>
      </c>
      <c r="F240" s="40">
        <v>2025</v>
      </c>
      <c r="G240" s="40" t="s">
        <v>20</v>
      </c>
      <c r="H240" s="40" t="s">
        <v>179</v>
      </c>
      <c r="I240" s="43" t="s">
        <v>232</v>
      </c>
      <c r="J240" s="40" t="s">
        <v>139</v>
      </c>
      <c r="K240" s="40"/>
      <c r="L240" s="108"/>
      <c r="M240" s="47">
        <v>-1638</v>
      </c>
    </row>
    <row r="241" spans="1:13" hidden="1" x14ac:dyDescent="0.25">
      <c r="A241" s="40">
        <v>239</v>
      </c>
      <c r="B241" s="108" t="s">
        <v>54</v>
      </c>
      <c r="C241" s="41">
        <v>890991200007324</v>
      </c>
      <c r="D241" s="40">
        <v>9</v>
      </c>
      <c r="E241" s="40" t="s">
        <v>32</v>
      </c>
      <c r="F241" s="40">
        <v>2025</v>
      </c>
      <c r="G241" s="40" t="s">
        <v>29</v>
      </c>
      <c r="H241" s="40" t="s">
        <v>52</v>
      </c>
      <c r="I241" s="43" t="s">
        <v>68</v>
      </c>
      <c r="J241" s="40" t="s">
        <v>53</v>
      </c>
      <c r="K241" s="40"/>
      <c r="L241" s="108"/>
      <c r="M241" s="113">
        <v>-13</v>
      </c>
    </row>
    <row r="242" spans="1:13" hidden="1" x14ac:dyDescent="0.25">
      <c r="A242" s="40">
        <v>240</v>
      </c>
      <c r="B242" s="108" t="s">
        <v>54</v>
      </c>
      <c r="C242" s="41">
        <v>881001201242946</v>
      </c>
      <c r="D242" s="40">
        <v>10</v>
      </c>
      <c r="E242" s="40" t="s">
        <v>32</v>
      </c>
      <c r="F242" s="40">
        <v>2025</v>
      </c>
      <c r="G242" s="40" t="s">
        <v>14</v>
      </c>
      <c r="H242" s="40" t="s">
        <v>52</v>
      </c>
      <c r="I242" s="43" t="s">
        <v>68</v>
      </c>
      <c r="J242" s="40" t="s">
        <v>53</v>
      </c>
      <c r="K242" s="40"/>
      <c r="L242" s="108"/>
      <c r="M242" s="113">
        <v>-37.700000000000003</v>
      </c>
    </row>
    <row r="243" spans="1:13" x14ac:dyDescent="0.25">
      <c r="A243" s="40">
        <v>241</v>
      </c>
      <c r="B243" s="108" t="s">
        <v>159</v>
      </c>
      <c r="C243" s="41">
        <v>554439000039504</v>
      </c>
      <c r="D243" s="40">
        <v>16</v>
      </c>
      <c r="E243" s="40" t="s">
        <v>32</v>
      </c>
      <c r="F243" s="40">
        <v>2025</v>
      </c>
      <c r="G243" s="40" t="s">
        <v>199</v>
      </c>
      <c r="H243" s="40" t="s">
        <v>158</v>
      </c>
      <c r="I243" s="43" t="s">
        <v>198</v>
      </c>
      <c r="J243" s="40" t="s">
        <v>59</v>
      </c>
      <c r="K243" s="40" t="s">
        <v>209</v>
      </c>
      <c r="L243" s="115"/>
      <c r="M243" s="47">
        <v>-1006.54</v>
      </c>
    </row>
    <row r="244" spans="1:13" hidden="1" x14ac:dyDescent="0.25">
      <c r="A244" s="40">
        <v>242</v>
      </c>
      <c r="B244" s="108" t="s">
        <v>204</v>
      </c>
      <c r="C244" s="41">
        <v>554439000039504</v>
      </c>
      <c r="D244" s="40">
        <v>16</v>
      </c>
      <c r="E244" s="40" t="s">
        <v>32</v>
      </c>
      <c r="F244" s="40">
        <v>2025</v>
      </c>
      <c r="G244" s="40" t="s">
        <v>199</v>
      </c>
      <c r="H244" s="40" t="s">
        <v>158</v>
      </c>
      <c r="I244" s="43" t="s">
        <v>198</v>
      </c>
      <c r="J244" s="40" t="s">
        <v>59</v>
      </c>
      <c r="K244" s="40" t="s">
        <v>209</v>
      </c>
      <c r="L244" s="115"/>
      <c r="M244" s="47">
        <v>-2505.69</v>
      </c>
    </row>
    <row r="245" spans="1:13" hidden="1" x14ac:dyDescent="0.25">
      <c r="A245" s="40">
        <v>243</v>
      </c>
      <c r="B245" s="108" t="s">
        <v>203</v>
      </c>
      <c r="C245" s="41">
        <v>554439000039504</v>
      </c>
      <c r="D245" s="40">
        <v>16</v>
      </c>
      <c r="E245" s="40" t="s">
        <v>32</v>
      </c>
      <c r="F245" s="40">
        <v>2025</v>
      </c>
      <c r="G245" s="40" t="s">
        <v>199</v>
      </c>
      <c r="H245" s="40" t="s">
        <v>158</v>
      </c>
      <c r="I245" s="43" t="s">
        <v>198</v>
      </c>
      <c r="J245" s="40" t="s">
        <v>59</v>
      </c>
      <c r="K245" s="40" t="s">
        <v>209</v>
      </c>
      <c r="L245" s="115"/>
      <c r="M245" s="47">
        <v>-4555.8</v>
      </c>
    </row>
    <row r="246" spans="1:13" hidden="1" x14ac:dyDescent="0.25">
      <c r="A246" s="40">
        <v>244</v>
      </c>
      <c r="B246" s="108" t="s">
        <v>48</v>
      </c>
      <c r="C246" s="41">
        <v>554439000039504</v>
      </c>
      <c r="D246" s="40">
        <v>16</v>
      </c>
      <c r="E246" s="40" t="s">
        <v>32</v>
      </c>
      <c r="F246" s="40">
        <v>2025</v>
      </c>
      <c r="G246" s="40" t="s">
        <v>19</v>
      </c>
      <c r="H246" s="40" t="s">
        <v>69</v>
      </c>
      <c r="I246" s="43" t="s">
        <v>70</v>
      </c>
      <c r="J246" s="40" t="s">
        <v>47</v>
      </c>
      <c r="K246" s="40" t="s">
        <v>209</v>
      </c>
      <c r="L246" s="115"/>
      <c r="M246" s="47">
        <v>-2652.02</v>
      </c>
    </row>
    <row r="247" spans="1:13" hidden="1" x14ac:dyDescent="0.25">
      <c r="A247" s="40">
        <v>245</v>
      </c>
      <c r="B247" s="108" t="s">
        <v>75</v>
      </c>
      <c r="C247" s="41">
        <v>551295000499013</v>
      </c>
      <c r="D247" s="40">
        <v>29</v>
      </c>
      <c r="E247" s="40" t="s">
        <v>32</v>
      </c>
      <c r="F247" s="40">
        <v>2025</v>
      </c>
      <c r="G247" s="40" t="s">
        <v>19</v>
      </c>
      <c r="H247" s="46" t="s">
        <v>74</v>
      </c>
      <c r="I247" s="43" t="s">
        <v>73</v>
      </c>
      <c r="J247" s="40" t="s">
        <v>71</v>
      </c>
      <c r="K247" s="40"/>
      <c r="L247" s="108"/>
      <c r="M247" s="119">
        <v>-987.09</v>
      </c>
    </row>
    <row r="248" spans="1:13" hidden="1" x14ac:dyDescent="0.25">
      <c r="A248" s="40">
        <v>246</v>
      </c>
      <c r="B248" s="108" t="s">
        <v>280</v>
      </c>
      <c r="C248" s="41">
        <v>42901</v>
      </c>
      <c r="D248" s="40">
        <v>29</v>
      </c>
      <c r="E248" s="40" t="s">
        <v>32</v>
      </c>
      <c r="F248" s="40">
        <v>2025</v>
      </c>
      <c r="G248" s="40" t="s">
        <v>28</v>
      </c>
      <c r="H248" s="40" t="s">
        <v>161</v>
      </c>
      <c r="I248" s="43" t="s">
        <v>162</v>
      </c>
      <c r="J248" s="40" t="s">
        <v>71</v>
      </c>
      <c r="K248" s="40"/>
      <c r="L248" s="108"/>
      <c r="M248" s="47">
        <v>-1407.5</v>
      </c>
    </row>
    <row r="249" spans="1:13" hidden="1" x14ac:dyDescent="0.25">
      <c r="A249" s="40">
        <v>247</v>
      </c>
      <c r="B249" s="108" t="s">
        <v>54</v>
      </c>
      <c r="C249" s="41">
        <v>891191200150475</v>
      </c>
      <c r="D249" s="40">
        <v>29</v>
      </c>
      <c r="E249" s="40" t="s">
        <v>32</v>
      </c>
      <c r="F249" s="40">
        <v>2025</v>
      </c>
      <c r="G249" s="40" t="s">
        <v>30</v>
      </c>
      <c r="H249" s="40" t="s">
        <v>52</v>
      </c>
      <c r="I249" s="43" t="s">
        <v>68</v>
      </c>
      <c r="J249" s="40" t="s">
        <v>53</v>
      </c>
      <c r="K249" s="40"/>
      <c r="L249" s="108"/>
      <c r="M249" s="119">
        <v>-3.03</v>
      </c>
    </row>
    <row r="250" spans="1:13" hidden="1" x14ac:dyDescent="0.25">
      <c r="A250" s="40">
        <v>248</v>
      </c>
      <c r="B250" s="108" t="s">
        <v>223</v>
      </c>
      <c r="C250" s="41">
        <v>551882000762037</v>
      </c>
      <c r="D250" s="40">
        <v>2</v>
      </c>
      <c r="E250" s="40" t="s">
        <v>34</v>
      </c>
      <c r="F250" s="40">
        <v>2025</v>
      </c>
      <c r="G250" s="40" t="s">
        <v>19</v>
      </c>
      <c r="H250" s="40" t="s">
        <v>109</v>
      </c>
      <c r="I250" s="43" t="s">
        <v>262</v>
      </c>
      <c r="J250" s="40" t="s">
        <v>224</v>
      </c>
      <c r="K250" s="40"/>
      <c r="L250" s="108"/>
      <c r="M250" s="47">
        <v>-3887.11</v>
      </c>
    </row>
    <row r="251" spans="1:13" hidden="1" x14ac:dyDescent="0.25">
      <c r="A251" s="40">
        <v>249</v>
      </c>
      <c r="B251" s="108" t="s">
        <v>223</v>
      </c>
      <c r="C251" s="41">
        <v>553653000010035</v>
      </c>
      <c r="D251" s="40">
        <v>2</v>
      </c>
      <c r="E251" s="40" t="s">
        <v>34</v>
      </c>
      <c r="F251" s="40">
        <v>2025</v>
      </c>
      <c r="G251" s="40" t="s">
        <v>19</v>
      </c>
      <c r="H251" s="40" t="s">
        <v>235</v>
      </c>
      <c r="I251" s="43" t="s">
        <v>256</v>
      </c>
      <c r="J251" s="40" t="s">
        <v>224</v>
      </c>
      <c r="K251" s="40"/>
      <c r="L251" s="108"/>
      <c r="M251" s="47">
        <v>-2100</v>
      </c>
    </row>
    <row r="252" spans="1:13" hidden="1" x14ac:dyDescent="0.25">
      <c r="A252" s="40">
        <v>250</v>
      </c>
      <c r="B252" s="108" t="s">
        <v>140</v>
      </c>
      <c r="C252" s="41">
        <v>554439000008780</v>
      </c>
      <c r="D252" s="40">
        <v>2</v>
      </c>
      <c r="E252" s="40" t="s">
        <v>34</v>
      </c>
      <c r="F252" s="40">
        <v>2025</v>
      </c>
      <c r="G252" s="40" t="s">
        <v>19</v>
      </c>
      <c r="H252" s="40" t="s">
        <v>220</v>
      </c>
      <c r="I252" s="43" t="s">
        <v>253</v>
      </c>
      <c r="J252" s="40" t="s">
        <v>222</v>
      </c>
      <c r="K252" s="40"/>
      <c r="L252" s="108"/>
      <c r="M252" s="47">
        <v>-3887.11</v>
      </c>
    </row>
    <row r="253" spans="1:13" hidden="1" x14ac:dyDescent="0.25">
      <c r="A253" s="40">
        <v>251</v>
      </c>
      <c r="B253" s="108" t="s">
        <v>160</v>
      </c>
      <c r="C253" s="41">
        <v>554732000025525</v>
      </c>
      <c r="D253" s="40">
        <v>2</v>
      </c>
      <c r="E253" s="40" t="s">
        <v>34</v>
      </c>
      <c r="F253" s="40">
        <v>2025</v>
      </c>
      <c r="G253" s="40" t="s">
        <v>19</v>
      </c>
      <c r="H253" s="40" t="s">
        <v>108</v>
      </c>
      <c r="I253" s="43" t="s">
        <v>152</v>
      </c>
      <c r="J253" s="40" t="s">
        <v>163</v>
      </c>
      <c r="K253" s="40"/>
      <c r="L253" s="108"/>
      <c r="M253" s="47">
        <v>-2100</v>
      </c>
    </row>
    <row r="254" spans="1:13" hidden="1" x14ac:dyDescent="0.25">
      <c r="A254" s="40">
        <v>252</v>
      </c>
      <c r="B254" s="108" t="s">
        <v>234</v>
      </c>
      <c r="C254" s="41">
        <v>50201</v>
      </c>
      <c r="D254" s="40">
        <v>2</v>
      </c>
      <c r="E254" s="40" t="s">
        <v>34</v>
      </c>
      <c r="F254" s="40">
        <v>2025</v>
      </c>
      <c r="G254" s="40" t="s">
        <v>20</v>
      </c>
      <c r="H254" s="40" t="s">
        <v>233</v>
      </c>
      <c r="I254" s="130" t="s">
        <v>283</v>
      </c>
      <c r="J254" s="40" t="s">
        <v>71</v>
      </c>
      <c r="K254" s="40"/>
      <c r="L254" s="108"/>
      <c r="M254" s="119">
        <v>-876.25</v>
      </c>
    </row>
    <row r="255" spans="1:13" hidden="1" x14ac:dyDescent="0.25">
      <c r="A255" s="40">
        <v>253</v>
      </c>
      <c r="B255" s="108" t="s">
        <v>140</v>
      </c>
      <c r="C255" s="41">
        <v>50202</v>
      </c>
      <c r="D255" s="40">
        <v>2</v>
      </c>
      <c r="E255" s="40" t="s">
        <v>34</v>
      </c>
      <c r="F255" s="40">
        <v>2025</v>
      </c>
      <c r="G255" s="40" t="s">
        <v>20</v>
      </c>
      <c r="H255" s="40" t="s">
        <v>164</v>
      </c>
      <c r="I255" s="43" t="s">
        <v>165</v>
      </c>
      <c r="J255" s="40" t="s">
        <v>222</v>
      </c>
      <c r="K255" s="40"/>
      <c r="L255" s="108"/>
      <c r="M255" s="47">
        <v>-3887.11</v>
      </c>
    </row>
    <row r="256" spans="1:13" hidden="1" x14ac:dyDescent="0.25">
      <c r="A256" s="40">
        <v>254</v>
      </c>
      <c r="B256" s="108" t="s">
        <v>172</v>
      </c>
      <c r="C256" s="41">
        <v>50203</v>
      </c>
      <c r="D256" s="40">
        <v>2</v>
      </c>
      <c r="E256" s="40" t="s">
        <v>34</v>
      </c>
      <c r="F256" s="40">
        <v>2025</v>
      </c>
      <c r="G256" s="40" t="s">
        <v>20</v>
      </c>
      <c r="H256" s="40" t="s">
        <v>178</v>
      </c>
      <c r="I256" s="43" t="s">
        <v>268</v>
      </c>
      <c r="J256" s="40" t="s">
        <v>171</v>
      </c>
      <c r="K256" s="40"/>
      <c r="L256" s="108"/>
      <c r="M256" s="113">
        <v>-840</v>
      </c>
    </row>
    <row r="257" spans="1:13" hidden="1" x14ac:dyDescent="0.25">
      <c r="A257" s="40">
        <v>255</v>
      </c>
      <c r="B257" s="108" t="s">
        <v>127</v>
      </c>
      <c r="C257" s="41">
        <v>51201</v>
      </c>
      <c r="D257" s="40">
        <v>12</v>
      </c>
      <c r="E257" s="40" t="s">
        <v>34</v>
      </c>
      <c r="F257" s="40">
        <v>2025</v>
      </c>
      <c r="G257" s="40" t="s">
        <v>58</v>
      </c>
      <c r="H257" s="40" t="s">
        <v>26</v>
      </c>
      <c r="I257" s="43" t="s">
        <v>128</v>
      </c>
      <c r="J257" s="40" t="s">
        <v>59</v>
      </c>
      <c r="K257" s="40" t="s">
        <v>208</v>
      </c>
      <c r="L257" s="108"/>
      <c r="M257" s="113">
        <v>-380</v>
      </c>
    </row>
    <row r="258" spans="1:13" hidden="1" x14ac:dyDescent="0.25">
      <c r="A258" s="40">
        <v>256</v>
      </c>
      <c r="B258" s="108" t="s">
        <v>54</v>
      </c>
      <c r="C258" s="41">
        <v>831321202938275</v>
      </c>
      <c r="D258" s="40">
        <v>12</v>
      </c>
      <c r="E258" s="40" t="s">
        <v>34</v>
      </c>
      <c r="F258" s="40">
        <v>2025</v>
      </c>
      <c r="G258" s="40" t="s">
        <v>14</v>
      </c>
      <c r="H258" s="40" t="s">
        <v>52</v>
      </c>
      <c r="I258" s="43" t="s">
        <v>68</v>
      </c>
      <c r="J258" s="40" t="s">
        <v>53</v>
      </c>
      <c r="K258" s="40"/>
      <c r="L258" s="108"/>
      <c r="M258" s="113">
        <v>-37.700000000000003</v>
      </c>
    </row>
    <row r="259" spans="1:13" hidden="1" x14ac:dyDescent="0.25">
      <c r="A259" s="40">
        <v>257</v>
      </c>
      <c r="B259" s="108" t="s">
        <v>223</v>
      </c>
      <c r="C259" s="41">
        <v>555101000011327</v>
      </c>
      <c r="D259" s="40">
        <v>15</v>
      </c>
      <c r="E259" s="40" t="s">
        <v>34</v>
      </c>
      <c r="F259" s="40">
        <v>2025</v>
      </c>
      <c r="G259" s="40" t="s">
        <v>19</v>
      </c>
      <c r="H259" s="40" t="s">
        <v>187</v>
      </c>
      <c r="I259" s="43" t="s">
        <v>236</v>
      </c>
      <c r="J259" s="40" t="s">
        <v>224</v>
      </c>
      <c r="K259" s="40"/>
      <c r="L259" s="108"/>
      <c r="M259" s="47">
        <v>-1488.12</v>
      </c>
    </row>
    <row r="260" spans="1:13" hidden="1" x14ac:dyDescent="0.25">
      <c r="A260" s="40">
        <v>258</v>
      </c>
      <c r="B260" s="108" t="s">
        <v>234</v>
      </c>
      <c r="C260" s="41">
        <v>51601</v>
      </c>
      <c r="D260" s="40">
        <v>16</v>
      </c>
      <c r="E260" s="40" t="s">
        <v>34</v>
      </c>
      <c r="F260" s="40">
        <v>2025</v>
      </c>
      <c r="G260" s="40" t="s">
        <v>20</v>
      </c>
      <c r="H260" s="40" t="s">
        <v>227</v>
      </c>
      <c r="I260" s="43" t="s">
        <v>228</v>
      </c>
      <c r="J260" s="40" t="s">
        <v>71</v>
      </c>
      <c r="K260" s="40"/>
      <c r="L260" s="108"/>
      <c r="M260" s="119">
        <v>-783.54</v>
      </c>
    </row>
    <row r="261" spans="1:13" hidden="1" x14ac:dyDescent="0.25">
      <c r="A261" s="40">
        <v>259</v>
      </c>
      <c r="B261" s="108" t="s">
        <v>54</v>
      </c>
      <c r="C261" s="41">
        <v>871361200113049</v>
      </c>
      <c r="D261" s="40">
        <v>16</v>
      </c>
      <c r="E261" s="40" t="s">
        <v>34</v>
      </c>
      <c r="F261" s="40">
        <v>2025</v>
      </c>
      <c r="G261" s="40" t="s">
        <v>29</v>
      </c>
      <c r="H261" s="40" t="s">
        <v>52</v>
      </c>
      <c r="I261" s="43" t="s">
        <v>68</v>
      </c>
      <c r="J261" s="40" t="s">
        <v>53</v>
      </c>
      <c r="K261" s="40"/>
      <c r="L261" s="108"/>
      <c r="M261" s="113">
        <v>-13</v>
      </c>
    </row>
    <row r="262" spans="1:13" hidden="1" x14ac:dyDescent="0.25">
      <c r="A262" s="40">
        <v>260</v>
      </c>
      <c r="B262" s="108" t="s">
        <v>204</v>
      </c>
      <c r="C262" s="41">
        <v>554439000039504</v>
      </c>
      <c r="D262" s="40">
        <v>19</v>
      </c>
      <c r="E262" s="40" t="s">
        <v>34</v>
      </c>
      <c r="F262" s="40">
        <v>2025</v>
      </c>
      <c r="G262" s="40" t="s">
        <v>199</v>
      </c>
      <c r="H262" s="40" t="s">
        <v>158</v>
      </c>
      <c r="I262" s="43" t="s">
        <v>198</v>
      </c>
      <c r="J262" s="40" t="s">
        <v>59</v>
      </c>
      <c r="K262" s="40" t="s">
        <v>208</v>
      </c>
      <c r="L262" s="115"/>
      <c r="M262" s="47">
        <v>-1111</v>
      </c>
    </row>
    <row r="263" spans="1:13" hidden="1" x14ac:dyDescent="0.25">
      <c r="A263" s="40">
        <v>261</v>
      </c>
      <c r="B263" s="108" t="s">
        <v>203</v>
      </c>
      <c r="C263" s="41">
        <v>554439000039504</v>
      </c>
      <c r="D263" s="40">
        <v>19</v>
      </c>
      <c r="E263" s="40" t="s">
        <v>34</v>
      </c>
      <c r="F263" s="40">
        <v>2025</v>
      </c>
      <c r="G263" s="40" t="s">
        <v>199</v>
      </c>
      <c r="H263" s="40" t="s">
        <v>158</v>
      </c>
      <c r="I263" s="43" t="s">
        <v>198</v>
      </c>
      <c r="J263" s="40" t="s">
        <v>59</v>
      </c>
      <c r="K263" s="40" t="s">
        <v>208</v>
      </c>
      <c r="L263" s="115"/>
      <c r="M263" s="47">
        <v>-2020</v>
      </c>
    </row>
    <row r="264" spans="1:13" hidden="1" x14ac:dyDescent="0.25">
      <c r="A264" s="40">
        <v>262</v>
      </c>
      <c r="B264" s="108" t="s">
        <v>48</v>
      </c>
      <c r="C264" s="41">
        <v>554439000039504</v>
      </c>
      <c r="D264" s="40">
        <v>20</v>
      </c>
      <c r="E264" s="40" t="s">
        <v>34</v>
      </c>
      <c r="F264" s="40">
        <v>2025</v>
      </c>
      <c r="G264" s="40" t="s">
        <v>19</v>
      </c>
      <c r="H264" s="40" t="s">
        <v>69</v>
      </c>
      <c r="I264" s="43" t="s">
        <v>70</v>
      </c>
      <c r="J264" s="40" t="s">
        <v>47</v>
      </c>
      <c r="K264" s="40" t="s">
        <v>208</v>
      </c>
      <c r="L264" s="115"/>
      <c r="M264" s="47">
        <v>-3768.7</v>
      </c>
    </row>
    <row r="265" spans="1:13" hidden="1" x14ac:dyDescent="0.25">
      <c r="A265" s="40">
        <v>263</v>
      </c>
      <c r="B265" s="108" t="s">
        <v>223</v>
      </c>
      <c r="C265" s="41">
        <v>554732000225163</v>
      </c>
      <c r="D265" s="40">
        <v>29</v>
      </c>
      <c r="E265" s="40" t="s">
        <v>34</v>
      </c>
      <c r="F265" s="40">
        <v>2025</v>
      </c>
      <c r="G265" s="40" t="s">
        <v>19</v>
      </c>
      <c r="H265" s="40" t="s">
        <v>219</v>
      </c>
      <c r="I265" s="43" t="s">
        <v>237</v>
      </c>
      <c r="J265" s="40" t="s">
        <v>224</v>
      </c>
      <c r="K265" s="40"/>
      <c r="L265" s="108"/>
      <c r="M265" s="47">
        <v>-2100</v>
      </c>
    </row>
    <row r="266" spans="1:13" hidden="1" x14ac:dyDescent="0.25">
      <c r="A266" s="40">
        <v>264</v>
      </c>
      <c r="B266" s="108" t="s">
        <v>223</v>
      </c>
      <c r="C266" s="41">
        <v>60401</v>
      </c>
      <c r="D266" s="40">
        <v>4</v>
      </c>
      <c r="E266" s="40" t="s">
        <v>35</v>
      </c>
      <c r="F266" s="40">
        <v>2025</v>
      </c>
      <c r="G266" s="40" t="s">
        <v>20</v>
      </c>
      <c r="H266" s="40" t="s">
        <v>221</v>
      </c>
      <c r="I266" s="43" t="s">
        <v>238</v>
      </c>
      <c r="J266" s="40" t="s">
        <v>224</v>
      </c>
      <c r="K266" s="40"/>
      <c r="L266" s="108"/>
      <c r="M266" s="47">
        <v>-2100</v>
      </c>
    </row>
    <row r="267" spans="1:13" hidden="1" x14ac:dyDescent="0.25">
      <c r="A267" s="40">
        <v>265</v>
      </c>
      <c r="B267" s="108" t="s">
        <v>160</v>
      </c>
      <c r="C267" s="41">
        <v>554732000025525</v>
      </c>
      <c r="D267" s="40">
        <v>5</v>
      </c>
      <c r="E267" s="40" t="s">
        <v>35</v>
      </c>
      <c r="F267" s="40">
        <v>2025</v>
      </c>
      <c r="G267" s="40" t="s">
        <v>19</v>
      </c>
      <c r="H267" s="40" t="s">
        <v>108</v>
      </c>
      <c r="I267" s="43" t="s">
        <v>152</v>
      </c>
      <c r="J267" s="40" t="s">
        <v>163</v>
      </c>
      <c r="K267" s="40"/>
      <c r="L267" s="108"/>
      <c r="M267" s="47">
        <v>-2100</v>
      </c>
    </row>
    <row r="268" spans="1:13" hidden="1" x14ac:dyDescent="0.25">
      <c r="A268" s="40">
        <v>266</v>
      </c>
      <c r="B268" s="108" t="s">
        <v>172</v>
      </c>
      <c r="C268" s="41">
        <v>60501</v>
      </c>
      <c r="D268" s="40">
        <v>5</v>
      </c>
      <c r="E268" s="40" t="s">
        <v>35</v>
      </c>
      <c r="F268" s="40">
        <v>2025</v>
      </c>
      <c r="G268" s="40" t="s">
        <v>20</v>
      </c>
      <c r="H268" s="40" t="s">
        <v>178</v>
      </c>
      <c r="I268" s="43" t="s">
        <v>268</v>
      </c>
      <c r="J268" s="40" t="s">
        <v>171</v>
      </c>
      <c r="K268" s="40"/>
      <c r="L268" s="108"/>
      <c r="M268" s="47">
        <v>-1024.8</v>
      </c>
    </row>
    <row r="269" spans="1:13" hidden="1" x14ac:dyDescent="0.25">
      <c r="A269" s="40">
        <v>267</v>
      </c>
      <c r="B269" s="108" t="s">
        <v>172</v>
      </c>
      <c r="C269" s="41">
        <v>60502</v>
      </c>
      <c r="D269" s="40">
        <v>5</v>
      </c>
      <c r="E269" s="40" t="s">
        <v>35</v>
      </c>
      <c r="F269" s="40">
        <v>2025</v>
      </c>
      <c r="G269" s="40" t="s">
        <v>20</v>
      </c>
      <c r="H269" s="40" t="s">
        <v>170</v>
      </c>
      <c r="I269" s="40" t="s">
        <v>169</v>
      </c>
      <c r="J269" s="40" t="s">
        <v>171</v>
      </c>
      <c r="K269" s="40"/>
      <c r="L269" s="108"/>
      <c r="M269" s="47">
        <v>-4010.11</v>
      </c>
    </row>
    <row r="270" spans="1:13" hidden="1" x14ac:dyDescent="0.25">
      <c r="A270" s="40">
        <v>268</v>
      </c>
      <c r="B270" s="108" t="s">
        <v>60</v>
      </c>
      <c r="C270" s="41">
        <v>60601</v>
      </c>
      <c r="D270" s="40">
        <v>6</v>
      </c>
      <c r="E270" s="40" t="s">
        <v>35</v>
      </c>
      <c r="F270" s="40">
        <v>2025</v>
      </c>
      <c r="G270" s="40" t="s">
        <v>42</v>
      </c>
      <c r="H270" s="40" t="s">
        <v>43</v>
      </c>
      <c r="I270" s="43" t="s">
        <v>72</v>
      </c>
      <c r="J270" s="40" t="s">
        <v>71</v>
      </c>
      <c r="K270" s="40"/>
      <c r="L270" s="108"/>
      <c r="M270" s="119">
        <v>-182.57</v>
      </c>
    </row>
    <row r="271" spans="1:13" hidden="1" x14ac:dyDescent="0.25">
      <c r="A271" s="40">
        <v>269</v>
      </c>
      <c r="B271" s="108" t="s">
        <v>60</v>
      </c>
      <c r="C271" s="41">
        <v>60602</v>
      </c>
      <c r="D271" s="40">
        <v>6</v>
      </c>
      <c r="E271" s="40" t="s">
        <v>35</v>
      </c>
      <c r="F271" s="40">
        <v>2025</v>
      </c>
      <c r="G271" s="40" t="s">
        <v>42</v>
      </c>
      <c r="H271" s="40" t="s">
        <v>43</v>
      </c>
      <c r="I271" s="43" t="s">
        <v>72</v>
      </c>
      <c r="J271" s="40" t="s">
        <v>71</v>
      </c>
      <c r="K271" s="40"/>
      <c r="L271" s="108"/>
      <c r="M271" s="119">
        <v>-178.42</v>
      </c>
    </row>
    <row r="272" spans="1:13" hidden="1" x14ac:dyDescent="0.25">
      <c r="A272" s="40">
        <v>270</v>
      </c>
      <c r="B272" s="108" t="s">
        <v>223</v>
      </c>
      <c r="C272" s="41">
        <v>551882000762037</v>
      </c>
      <c r="D272" s="40">
        <v>10</v>
      </c>
      <c r="E272" s="40" t="s">
        <v>35</v>
      </c>
      <c r="F272" s="40">
        <v>2025</v>
      </c>
      <c r="G272" s="40" t="s">
        <v>19</v>
      </c>
      <c r="H272" s="40" t="s">
        <v>109</v>
      </c>
      <c r="I272" s="43" t="s">
        <v>262</v>
      </c>
      <c r="J272" s="40" t="s">
        <v>224</v>
      </c>
      <c r="K272" s="40" t="s">
        <v>298</v>
      </c>
      <c r="L272" s="108"/>
      <c r="M272" s="113">
        <v>-250</v>
      </c>
    </row>
    <row r="273" spans="1:13" hidden="1" x14ac:dyDescent="0.25">
      <c r="A273" s="40">
        <v>271</v>
      </c>
      <c r="B273" s="108" t="s">
        <v>127</v>
      </c>
      <c r="C273" s="41">
        <v>61001</v>
      </c>
      <c r="D273" s="40">
        <v>10</v>
      </c>
      <c r="E273" s="40" t="s">
        <v>35</v>
      </c>
      <c r="F273" s="40">
        <v>2025</v>
      </c>
      <c r="G273" s="40" t="s">
        <v>58</v>
      </c>
      <c r="H273" s="40" t="s">
        <v>26</v>
      </c>
      <c r="I273" s="43" t="s">
        <v>128</v>
      </c>
      <c r="J273" s="40" t="s">
        <v>59</v>
      </c>
      <c r="K273" s="40" t="s">
        <v>213</v>
      </c>
      <c r="L273" s="108"/>
      <c r="M273" s="47">
        <v>-1050</v>
      </c>
    </row>
    <row r="274" spans="1:13" hidden="1" x14ac:dyDescent="0.25">
      <c r="A274" s="40">
        <v>272</v>
      </c>
      <c r="B274" s="108" t="s">
        <v>54</v>
      </c>
      <c r="C274" s="41">
        <v>841611101801722</v>
      </c>
      <c r="D274" s="40">
        <v>10</v>
      </c>
      <c r="E274" s="40" t="s">
        <v>35</v>
      </c>
      <c r="F274" s="40">
        <v>2025</v>
      </c>
      <c r="G274" s="40" t="s">
        <v>14</v>
      </c>
      <c r="H274" s="40" t="s">
        <v>52</v>
      </c>
      <c r="I274" s="43" t="s">
        <v>68</v>
      </c>
      <c r="J274" s="40" t="s">
        <v>53</v>
      </c>
      <c r="K274" s="40"/>
      <c r="L274" s="108"/>
      <c r="M274" s="119">
        <v>-18.850000000000001</v>
      </c>
    </row>
    <row r="275" spans="1:13" hidden="1" x14ac:dyDescent="0.25">
      <c r="A275" s="40">
        <v>273</v>
      </c>
      <c r="B275" s="108" t="s">
        <v>203</v>
      </c>
      <c r="C275" s="41">
        <v>554439000039504</v>
      </c>
      <c r="D275" s="40">
        <v>18</v>
      </c>
      <c r="E275" s="40" t="s">
        <v>35</v>
      </c>
      <c r="F275" s="40">
        <v>2025</v>
      </c>
      <c r="G275" s="40" t="s">
        <v>199</v>
      </c>
      <c r="H275" s="40" t="s">
        <v>158</v>
      </c>
      <c r="I275" s="43" t="s">
        <v>198</v>
      </c>
      <c r="J275" s="40" t="s">
        <v>59</v>
      </c>
      <c r="K275" s="40" t="s">
        <v>213</v>
      </c>
      <c r="L275" s="115"/>
      <c r="M275" s="47">
        <v>-5200</v>
      </c>
    </row>
    <row r="276" spans="1:13" hidden="1" x14ac:dyDescent="0.25">
      <c r="A276" s="40">
        <v>274</v>
      </c>
      <c r="B276" s="108" t="s">
        <v>204</v>
      </c>
      <c r="C276" s="41">
        <v>554439000039504</v>
      </c>
      <c r="D276" s="40">
        <v>18</v>
      </c>
      <c r="E276" s="40" t="s">
        <v>35</v>
      </c>
      <c r="F276" s="40">
        <v>2025</v>
      </c>
      <c r="G276" s="40" t="s">
        <v>199</v>
      </c>
      <c r="H276" s="40" t="s">
        <v>158</v>
      </c>
      <c r="I276" s="43" t="s">
        <v>198</v>
      </c>
      <c r="J276" s="40" t="s">
        <v>59</v>
      </c>
      <c r="K276" s="40" t="s">
        <v>213</v>
      </c>
      <c r="L276" s="115"/>
      <c r="M276" s="47">
        <v>-2860</v>
      </c>
    </row>
    <row r="277" spans="1:13" x14ac:dyDescent="0.25">
      <c r="A277" s="40">
        <v>275</v>
      </c>
      <c r="B277" s="108" t="s">
        <v>159</v>
      </c>
      <c r="C277" s="41">
        <v>554439000039504</v>
      </c>
      <c r="D277" s="40">
        <v>18</v>
      </c>
      <c r="E277" s="40" t="s">
        <v>35</v>
      </c>
      <c r="F277" s="40">
        <v>2025</v>
      </c>
      <c r="G277" s="40" t="s">
        <v>199</v>
      </c>
      <c r="H277" s="40" t="s">
        <v>158</v>
      </c>
      <c r="I277" s="43" t="s">
        <v>198</v>
      </c>
      <c r="J277" s="40" t="s">
        <v>59</v>
      </c>
      <c r="K277" s="40" t="s">
        <v>213</v>
      </c>
      <c r="L277" s="115"/>
      <c r="M277" s="47">
        <v>-1550.55</v>
      </c>
    </row>
    <row r="278" spans="1:13" hidden="1" x14ac:dyDescent="0.25">
      <c r="A278" s="40">
        <v>276</v>
      </c>
      <c r="B278" s="108" t="s">
        <v>48</v>
      </c>
      <c r="C278" s="41">
        <v>554439000039504</v>
      </c>
      <c r="D278" s="40">
        <v>20</v>
      </c>
      <c r="E278" s="40" t="s">
        <v>35</v>
      </c>
      <c r="F278" s="40">
        <v>2025</v>
      </c>
      <c r="G278" s="40" t="s">
        <v>19</v>
      </c>
      <c r="H278" s="40" t="s">
        <v>69</v>
      </c>
      <c r="I278" s="43" t="s">
        <v>70</v>
      </c>
      <c r="J278" s="40" t="s">
        <v>47</v>
      </c>
      <c r="K278" s="40" t="s">
        <v>213</v>
      </c>
      <c r="L278" s="115"/>
      <c r="M278" s="47">
        <v>-4466.5600000000004</v>
      </c>
    </row>
    <row r="279" spans="1:13" hidden="1" x14ac:dyDescent="0.25">
      <c r="A279" s="40">
        <v>277</v>
      </c>
      <c r="B279" s="108" t="s">
        <v>234</v>
      </c>
      <c r="C279" s="41">
        <v>62001</v>
      </c>
      <c r="D279" s="40">
        <v>20</v>
      </c>
      <c r="E279" s="40" t="s">
        <v>35</v>
      </c>
      <c r="F279" s="40">
        <v>2025</v>
      </c>
      <c r="G279" s="40" t="s">
        <v>20</v>
      </c>
      <c r="H279" s="40" t="s">
        <v>233</v>
      </c>
      <c r="I279" s="130" t="s">
        <v>283</v>
      </c>
      <c r="J279" s="40" t="s">
        <v>71</v>
      </c>
      <c r="K279" s="40"/>
      <c r="L279" s="108"/>
      <c r="M279" s="119">
        <v>-625.51</v>
      </c>
    </row>
    <row r="280" spans="1:13" hidden="1" x14ac:dyDescent="0.25">
      <c r="A280" s="40">
        <v>278</v>
      </c>
      <c r="B280" s="108" t="s">
        <v>54</v>
      </c>
      <c r="C280" s="41">
        <v>851711200146146</v>
      </c>
      <c r="D280" s="40">
        <v>20</v>
      </c>
      <c r="E280" s="40" t="s">
        <v>35</v>
      </c>
      <c r="F280" s="40">
        <v>2025</v>
      </c>
      <c r="G280" s="40" t="s">
        <v>29</v>
      </c>
      <c r="H280" s="40" t="s">
        <v>52</v>
      </c>
      <c r="I280" s="43" t="s">
        <v>68</v>
      </c>
      <c r="J280" s="40" t="s">
        <v>53</v>
      </c>
      <c r="K280" s="40"/>
      <c r="L280" s="108"/>
      <c r="M280" s="113">
        <v>-13</v>
      </c>
    </row>
    <row r="281" spans="1:13" hidden="1" x14ac:dyDescent="0.25">
      <c r="A281" s="40">
        <v>279</v>
      </c>
      <c r="B281" s="108" t="s">
        <v>160</v>
      </c>
      <c r="C281" s="41">
        <v>554732000025525</v>
      </c>
      <c r="D281" s="40">
        <v>3</v>
      </c>
      <c r="E281" s="40" t="s">
        <v>36</v>
      </c>
      <c r="F281" s="40">
        <v>2025</v>
      </c>
      <c r="G281" s="40" t="s">
        <v>19</v>
      </c>
      <c r="H281" s="40" t="s">
        <v>108</v>
      </c>
      <c r="I281" s="43" t="s">
        <v>152</v>
      </c>
      <c r="J281" s="40" t="s">
        <v>163</v>
      </c>
      <c r="K281" s="40"/>
      <c r="L281" s="108"/>
      <c r="M281" s="47">
        <v>-2100</v>
      </c>
    </row>
    <row r="282" spans="1:13" hidden="1" x14ac:dyDescent="0.25">
      <c r="A282" s="40">
        <v>280</v>
      </c>
      <c r="B282" s="108" t="s">
        <v>140</v>
      </c>
      <c r="C282" s="41">
        <v>70301</v>
      </c>
      <c r="D282" s="40">
        <v>3</v>
      </c>
      <c r="E282" s="40" t="s">
        <v>36</v>
      </c>
      <c r="F282" s="40">
        <v>2025</v>
      </c>
      <c r="G282" s="40" t="s">
        <v>28</v>
      </c>
      <c r="H282" s="40" t="s">
        <v>179</v>
      </c>
      <c r="I282" s="43" t="s">
        <v>232</v>
      </c>
      <c r="J282" s="40" t="s">
        <v>139</v>
      </c>
      <c r="K282" s="40"/>
      <c r="L282" s="108"/>
      <c r="M282" s="47">
        <v>-3887.11</v>
      </c>
    </row>
    <row r="283" spans="1:13" hidden="1" x14ac:dyDescent="0.25">
      <c r="A283" s="40">
        <v>281</v>
      </c>
      <c r="B283" s="108" t="s">
        <v>140</v>
      </c>
      <c r="C283" s="41">
        <v>70302</v>
      </c>
      <c r="D283" s="40">
        <v>3</v>
      </c>
      <c r="E283" s="40" t="s">
        <v>36</v>
      </c>
      <c r="F283" s="40">
        <v>2025</v>
      </c>
      <c r="G283" s="40" t="s">
        <v>28</v>
      </c>
      <c r="H283" s="40" t="s">
        <v>168</v>
      </c>
      <c r="I283" s="40" t="s">
        <v>167</v>
      </c>
      <c r="J283" s="40" t="s">
        <v>139</v>
      </c>
      <c r="K283" s="40"/>
      <c r="L283" s="108"/>
      <c r="M283" s="47">
        <v>-3887.11</v>
      </c>
    </row>
    <row r="284" spans="1:13" hidden="1" x14ac:dyDescent="0.25">
      <c r="A284" s="40">
        <v>282</v>
      </c>
      <c r="B284" s="108" t="s">
        <v>223</v>
      </c>
      <c r="C284" s="41">
        <v>70303</v>
      </c>
      <c r="D284" s="40">
        <v>3</v>
      </c>
      <c r="E284" s="40" t="s">
        <v>36</v>
      </c>
      <c r="F284" s="40">
        <v>2025</v>
      </c>
      <c r="G284" s="40" t="s">
        <v>20</v>
      </c>
      <c r="H284" s="40" t="s">
        <v>221</v>
      </c>
      <c r="I284" s="43" t="s">
        <v>238</v>
      </c>
      <c r="J284" s="40" t="s">
        <v>224</v>
      </c>
      <c r="K284" s="40"/>
      <c r="L284" s="108"/>
      <c r="M284" s="47">
        <v>-2100</v>
      </c>
    </row>
    <row r="285" spans="1:13" hidden="1" x14ac:dyDescent="0.25">
      <c r="A285" s="40">
        <v>283</v>
      </c>
      <c r="B285" s="108" t="s">
        <v>60</v>
      </c>
      <c r="C285" s="41">
        <v>70304</v>
      </c>
      <c r="D285" s="40">
        <v>3</v>
      </c>
      <c r="E285" s="40" t="s">
        <v>36</v>
      </c>
      <c r="F285" s="40">
        <v>2025</v>
      </c>
      <c r="G285" s="40" t="s">
        <v>42</v>
      </c>
      <c r="H285" s="40" t="s">
        <v>43</v>
      </c>
      <c r="I285" s="43" t="s">
        <v>72</v>
      </c>
      <c r="J285" s="40" t="s">
        <v>71</v>
      </c>
      <c r="K285" s="40"/>
      <c r="L285" s="108"/>
      <c r="M285" s="119">
        <v>-183.52</v>
      </c>
    </row>
    <row r="286" spans="1:13" hidden="1" x14ac:dyDescent="0.25">
      <c r="A286" s="40">
        <v>284</v>
      </c>
      <c r="B286" s="108" t="s">
        <v>239</v>
      </c>
      <c r="C286" s="41">
        <v>70901</v>
      </c>
      <c r="D286" s="40">
        <v>9</v>
      </c>
      <c r="E286" s="40" t="s">
        <v>36</v>
      </c>
      <c r="F286" s="40">
        <v>2025</v>
      </c>
      <c r="G286" s="40" t="s">
        <v>44</v>
      </c>
      <c r="H286" s="40" t="s">
        <v>135</v>
      </c>
      <c r="I286" s="43" t="s">
        <v>134</v>
      </c>
      <c r="J286" s="40" t="s">
        <v>71</v>
      </c>
      <c r="K286" s="40" t="s">
        <v>513</v>
      </c>
      <c r="L286" s="108"/>
      <c r="M286" s="47">
        <v>-3514.16</v>
      </c>
    </row>
    <row r="287" spans="1:13" hidden="1" x14ac:dyDescent="0.25">
      <c r="A287" s="40">
        <v>285</v>
      </c>
      <c r="B287" s="108" t="s">
        <v>223</v>
      </c>
      <c r="C287" s="41">
        <v>553653000023037</v>
      </c>
      <c r="D287" s="40">
        <v>10</v>
      </c>
      <c r="E287" s="40" t="s">
        <v>36</v>
      </c>
      <c r="F287" s="40">
        <v>2025</v>
      </c>
      <c r="G287" s="40" t="s">
        <v>19</v>
      </c>
      <c r="H287" s="40" t="s">
        <v>181</v>
      </c>
      <c r="I287" s="43" t="s">
        <v>520</v>
      </c>
      <c r="J287" s="40" t="s">
        <v>224</v>
      </c>
      <c r="K287" s="40"/>
      <c r="L287" s="108"/>
      <c r="M287" s="47">
        <v>-2225</v>
      </c>
    </row>
    <row r="288" spans="1:13" hidden="1" x14ac:dyDescent="0.25">
      <c r="A288" s="40">
        <v>286</v>
      </c>
      <c r="B288" s="108" t="s">
        <v>127</v>
      </c>
      <c r="C288" s="41">
        <v>71001</v>
      </c>
      <c r="D288" s="40">
        <v>10</v>
      </c>
      <c r="E288" s="40" t="s">
        <v>36</v>
      </c>
      <c r="F288" s="40">
        <v>2025</v>
      </c>
      <c r="G288" s="40" t="s">
        <v>58</v>
      </c>
      <c r="H288" s="40" t="s">
        <v>26</v>
      </c>
      <c r="I288" s="43" t="s">
        <v>128</v>
      </c>
      <c r="J288" s="40" t="s">
        <v>59</v>
      </c>
      <c r="K288" s="40" t="s">
        <v>214</v>
      </c>
      <c r="L288" s="108"/>
      <c r="M288" s="113">
        <v>-571</v>
      </c>
    </row>
    <row r="289" spans="1:13" hidden="1" x14ac:dyDescent="0.25">
      <c r="A289" s="40">
        <v>287</v>
      </c>
      <c r="B289" s="108" t="s">
        <v>54</v>
      </c>
      <c r="C289" s="41">
        <v>881911201465052</v>
      </c>
      <c r="D289" s="40">
        <v>10</v>
      </c>
      <c r="E289" s="40" t="s">
        <v>36</v>
      </c>
      <c r="F289" s="40">
        <v>2025</v>
      </c>
      <c r="G289" s="40" t="s">
        <v>14</v>
      </c>
      <c r="H289" s="40" t="s">
        <v>52</v>
      </c>
      <c r="I289" s="43" t="s">
        <v>68</v>
      </c>
      <c r="J289" s="40" t="s">
        <v>53</v>
      </c>
      <c r="K289" s="40"/>
      <c r="L289" s="108"/>
      <c r="M289" s="119">
        <v>-18.850000000000001</v>
      </c>
    </row>
    <row r="290" spans="1:13" x14ac:dyDescent="0.25">
      <c r="A290" s="40">
        <v>288</v>
      </c>
      <c r="B290" s="108" t="s">
        <v>159</v>
      </c>
      <c r="C290" s="41">
        <v>554439000039504</v>
      </c>
      <c r="D290" s="40">
        <v>15</v>
      </c>
      <c r="E290" s="40" t="s">
        <v>36</v>
      </c>
      <c r="F290" s="40">
        <v>2025</v>
      </c>
      <c r="G290" s="40" t="s">
        <v>199</v>
      </c>
      <c r="H290" s="40" t="s">
        <v>158</v>
      </c>
      <c r="I290" s="43" t="s">
        <v>198</v>
      </c>
      <c r="J290" s="40" t="s">
        <v>59</v>
      </c>
      <c r="K290" s="40" t="s">
        <v>214</v>
      </c>
      <c r="L290" s="115"/>
      <c r="M290" s="119">
        <v>-357.89</v>
      </c>
    </row>
    <row r="291" spans="1:13" hidden="1" x14ac:dyDescent="0.25">
      <c r="A291" s="40">
        <v>289</v>
      </c>
      <c r="B291" s="108" t="s">
        <v>204</v>
      </c>
      <c r="C291" s="41">
        <v>554439000039504</v>
      </c>
      <c r="D291" s="40">
        <v>15</v>
      </c>
      <c r="E291" s="40" t="s">
        <v>36</v>
      </c>
      <c r="F291" s="40">
        <v>2025</v>
      </c>
      <c r="G291" s="40" t="s">
        <v>199</v>
      </c>
      <c r="H291" s="40" t="s">
        <v>158</v>
      </c>
      <c r="I291" s="43" t="s">
        <v>198</v>
      </c>
      <c r="J291" s="40" t="s">
        <v>59</v>
      </c>
      <c r="K291" s="40" t="s">
        <v>214</v>
      </c>
      <c r="L291" s="115"/>
      <c r="M291" s="47">
        <v>-1256.2</v>
      </c>
    </row>
    <row r="292" spans="1:13" hidden="1" x14ac:dyDescent="0.25">
      <c r="A292" s="40">
        <v>290</v>
      </c>
      <c r="B292" s="108" t="s">
        <v>203</v>
      </c>
      <c r="C292" s="41">
        <v>554439000039504</v>
      </c>
      <c r="D292" s="40">
        <v>15</v>
      </c>
      <c r="E292" s="40" t="s">
        <v>36</v>
      </c>
      <c r="F292" s="40">
        <v>2025</v>
      </c>
      <c r="G292" s="40" t="s">
        <v>199</v>
      </c>
      <c r="H292" s="40" t="s">
        <v>158</v>
      </c>
      <c r="I292" s="43" t="s">
        <v>198</v>
      </c>
      <c r="J292" s="40" t="s">
        <v>59</v>
      </c>
      <c r="K292" s="40" t="s">
        <v>214</v>
      </c>
      <c r="L292" s="115"/>
      <c r="M292" s="47">
        <v>-2284</v>
      </c>
    </row>
    <row r="293" spans="1:13" hidden="1" x14ac:dyDescent="0.25">
      <c r="A293" s="40">
        <v>291</v>
      </c>
      <c r="B293" s="108" t="s">
        <v>48</v>
      </c>
      <c r="C293" s="41">
        <v>554439000039504</v>
      </c>
      <c r="D293" s="40">
        <v>21</v>
      </c>
      <c r="E293" s="40" t="s">
        <v>36</v>
      </c>
      <c r="F293" s="40">
        <v>2025</v>
      </c>
      <c r="G293" s="40" t="s">
        <v>19</v>
      </c>
      <c r="H293" s="40" t="s">
        <v>69</v>
      </c>
      <c r="I293" s="43" t="s">
        <v>70</v>
      </c>
      <c r="J293" s="40" t="s">
        <v>47</v>
      </c>
      <c r="K293" s="40" t="s">
        <v>214</v>
      </c>
      <c r="L293" s="115"/>
      <c r="M293" s="47">
        <v>-4187.3999999999996</v>
      </c>
    </row>
    <row r="294" spans="1:13" hidden="1" x14ac:dyDescent="0.25">
      <c r="A294" s="40">
        <v>292</v>
      </c>
      <c r="B294" s="108" t="s">
        <v>223</v>
      </c>
      <c r="C294" s="41">
        <v>73001</v>
      </c>
      <c r="D294" s="40">
        <v>30</v>
      </c>
      <c r="E294" s="40" t="s">
        <v>36</v>
      </c>
      <c r="F294" s="40">
        <v>2025</v>
      </c>
      <c r="G294" s="40" t="s">
        <v>20</v>
      </c>
      <c r="H294" s="40" t="s">
        <v>188</v>
      </c>
      <c r="I294" s="43" t="s">
        <v>272</v>
      </c>
      <c r="J294" s="40" t="s">
        <v>224</v>
      </c>
      <c r="K294" s="40"/>
      <c r="L294" s="108"/>
      <c r="M294" s="47">
        <v>-2255</v>
      </c>
    </row>
    <row r="295" spans="1:13" hidden="1" x14ac:dyDescent="0.25">
      <c r="A295" s="40">
        <v>293</v>
      </c>
      <c r="B295" s="108" t="s">
        <v>54</v>
      </c>
      <c r="C295" s="41">
        <v>892111200009773</v>
      </c>
      <c r="D295" s="40">
        <v>30</v>
      </c>
      <c r="E295" s="40" t="s">
        <v>36</v>
      </c>
      <c r="F295" s="40">
        <v>2025</v>
      </c>
      <c r="G295" s="40" t="s">
        <v>29</v>
      </c>
      <c r="H295" s="40" t="s">
        <v>52</v>
      </c>
      <c r="I295" s="43" t="s">
        <v>68</v>
      </c>
      <c r="J295" s="40" t="s">
        <v>53</v>
      </c>
      <c r="K295" s="40"/>
      <c r="L295" s="108"/>
      <c r="M295" s="113">
        <v>-13</v>
      </c>
    </row>
    <row r="296" spans="1:13" hidden="1" x14ac:dyDescent="0.25">
      <c r="A296" s="40">
        <v>294</v>
      </c>
      <c r="B296" s="108" t="s">
        <v>223</v>
      </c>
      <c r="C296" s="41">
        <v>554732000005698</v>
      </c>
      <c r="D296" s="40">
        <v>4</v>
      </c>
      <c r="E296" s="40" t="s">
        <v>39</v>
      </c>
      <c r="F296" s="40">
        <v>2025</v>
      </c>
      <c r="G296" s="40" t="s">
        <v>19</v>
      </c>
      <c r="H296" s="40" t="s">
        <v>189</v>
      </c>
      <c r="I296" s="43" t="s">
        <v>258</v>
      </c>
      <c r="J296" s="40" t="s">
        <v>224</v>
      </c>
      <c r="K296" s="40"/>
      <c r="L296" s="108"/>
      <c r="M296" s="47">
        <v>-1657.61</v>
      </c>
    </row>
    <row r="297" spans="1:13" hidden="1" x14ac:dyDescent="0.25">
      <c r="A297" s="40">
        <v>295</v>
      </c>
      <c r="B297" s="108" t="s">
        <v>160</v>
      </c>
      <c r="C297" s="41">
        <v>554732000025525</v>
      </c>
      <c r="D297" s="40">
        <v>4</v>
      </c>
      <c r="E297" s="40" t="s">
        <v>39</v>
      </c>
      <c r="F297" s="40">
        <v>2025</v>
      </c>
      <c r="G297" s="40" t="s">
        <v>19</v>
      </c>
      <c r="H297" s="40" t="s">
        <v>108</v>
      </c>
      <c r="I297" s="43" t="s">
        <v>152</v>
      </c>
      <c r="J297" s="40" t="s">
        <v>163</v>
      </c>
      <c r="K297" s="40"/>
      <c r="L297" s="108"/>
      <c r="M297" s="47">
        <v>-2100</v>
      </c>
    </row>
    <row r="298" spans="1:13" hidden="1" x14ac:dyDescent="0.25">
      <c r="A298" s="40">
        <v>296</v>
      </c>
      <c r="B298" s="108" t="s">
        <v>223</v>
      </c>
      <c r="C298" s="41">
        <v>80501</v>
      </c>
      <c r="D298" s="40">
        <v>5</v>
      </c>
      <c r="E298" s="40" t="s">
        <v>39</v>
      </c>
      <c r="F298" s="40">
        <v>2025</v>
      </c>
      <c r="G298" s="40" t="s">
        <v>20</v>
      </c>
      <c r="H298" s="40" t="s">
        <v>241</v>
      </c>
      <c r="I298" s="43" t="s">
        <v>240</v>
      </c>
      <c r="J298" s="40" t="s">
        <v>224</v>
      </c>
      <c r="K298" s="40"/>
      <c r="L298" s="108"/>
      <c r="M298" s="47">
        <v>-2100</v>
      </c>
    </row>
    <row r="299" spans="1:13" hidden="1" x14ac:dyDescent="0.25">
      <c r="A299" s="40">
        <v>297</v>
      </c>
      <c r="B299" s="108" t="s">
        <v>127</v>
      </c>
      <c r="C299" s="41">
        <v>80801</v>
      </c>
      <c r="D299" s="40">
        <v>8</v>
      </c>
      <c r="E299" s="40" t="s">
        <v>39</v>
      </c>
      <c r="F299" s="40">
        <v>2025</v>
      </c>
      <c r="G299" s="40" t="s">
        <v>58</v>
      </c>
      <c r="H299" s="40" t="s">
        <v>26</v>
      </c>
      <c r="I299" s="43" t="s">
        <v>128</v>
      </c>
      <c r="J299" s="40" t="s">
        <v>59</v>
      </c>
      <c r="K299" s="40" t="s">
        <v>299</v>
      </c>
      <c r="L299" s="108"/>
      <c r="M299" s="113">
        <v>-750</v>
      </c>
    </row>
    <row r="300" spans="1:13" hidden="1" x14ac:dyDescent="0.25">
      <c r="A300" s="40">
        <v>298</v>
      </c>
      <c r="B300" s="108" t="s">
        <v>48</v>
      </c>
      <c r="C300" s="41">
        <v>554439000039504</v>
      </c>
      <c r="D300" s="40">
        <v>11</v>
      </c>
      <c r="E300" s="40" t="s">
        <v>39</v>
      </c>
      <c r="F300" s="40">
        <v>2025</v>
      </c>
      <c r="G300" s="40" t="s">
        <v>19</v>
      </c>
      <c r="H300" s="40" t="s">
        <v>69</v>
      </c>
      <c r="I300" s="43" t="s">
        <v>70</v>
      </c>
      <c r="J300" s="40" t="s">
        <v>47</v>
      </c>
      <c r="K300" s="40" t="s">
        <v>299</v>
      </c>
      <c r="L300" s="115"/>
      <c r="M300" s="47">
        <v>-3210.34</v>
      </c>
    </row>
    <row r="301" spans="1:13" hidden="1" x14ac:dyDescent="0.25">
      <c r="A301" s="40">
        <v>299</v>
      </c>
      <c r="B301" s="108" t="s">
        <v>54</v>
      </c>
      <c r="C301" s="41">
        <v>832231202900954</v>
      </c>
      <c r="D301" s="40">
        <v>11</v>
      </c>
      <c r="E301" s="40" t="s">
        <v>39</v>
      </c>
      <c r="F301" s="40">
        <v>2025</v>
      </c>
      <c r="G301" s="40" t="s">
        <v>14</v>
      </c>
      <c r="H301" s="40" t="s">
        <v>52</v>
      </c>
      <c r="I301" s="43" t="s">
        <v>68</v>
      </c>
      <c r="J301" s="40" t="s">
        <v>53</v>
      </c>
      <c r="K301" s="40"/>
      <c r="L301" s="108"/>
      <c r="M301" s="119">
        <v>-18.850000000000001</v>
      </c>
    </row>
    <row r="302" spans="1:13" hidden="1" x14ac:dyDescent="0.25">
      <c r="A302" s="40">
        <v>300</v>
      </c>
      <c r="B302" s="108" t="s">
        <v>203</v>
      </c>
      <c r="C302" s="41">
        <v>554439000039504</v>
      </c>
      <c r="D302" s="40">
        <v>14</v>
      </c>
      <c r="E302" s="40" t="s">
        <v>39</v>
      </c>
      <c r="F302" s="40">
        <v>2025</v>
      </c>
      <c r="G302" s="40" t="s">
        <v>199</v>
      </c>
      <c r="H302" s="40" t="s">
        <v>158</v>
      </c>
      <c r="I302" s="43" t="s">
        <v>70</v>
      </c>
      <c r="J302" s="40" t="s">
        <v>59</v>
      </c>
      <c r="K302" s="40" t="s">
        <v>299</v>
      </c>
      <c r="L302" s="115"/>
      <c r="M302" s="47">
        <v>-4000</v>
      </c>
    </row>
    <row r="303" spans="1:13" x14ac:dyDescent="0.25">
      <c r="A303" s="40">
        <v>301</v>
      </c>
      <c r="B303" s="108" t="s">
        <v>159</v>
      </c>
      <c r="C303" s="41">
        <v>554439000039504</v>
      </c>
      <c r="D303" s="40">
        <v>14</v>
      </c>
      <c r="E303" s="40" t="s">
        <v>39</v>
      </c>
      <c r="F303" s="40">
        <v>2025</v>
      </c>
      <c r="G303" s="40" t="s">
        <v>199</v>
      </c>
      <c r="H303" s="40" t="s">
        <v>158</v>
      </c>
      <c r="I303" s="43" t="s">
        <v>198</v>
      </c>
      <c r="J303" s="39" t="s">
        <v>59</v>
      </c>
      <c r="K303" s="40" t="s">
        <v>299</v>
      </c>
      <c r="L303" s="115"/>
      <c r="M303" s="119">
        <v>-625.78</v>
      </c>
    </row>
    <row r="304" spans="1:13" hidden="1" x14ac:dyDescent="0.25">
      <c r="A304" s="40">
        <v>302</v>
      </c>
      <c r="B304" s="108" t="s">
        <v>204</v>
      </c>
      <c r="C304" s="41">
        <v>554439000039504</v>
      </c>
      <c r="D304" s="40">
        <v>14</v>
      </c>
      <c r="E304" s="40" t="s">
        <v>39</v>
      </c>
      <c r="F304" s="40">
        <v>2025</v>
      </c>
      <c r="G304" s="40" t="s">
        <v>199</v>
      </c>
      <c r="H304" s="40" t="s">
        <v>158</v>
      </c>
      <c r="I304" s="43" t="s">
        <v>70</v>
      </c>
      <c r="J304" s="40" t="s">
        <v>59</v>
      </c>
      <c r="K304" s="40" t="s">
        <v>299</v>
      </c>
      <c r="L304" s="115"/>
      <c r="M304" s="47">
        <v>-2200</v>
      </c>
    </row>
    <row r="305" spans="1:13" hidden="1" x14ac:dyDescent="0.25">
      <c r="A305" s="40">
        <v>303</v>
      </c>
      <c r="B305" s="108" t="s">
        <v>223</v>
      </c>
      <c r="C305" s="41">
        <v>553655000030368</v>
      </c>
      <c r="D305" s="40">
        <v>21</v>
      </c>
      <c r="E305" s="40" t="s">
        <v>39</v>
      </c>
      <c r="F305" s="40">
        <v>2025</v>
      </c>
      <c r="G305" s="40" t="s">
        <v>19</v>
      </c>
      <c r="H305" s="40" t="s">
        <v>149</v>
      </c>
      <c r="I305" s="40" t="s">
        <v>153</v>
      </c>
      <c r="J305" s="40" t="s">
        <v>224</v>
      </c>
      <c r="K305" s="40"/>
      <c r="L305" s="108"/>
      <c r="M305" s="47">
        <v>-2100</v>
      </c>
    </row>
    <row r="306" spans="1:13" hidden="1" x14ac:dyDescent="0.25">
      <c r="A306" s="40">
        <v>304</v>
      </c>
      <c r="B306" s="108" t="s">
        <v>223</v>
      </c>
      <c r="C306" s="41">
        <v>554732000130766</v>
      </c>
      <c r="D306" s="40">
        <v>21</v>
      </c>
      <c r="E306" s="40" t="s">
        <v>39</v>
      </c>
      <c r="F306" s="40">
        <v>2025</v>
      </c>
      <c r="G306" s="40" t="s">
        <v>19</v>
      </c>
      <c r="H306" s="40" t="s">
        <v>112</v>
      </c>
      <c r="I306" s="43" t="s">
        <v>257</v>
      </c>
      <c r="J306" s="40" t="s">
        <v>224</v>
      </c>
      <c r="K306" s="40"/>
      <c r="L306" s="108"/>
      <c r="M306" s="47">
        <v>-1532.61</v>
      </c>
    </row>
    <row r="307" spans="1:13" hidden="1" x14ac:dyDescent="0.25">
      <c r="A307" s="40">
        <v>305</v>
      </c>
      <c r="B307" s="108" t="s">
        <v>223</v>
      </c>
      <c r="C307" s="41">
        <v>553653000026023</v>
      </c>
      <c r="D307" s="40">
        <v>26</v>
      </c>
      <c r="E307" s="40" t="s">
        <v>39</v>
      </c>
      <c r="F307" s="40">
        <v>2025</v>
      </c>
      <c r="G307" s="40" t="s">
        <v>19</v>
      </c>
      <c r="H307" s="40" t="s">
        <v>147</v>
      </c>
      <c r="I307" s="40" t="s">
        <v>148</v>
      </c>
      <c r="J307" s="40" t="s">
        <v>224</v>
      </c>
      <c r="K307" s="40"/>
      <c r="L307" s="108"/>
      <c r="M307" s="47">
        <v>-2100</v>
      </c>
    </row>
    <row r="308" spans="1:13" hidden="1" x14ac:dyDescent="0.25">
      <c r="A308" s="40">
        <v>306</v>
      </c>
      <c r="B308" s="108" t="s">
        <v>127</v>
      </c>
      <c r="C308" s="41">
        <v>90901</v>
      </c>
      <c r="D308" s="40">
        <v>9</v>
      </c>
      <c r="E308" s="40" t="s">
        <v>12</v>
      </c>
      <c r="F308" s="40">
        <v>2025</v>
      </c>
      <c r="G308" s="40" t="s">
        <v>58</v>
      </c>
      <c r="H308" s="40" t="s">
        <v>26</v>
      </c>
      <c r="I308" s="43" t="s">
        <v>128</v>
      </c>
      <c r="J308" s="40" t="s">
        <v>59</v>
      </c>
      <c r="K308" s="40" t="s">
        <v>482</v>
      </c>
      <c r="L308" s="108"/>
      <c r="M308" s="113">
        <v>-625</v>
      </c>
    </row>
    <row r="309" spans="1:13" hidden="1" x14ac:dyDescent="0.25">
      <c r="A309" s="40">
        <v>307</v>
      </c>
      <c r="B309" s="108" t="s">
        <v>223</v>
      </c>
      <c r="C309" s="41">
        <v>551882000762037</v>
      </c>
      <c r="D309" s="40">
        <v>10</v>
      </c>
      <c r="E309" s="40" t="s">
        <v>12</v>
      </c>
      <c r="F309" s="40">
        <v>2025</v>
      </c>
      <c r="G309" s="40" t="s">
        <v>19</v>
      </c>
      <c r="H309" s="40" t="s">
        <v>109</v>
      </c>
      <c r="I309" s="43" t="s">
        <v>262</v>
      </c>
      <c r="J309" s="40" t="s">
        <v>224</v>
      </c>
      <c r="K309" s="40"/>
      <c r="L309" s="108"/>
      <c r="M309" s="47">
        <v>-1657.61</v>
      </c>
    </row>
    <row r="310" spans="1:13" hidden="1" x14ac:dyDescent="0.25">
      <c r="A310" s="40">
        <v>308</v>
      </c>
      <c r="B310" s="108" t="s">
        <v>223</v>
      </c>
      <c r="C310" s="41">
        <v>553473000008244</v>
      </c>
      <c r="D310" s="40">
        <v>10</v>
      </c>
      <c r="E310" s="40" t="s">
        <v>12</v>
      </c>
      <c r="F310" s="40">
        <v>2025</v>
      </c>
      <c r="G310" s="40" t="s">
        <v>19</v>
      </c>
      <c r="H310" s="40" t="s">
        <v>110</v>
      </c>
      <c r="I310" s="43" t="s">
        <v>248</v>
      </c>
      <c r="J310" s="40" t="s">
        <v>224</v>
      </c>
      <c r="K310" s="40"/>
      <c r="L310" s="108"/>
      <c r="M310" s="47">
        <v>-2225</v>
      </c>
    </row>
    <row r="311" spans="1:13" hidden="1" x14ac:dyDescent="0.25">
      <c r="A311" s="40">
        <v>309</v>
      </c>
      <c r="B311" s="108" t="s">
        <v>223</v>
      </c>
      <c r="C311" s="41">
        <v>553653000023037</v>
      </c>
      <c r="D311" s="40">
        <v>10</v>
      </c>
      <c r="E311" s="40" t="s">
        <v>12</v>
      </c>
      <c r="F311" s="40">
        <v>2025</v>
      </c>
      <c r="G311" s="40" t="s">
        <v>19</v>
      </c>
      <c r="H311" s="40" t="s">
        <v>181</v>
      </c>
      <c r="I311" s="43" t="s">
        <v>246</v>
      </c>
      <c r="J311" s="40" t="s">
        <v>224</v>
      </c>
      <c r="K311" s="40"/>
      <c r="L311" s="108"/>
      <c r="M311" s="47">
        <v>-5150.4399999999996</v>
      </c>
    </row>
    <row r="312" spans="1:13" hidden="1" x14ac:dyDescent="0.25">
      <c r="A312" s="40">
        <v>310</v>
      </c>
      <c r="B312" s="108" t="s">
        <v>223</v>
      </c>
      <c r="C312" s="41">
        <v>554732000025525</v>
      </c>
      <c r="D312" s="40">
        <v>10</v>
      </c>
      <c r="E312" s="40" t="s">
        <v>12</v>
      </c>
      <c r="F312" s="40">
        <v>2025</v>
      </c>
      <c r="G312" s="40" t="s">
        <v>19</v>
      </c>
      <c r="H312" s="40" t="s">
        <v>108</v>
      </c>
      <c r="I312" s="43" t="s">
        <v>152</v>
      </c>
      <c r="J312" s="40" t="s">
        <v>224</v>
      </c>
      <c r="K312" s="40"/>
      <c r="L312" s="108"/>
      <c r="M312" s="47">
        <v>-5373.1</v>
      </c>
    </row>
    <row r="313" spans="1:13" hidden="1" x14ac:dyDescent="0.25">
      <c r="A313" s="40">
        <v>311</v>
      </c>
      <c r="B313" s="108" t="s">
        <v>223</v>
      </c>
      <c r="C313" s="41">
        <v>554732000225163</v>
      </c>
      <c r="D313" s="40">
        <v>10</v>
      </c>
      <c r="E313" s="40" t="s">
        <v>12</v>
      </c>
      <c r="F313" s="40">
        <v>2025</v>
      </c>
      <c r="G313" s="40" t="s">
        <v>19</v>
      </c>
      <c r="H313" s="40" t="s">
        <v>219</v>
      </c>
      <c r="I313" s="43" t="s">
        <v>237</v>
      </c>
      <c r="J313" s="40" t="s">
        <v>224</v>
      </c>
      <c r="K313" s="40"/>
      <c r="L313" s="108"/>
      <c r="M313" s="47">
        <v>-3887.11</v>
      </c>
    </row>
    <row r="314" spans="1:13" hidden="1" x14ac:dyDescent="0.25">
      <c r="A314" s="40">
        <v>312</v>
      </c>
      <c r="B314" s="108" t="s">
        <v>223</v>
      </c>
      <c r="C314" s="41">
        <v>91001</v>
      </c>
      <c r="D314" s="40">
        <v>10</v>
      </c>
      <c r="E314" s="40" t="s">
        <v>12</v>
      </c>
      <c r="F314" s="40">
        <v>2025</v>
      </c>
      <c r="G314" s="40" t="s">
        <v>20</v>
      </c>
      <c r="H314" s="40" t="s">
        <v>241</v>
      </c>
      <c r="I314" s="43" t="s">
        <v>240</v>
      </c>
      <c r="J314" s="40" t="s">
        <v>224</v>
      </c>
      <c r="K314" s="40"/>
      <c r="L314" s="108"/>
      <c r="M314" s="47">
        <v>-2100</v>
      </c>
    </row>
    <row r="315" spans="1:13" hidden="1" x14ac:dyDescent="0.25">
      <c r="A315" s="40">
        <v>313</v>
      </c>
      <c r="B315" s="108" t="s">
        <v>54</v>
      </c>
      <c r="C315" s="41">
        <v>842531101514091</v>
      </c>
      <c r="D315" s="40">
        <v>10</v>
      </c>
      <c r="E315" s="40" t="s">
        <v>12</v>
      </c>
      <c r="F315" s="40">
        <v>2025</v>
      </c>
      <c r="G315" s="40" t="s">
        <v>14</v>
      </c>
      <c r="H315" s="40" t="s">
        <v>52</v>
      </c>
      <c r="I315" s="43" t="s">
        <v>68</v>
      </c>
      <c r="J315" s="40" t="s">
        <v>53</v>
      </c>
      <c r="K315" s="40"/>
      <c r="L315" s="108"/>
      <c r="M315" s="119">
        <v>-20.350000000000001</v>
      </c>
    </row>
    <row r="316" spans="1:13" hidden="1" x14ac:dyDescent="0.25">
      <c r="A316" s="40">
        <v>314</v>
      </c>
      <c r="B316" s="108" t="s">
        <v>242</v>
      </c>
      <c r="C316" s="41">
        <v>91201</v>
      </c>
      <c r="D316" s="40">
        <v>12</v>
      </c>
      <c r="E316" s="40" t="s">
        <v>12</v>
      </c>
      <c r="F316" s="40">
        <v>2025</v>
      </c>
      <c r="G316" s="40" t="s">
        <v>44</v>
      </c>
      <c r="H316" s="114" t="s">
        <v>133</v>
      </c>
      <c r="I316" s="43" t="s">
        <v>132</v>
      </c>
      <c r="J316" s="40" t="s">
        <v>71</v>
      </c>
      <c r="K316" s="40"/>
      <c r="L316" s="108"/>
      <c r="M316" s="47">
        <v>-2226.7800000000002</v>
      </c>
    </row>
    <row r="317" spans="1:13" hidden="1" x14ac:dyDescent="0.25">
      <c r="A317" s="40">
        <v>315</v>
      </c>
      <c r="B317" s="108" t="s">
        <v>242</v>
      </c>
      <c r="C317" s="41">
        <v>91202</v>
      </c>
      <c r="D317" s="40">
        <v>12</v>
      </c>
      <c r="E317" s="40" t="s">
        <v>12</v>
      </c>
      <c r="F317" s="40">
        <v>2025</v>
      </c>
      <c r="G317" s="40" t="s">
        <v>44</v>
      </c>
      <c r="H317" s="114" t="s">
        <v>133</v>
      </c>
      <c r="I317" s="43" t="s">
        <v>132</v>
      </c>
      <c r="J317" s="40" t="s">
        <v>71</v>
      </c>
      <c r="K317" s="40"/>
      <c r="L317" s="108"/>
      <c r="M317" s="47">
        <v>-2226.7800000000002</v>
      </c>
    </row>
    <row r="318" spans="1:13" hidden="1" x14ac:dyDescent="0.25">
      <c r="A318" s="40">
        <v>316</v>
      </c>
      <c r="B318" s="108" t="s">
        <v>242</v>
      </c>
      <c r="C318" s="41">
        <v>91203</v>
      </c>
      <c r="D318" s="40">
        <v>12</v>
      </c>
      <c r="E318" s="40" t="s">
        <v>12</v>
      </c>
      <c r="F318" s="40">
        <v>2025</v>
      </c>
      <c r="G318" s="40" t="s">
        <v>44</v>
      </c>
      <c r="H318" s="114" t="s">
        <v>133</v>
      </c>
      <c r="I318" s="43" t="s">
        <v>132</v>
      </c>
      <c r="J318" s="40" t="s">
        <v>71</v>
      </c>
      <c r="K318" s="40"/>
      <c r="L318" s="108"/>
      <c r="M318" s="47">
        <v>-2226.7800000000002</v>
      </c>
    </row>
    <row r="319" spans="1:13" hidden="1" x14ac:dyDescent="0.25">
      <c r="A319" s="40">
        <v>317</v>
      </c>
      <c r="B319" s="108" t="s">
        <v>46</v>
      </c>
      <c r="C319" s="41">
        <v>91701</v>
      </c>
      <c r="D319" s="40">
        <v>17</v>
      </c>
      <c r="E319" s="40" t="s">
        <v>12</v>
      </c>
      <c r="F319" s="40">
        <v>2025</v>
      </c>
      <c r="G319" s="40" t="s">
        <v>113</v>
      </c>
      <c r="H319" s="40" t="s">
        <v>51</v>
      </c>
      <c r="I319" s="43" t="s">
        <v>131</v>
      </c>
      <c r="J319" s="40" t="s">
        <v>174</v>
      </c>
      <c r="K319" s="40"/>
      <c r="L319" s="108"/>
      <c r="M319" s="47">
        <v>-1552.11</v>
      </c>
    </row>
    <row r="320" spans="1:13" hidden="1" x14ac:dyDescent="0.25">
      <c r="A320" s="40">
        <v>318</v>
      </c>
      <c r="B320" s="108" t="s">
        <v>46</v>
      </c>
      <c r="C320" s="41">
        <v>91702</v>
      </c>
      <c r="D320" s="40">
        <v>17</v>
      </c>
      <c r="E320" s="40" t="s">
        <v>12</v>
      </c>
      <c r="F320" s="40">
        <v>2025</v>
      </c>
      <c r="G320" s="40" t="s">
        <v>113</v>
      </c>
      <c r="H320" s="40" t="s">
        <v>51</v>
      </c>
      <c r="I320" s="43" t="s">
        <v>131</v>
      </c>
      <c r="J320" s="40" t="s">
        <v>174</v>
      </c>
      <c r="K320" s="40"/>
      <c r="L320" s="108"/>
      <c r="M320" s="47">
        <v>-1013.22</v>
      </c>
    </row>
    <row r="321" spans="1:13" hidden="1" x14ac:dyDescent="0.25">
      <c r="A321" s="40">
        <v>319</v>
      </c>
      <c r="B321" s="108" t="s">
        <v>46</v>
      </c>
      <c r="C321" s="41">
        <v>91703</v>
      </c>
      <c r="D321" s="40">
        <v>17</v>
      </c>
      <c r="E321" s="40" t="s">
        <v>12</v>
      </c>
      <c r="F321" s="40">
        <v>2025</v>
      </c>
      <c r="G321" s="40" t="s">
        <v>113</v>
      </c>
      <c r="H321" s="40" t="s">
        <v>51</v>
      </c>
      <c r="I321" s="43" t="s">
        <v>131</v>
      </c>
      <c r="J321" s="40" t="s">
        <v>174</v>
      </c>
      <c r="K321" s="40"/>
      <c r="L321" s="108"/>
      <c r="M321" s="47">
        <v>-1275.55</v>
      </c>
    </row>
    <row r="322" spans="1:13" hidden="1" x14ac:dyDescent="0.25">
      <c r="A322" s="40">
        <v>320</v>
      </c>
      <c r="B322" s="108" t="s">
        <v>46</v>
      </c>
      <c r="C322" s="41">
        <v>91704</v>
      </c>
      <c r="D322" s="40">
        <v>17</v>
      </c>
      <c r="E322" s="40" t="s">
        <v>12</v>
      </c>
      <c r="F322" s="40">
        <v>2025</v>
      </c>
      <c r="G322" s="40" t="s">
        <v>113</v>
      </c>
      <c r="H322" s="40" t="s">
        <v>51</v>
      </c>
      <c r="I322" s="43" t="s">
        <v>131</v>
      </c>
      <c r="J322" s="40" t="s">
        <v>174</v>
      </c>
      <c r="K322" s="40"/>
      <c r="L322" s="108"/>
      <c r="M322" s="47">
        <v>-1058.2</v>
      </c>
    </row>
    <row r="323" spans="1:13" hidden="1" x14ac:dyDescent="0.25">
      <c r="A323" s="40">
        <v>321</v>
      </c>
      <c r="B323" s="108" t="s">
        <v>46</v>
      </c>
      <c r="C323" s="41">
        <v>91705</v>
      </c>
      <c r="D323" s="40">
        <v>17</v>
      </c>
      <c r="E323" s="40" t="s">
        <v>12</v>
      </c>
      <c r="F323" s="40">
        <v>2025</v>
      </c>
      <c r="G323" s="40" t="s">
        <v>113</v>
      </c>
      <c r="H323" s="40" t="s">
        <v>51</v>
      </c>
      <c r="I323" s="43" t="s">
        <v>131</v>
      </c>
      <c r="J323" s="40" t="s">
        <v>174</v>
      </c>
      <c r="K323" s="40"/>
      <c r="L323" s="108"/>
      <c r="M323" s="47">
        <v>-1232.6500000000001</v>
      </c>
    </row>
    <row r="324" spans="1:13" hidden="1" x14ac:dyDescent="0.25">
      <c r="A324" s="40">
        <v>322</v>
      </c>
      <c r="B324" s="108" t="s">
        <v>46</v>
      </c>
      <c r="C324" s="41">
        <v>91706</v>
      </c>
      <c r="D324" s="40">
        <v>17</v>
      </c>
      <c r="E324" s="40" t="s">
        <v>12</v>
      </c>
      <c r="F324" s="40">
        <v>2025</v>
      </c>
      <c r="G324" s="40" t="s">
        <v>113</v>
      </c>
      <c r="H324" s="40" t="s">
        <v>51</v>
      </c>
      <c r="I324" s="43" t="s">
        <v>131</v>
      </c>
      <c r="J324" s="40" t="s">
        <v>174</v>
      </c>
      <c r="K324" s="40"/>
      <c r="L324" s="108"/>
      <c r="M324" s="47">
        <v>-1709.25</v>
      </c>
    </row>
    <row r="325" spans="1:13" hidden="1" x14ac:dyDescent="0.25">
      <c r="A325" s="40">
        <v>323</v>
      </c>
      <c r="B325" s="108" t="s">
        <v>48</v>
      </c>
      <c r="C325" s="41">
        <v>554439000039504</v>
      </c>
      <c r="D325" s="40">
        <v>19</v>
      </c>
      <c r="E325" s="40" t="s">
        <v>12</v>
      </c>
      <c r="F325" s="40">
        <v>2025</v>
      </c>
      <c r="G325" s="40" t="s">
        <v>19</v>
      </c>
      <c r="H325" s="40" t="s">
        <v>69</v>
      </c>
      <c r="I325" s="43" t="s">
        <v>70</v>
      </c>
      <c r="J325" s="40" t="s">
        <v>47</v>
      </c>
      <c r="K325" s="40" t="s">
        <v>482</v>
      </c>
      <c r="L325" s="115"/>
      <c r="M325" s="47">
        <v>-2791.6</v>
      </c>
    </row>
    <row r="326" spans="1:13" x14ac:dyDescent="0.25">
      <c r="A326" s="40">
        <v>324</v>
      </c>
      <c r="B326" s="108" t="s">
        <v>159</v>
      </c>
      <c r="C326" s="41">
        <v>554439000039504</v>
      </c>
      <c r="D326" s="40">
        <v>19</v>
      </c>
      <c r="E326" s="40" t="s">
        <v>12</v>
      </c>
      <c r="F326" s="40">
        <v>2025</v>
      </c>
      <c r="G326" s="40" t="s">
        <v>199</v>
      </c>
      <c r="H326" s="40" t="s">
        <v>158</v>
      </c>
      <c r="I326" s="43" t="s">
        <v>198</v>
      </c>
      <c r="J326" s="39" t="s">
        <v>59</v>
      </c>
      <c r="K326" s="40" t="s">
        <v>482</v>
      </c>
      <c r="L326" s="115"/>
      <c r="M326" s="47">
        <v>-1134.78</v>
      </c>
    </row>
    <row r="327" spans="1:13" hidden="1" x14ac:dyDescent="0.25">
      <c r="A327" s="40">
        <v>325</v>
      </c>
      <c r="B327" s="108" t="s">
        <v>203</v>
      </c>
      <c r="C327" s="41">
        <v>554439000039504</v>
      </c>
      <c r="D327" s="40">
        <v>19</v>
      </c>
      <c r="E327" s="40" t="s">
        <v>12</v>
      </c>
      <c r="F327" s="40">
        <v>2025</v>
      </c>
      <c r="G327" s="40" t="s">
        <v>199</v>
      </c>
      <c r="H327" s="40" t="s">
        <v>158</v>
      </c>
      <c r="I327" s="43" t="s">
        <v>70</v>
      </c>
      <c r="J327" s="40" t="s">
        <v>47</v>
      </c>
      <c r="K327" s="40" t="s">
        <v>482</v>
      </c>
      <c r="L327" s="115"/>
      <c r="M327" s="47">
        <v>-3000</v>
      </c>
    </row>
    <row r="328" spans="1:13" hidden="1" x14ac:dyDescent="0.25">
      <c r="A328" s="40">
        <v>326</v>
      </c>
      <c r="B328" s="108" t="s">
        <v>204</v>
      </c>
      <c r="C328" s="41">
        <v>554439000039504</v>
      </c>
      <c r="D328" s="40">
        <v>19</v>
      </c>
      <c r="E328" s="40" t="s">
        <v>12</v>
      </c>
      <c r="F328" s="40">
        <v>2025</v>
      </c>
      <c r="G328" s="40" t="s">
        <v>199</v>
      </c>
      <c r="H328" s="40" t="s">
        <v>158</v>
      </c>
      <c r="I328" s="43" t="s">
        <v>70</v>
      </c>
      <c r="J328" s="40" t="s">
        <v>47</v>
      </c>
      <c r="K328" s="40" t="s">
        <v>482</v>
      </c>
      <c r="L328" s="115"/>
      <c r="M328" s="47">
        <v>-1650</v>
      </c>
    </row>
    <row r="329" spans="1:13" hidden="1" x14ac:dyDescent="0.25">
      <c r="A329" s="40">
        <v>327</v>
      </c>
      <c r="B329" s="108" t="s">
        <v>127</v>
      </c>
      <c r="C329" s="41">
        <v>100701</v>
      </c>
      <c r="D329" s="40">
        <v>7</v>
      </c>
      <c r="E329" s="40" t="s">
        <v>15</v>
      </c>
      <c r="F329" s="40">
        <v>2025</v>
      </c>
      <c r="G329" s="40" t="s">
        <v>58</v>
      </c>
      <c r="H329" s="40" t="s">
        <v>26</v>
      </c>
      <c r="I329" s="43" t="s">
        <v>128</v>
      </c>
      <c r="J329" s="40" t="s">
        <v>59</v>
      </c>
      <c r="K329" s="40" t="s">
        <v>216</v>
      </c>
      <c r="L329" s="109"/>
      <c r="M329" s="47">
        <v>-750</v>
      </c>
    </row>
    <row r="330" spans="1:13" hidden="1" x14ac:dyDescent="0.25">
      <c r="A330" s="40">
        <v>328</v>
      </c>
      <c r="B330" s="108" t="s">
        <v>48</v>
      </c>
      <c r="C330" s="41">
        <v>554439000039504</v>
      </c>
      <c r="D330" s="40">
        <v>10</v>
      </c>
      <c r="E330" s="40" t="s">
        <v>15</v>
      </c>
      <c r="F330" s="40">
        <v>2025</v>
      </c>
      <c r="G330" s="40" t="s">
        <v>19</v>
      </c>
      <c r="H330" s="40" t="s">
        <v>69</v>
      </c>
      <c r="I330" s="43" t="s">
        <v>70</v>
      </c>
      <c r="J330" s="40" t="s">
        <v>47</v>
      </c>
      <c r="K330" s="40" t="s">
        <v>216</v>
      </c>
      <c r="L330" s="118"/>
      <c r="M330" s="47">
        <v>-837.48</v>
      </c>
    </row>
    <row r="331" spans="1:13" hidden="1" x14ac:dyDescent="0.25">
      <c r="A331" s="40">
        <v>329</v>
      </c>
      <c r="B331" s="108" t="s">
        <v>192</v>
      </c>
      <c r="C331" s="41">
        <v>101001</v>
      </c>
      <c r="D331" s="40">
        <v>10</v>
      </c>
      <c r="E331" s="40" t="s">
        <v>15</v>
      </c>
      <c r="F331" s="40">
        <v>2025</v>
      </c>
      <c r="G331" s="40" t="s">
        <v>28</v>
      </c>
      <c r="H331" s="40" t="s">
        <v>266</v>
      </c>
      <c r="I331" s="43" t="s">
        <v>265</v>
      </c>
      <c r="J331" s="40" t="s">
        <v>71</v>
      </c>
      <c r="K331" s="40"/>
      <c r="L331" s="109"/>
      <c r="M331" s="47">
        <v>-3996.24</v>
      </c>
    </row>
    <row r="332" spans="1:13" x14ac:dyDescent="0.25">
      <c r="A332" s="40">
        <v>330</v>
      </c>
      <c r="B332" s="108" t="s">
        <v>159</v>
      </c>
      <c r="C332" s="41">
        <v>554439000039504</v>
      </c>
      <c r="D332" s="40">
        <v>21</v>
      </c>
      <c r="E332" s="40" t="s">
        <v>15</v>
      </c>
      <c r="F332" s="40">
        <v>2025</v>
      </c>
      <c r="G332" s="40" t="s">
        <v>199</v>
      </c>
      <c r="H332" s="40" t="s">
        <v>158</v>
      </c>
      <c r="I332" s="43" t="s">
        <v>198</v>
      </c>
      <c r="J332" s="40" t="s">
        <v>59</v>
      </c>
      <c r="K332" s="40" t="s">
        <v>216</v>
      </c>
      <c r="L332" s="118"/>
      <c r="M332" s="47">
        <v>-3699.43</v>
      </c>
    </row>
    <row r="333" spans="1:13" hidden="1" x14ac:dyDescent="0.25">
      <c r="A333" s="40">
        <v>331</v>
      </c>
      <c r="B333" s="108" t="s">
        <v>203</v>
      </c>
      <c r="C333" s="41">
        <v>554439000039504</v>
      </c>
      <c r="D333" s="40">
        <v>21</v>
      </c>
      <c r="E333" s="40" t="s">
        <v>15</v>
      </c>
      <c r="F333" s="40">
        <v>2025</v>
      </c>
      <c r="G333" s="40" t="s">
        <v>199</v>
      </c>
      <c r="H333" s="40" t="s">
        <v>158</v>
      </c>
      <c r="I333" s="43" t="s">
        <v>198</v>
      </c>
      <c r="J333" s="40" t="s">
        <v>59</v>
      </c>
      <c r="K333" s="40" t="s">
        <v>216</v>
      </c>
      <c r="L333" s="118"/>
      <c r="M333" s="47">
        <v>-5500</v>
      </c>
    </row>
    <row r="334" spans="1:13" hidden="1" x14ac:dyDescent="0.25">
      <c r="A334" s="40">
        <v>332</v>
      </c>
      <c r="B334" s="108" t="s">
        <v>204</v>
      </c>
      <c r="C334" s="41">
        <v>554439000039504</v>
      </c>
      <c r="D334" s="40">
        <v>21</v>
      </c>
      <c r="E334" s="40" t="s">
        <v>15</v>
      </c>
      <c r="F334" s="40">
        <v>2025</v>
      </c>
      <c r="G334" s="40" t="s">
        <v>199</v>
      </c>
      <c r="H334" s="40" t="s">
        <v>158</v>
      </c>
      <c r="I334" s="43" t="s">
        <v>198</v>
      </c>
      <c r="J334" s="40" t="s">
        <v>59</v>
      </c>
      <c r="K334" s="40" t="s">
        <v>216</v>
      </c>
      <c r="L334" s="118"/>
      <c r="M334" s="47">
        <v>-2657.31</v>
      </c>
    </row>
    <row r="335" spans="1:13" hidden="1" x14ac:dyDescent="0.25">
      <c r="A335" s="40">
        <v>333</v>
      </c>
      <c r="B335" s="108" t="s">
        <v>223</v>
      </c>
      <c r="C335" s="41">
        <v>102201</v>
      </c>
      <c r="D335" s="40">
        <v>22</v>
      </c>
      <c r="E335" s="40" t="s">
        <v>15</v>
      </c>
      <c r="F335" s="40">
        <v>2025</v>
      </c>
      <c r="G335" s="40" t="s">
        <v>20</v>
      </c>
      <c r="H335" s="40" t="s">
        <v>221</v>
      </c>
      <c r="I335" s="43" t="s">
        <v>238</v>
      </c>
      <c r="J335" s="40" t="s">
        <v>224</v>
      </c>
      <c r="K335" s="40"/>
      <c r="L335" s="109"/>
      <c r="M335" s="47">
        <v>-2100</v>
      </c>
    </row>
    <row r="336" spans="1:13" hidden="1" x14ac:dyDescent="0.25">
      <c r="A336" s="40">
        <v>334</v>
      </c>
      <c r="B336" s="108" t="s">
        <v>300</v>
      </c>
      <c r="C336" s="41">
        <v>552925000008570</v>
      </c>
      <c r="D336" s="40">
        <v>23</v>
      </c>
      <c r="E336" s="40" t="s">
        <v>15</v>
      </c>
      <c r="F336" s="40">
        <v>2025</v>
      </c>
      <c r="G336" s="40" t="s">
        <v>19</v>
      </c>
      <c r="H336" s="40" t="s">
        <v>266</v>
      </c>
      <c r="I336" s="43" t="s">
        <v>265</v>
      </c>
      <c r="J336" s="40" t="s">
        <v>71</v>
      </c>
      <c r="K336" s="40"/>
      <c r="L336" s="108"/>
      <c r="M336" s="47">
        <v>-266.68</v>
      </c>
    </row>
    <row r="337" spans="1:13" hidden="1" x14ac:dyDescent="0.25">
      <c r="A337" s="40">
        <v>335</v>
      </c>
      <c r="B337" s="108" t="s">
        <v>294</v>
      </c>
      <c r="C337" s="41">
        <v>552925000008570</v>
      </c>
      <c r="D337" s="40">
        <v>23</v>
      </c>
      <c r="E337" s="40" t="s">
        <v>15</v>
      </c>
      <c r="F337" s="40">
        <v>2025</v>
      </c>
      <c r="G337" s="40" t="s">
        <v>19</v>
      </c>
      <c r="H337" s="40" t="s">
        <v>303</v>
      </c>
      <c r="I337" s="43" t="s">
        <v>304</v>
      </c>
      <c r="J337" s="40" t="s">
        <v>71</v>
      </c>
      <c r="K337" s="40"/>
      <c r="L337" s="108"/>
      <c r="M337" s="47">
        <v>-47</v>
      </c>
    </row>
    <row r="338" spans="1:13" hidden="1" x14ac:dyDescent="0.25">
      <c r="A338" s="40">
        <v>336</v>
      </c>
      <c r="B338" s="108" t="s">
        <v>294</v>
      </c>
      <c r="C338" s="41">
        <v>552925000008570</v>
      </c>
      <c r="D338" s="40">
        <v>23</v>
      </c>
      <c r="E338" s="40" t="s">
        <v>15</v>
      </c>
      <c r="F338" s="40">
        <v>2025</v>
      </c>
      <c r="G338" s="40" t="s">
        <v>19</v>
      </c>
      <c r="H338" s="40" t="s">
        <v>303</v>
      </c>
      <c r="I338" s="43" t="s">
        <v>304</v>
      </c>
      <c r="J338" s="40" t="s">
        <v>71</v>
      </c>
      <c r="K338" s="40"/>
      <c r="L338" s="108"/>
      <c r="M338" s="47">
        <v>-12</v>
      </c>
    </row>
    <row r="339" spans="1:13" hidden="1" x14ac:dyDescent="0.25">
      <c r="A339" s="40">
        <v>337</v>
      </c>
      <c r="B339" s="108" t="s">
        <v>294</v>
      </c>
      <c r="C339" s="41">
        <v>552925000008570</v>
      </c>
      <c r="D339" s="40">
        <v>23</v>
      </c>
      <c r="E339" s="40" t="s">
        <v>15</v>
      </c>
      <c r="F339" s="40">
        <v>2025</v>
      </c>
      <c r="G339" s="40" t="s">
        <v>19</v>
      </c>
      <c r="H339" s="40" t="s">
        <v>303</v>
      </c>
      <c r="I339" s="43" t="s">
        <v>304</v>
      </c>
      <c r="J339" s="40" t="s">
        <v>71</v>
      </c>
      <c r="K339" s="40"/>
      <c r="L339" s="108"/>
      <c r="M339" s="47">
        <v>-12</v>
      </c>
    </row>
    <row r="340" spans="1:13" hidden="1" x14ac:dyDescent="0.25">
      <c r="A340" s="40">
        <v>338</v>
      </c>
      <c r="B340" s="108" t="s">
        <v>294</v>
      </c>
      <c r="C340" s="41">
        <v>552925000008570</v>
      </c>
      <c r="D340" s="40">
        <v>23</v>
      </c>
      <c r="E340" s="40" t="s">
        <v>15</v>
      </c>
      <c r="F340" s="40">
        <v>2025</v>
      </c>
      <c r="G340" s="40" t="s">
        <v>19</v>
      </c>
      <c r="H340" s="40" t="s">
        <v>305</v>
      </c>
      <c r="I340" s="43" t="s">
        <v>306</v>
      </c>
      <c r="J340" s="40" t="s">
        <v>71</v>
      </c>
      <c r="K340" s="40"/>
      <c r="L340" s="108"/>
      <c r="M340" s="47">
        <v>-243.1</v>
      </c>
    </row>
    <row r="341" spans="1:13" hidden="1" x14ac:dyDescent="0.25">
      <c r="A341" s="40">
        <v>339</v>
      </c>
      <c r="B341" s="108" t="s">
        <v>294</v>
      </c>
      <c r="C341" s="41">
        <v>552925000008570</v>
      </c>
      <c r="D341" s="40">
        <v>23</v>
      </c>
      <c r="E341" s="40" t="s">
        <v>15</v>
      </c>
      <c r="F341" s="40">
        <v>2025</v>
      </c>
      <c r="G341" s="40" t="s">
        <v>19</v>
      </c>
      <c r="H341" s="40" t="s">
        <v>307</v>
      </c>
      <c r="I341" s="43" t="s">
        <v>308</v>
      </c>
      <c r="J341" s="40" t="s">
        <v>71</v>
      </c>
      <c r="K341" s="40"/>
      <c r="L341" s="108"/>
      <c r="M341" s="47">
        <v>-250.86</v>
      </c>
    </row>
    <row r="342" spans="1:13" hidden="1" x14ac:dyDescent="0.25">
      <c r="A342" s="40">
        <v>340</v>
      </c>
      <c r="B342" s="108" t="s">
        <v>294</v>
      </c>
      <c r="C342" s="41">
        <v>552925000008570</v>
      </c>
      <c r="D342" s="40">
        <v>23</v>
      </c>
      <c r="E342" s="40" t="s">
        <v>15</v>
      </c>
      <c r="F342" s="40">
        <v>2025</v>
      </c>
      <c r="G342" s="40" t="s">
        <v>19</v>
      </c>
      <c r="H342" s="43" t="s">
        <v>309</v>
      </c>
      <c r="I342" s="81" t="s">
        <v>310</v>
      </c>
      <c r="J342" s="40" t="s">
        <v>71</v>
      </c>
      <c r="K342" s="40"/>
      <c r="L342" s="108"/>
      <c r="M342" s="47">
        <v>-127</v>
      </c>
    </row>
    <row r="343" spans="1:13" hidden="1" x14ac:dyDescent="0.25">
      <c r="A343" s="40">
        <v>341</v>
      </c>
      <c r="B343" s="108" t="s">
        <v>294</v>
      </c>
      <c r="C343" s="41">
        <v>552925000008570</v>
      </c>
      <c r="D343" s="40">
        <v>23</v>
      </c>
      <c r="E343" s="40" t="s">
        <v>15</v>
      </c>
      <c r="F343" s="40">
        <v>2025</v>
      </c>
      <c r="G343" s="40" t="s">
        <v>19</v>
      </c>
      <c r="H343" s="40" t="s">
        <v>311</v>
      </c>
      <c r="I343" s="43" t="s">
        <v>312</v>
      </c>
      <c r="J343" s="40" t="s">
        <v>71</v>
      </c>
      <c r="K343" s="40"/>
      <c r="L343" s="108"/>
      <c r="M343" s="47">
        <v>-115.71</v>
      </c>
    </row>
    <row r="344" spans="1:13" hidden="1" x14ac:dyDescent="0.25">
      <c r="A344" s="40">
        <v>342</v>
      </c>
      <c r="B344" s="108" t="s">
        <v>301</v>
      </c>
      <c r="C344" s="41">
        <v>552925000008570</v>
      </c>
      <c r="D344" s="40">
        <v>23</v>
      </c>
      <c r="E344" s="40" t="s">
        <v>15</v>
      </c>
      <c r="F344" s="40">
        <v>2025</v>
      </c>
      <c r="G344" s="40" t="s">
        <v>19</v>
      </c>
      <c r="H344" s="40" t="s">
        <v>313</v>
      </c>
      <c r="I344" s="43" t="s">
        <v>314</v>
      </c>
      <c r="J344" s="40" t="s">
        <v>71</v>
      </c>
      <c r="K344" s="40"/>
      <c r="L344" s="108"/>
      <c r="M344" s="47">
        <v>-100</v>
      </c>
    </row>
    <row r="345" spans="1:13" hidden="1" x14ac:dyDescent="0.25">
      <c r="A345" s="40">
        <v>343</v>
      </c>
      <c r="B345" s="108" t="s">
        <v>302</v>
      </c>
      <c r="C345" s="41">
        <v>552925000008570</v>
      </c>
      <c r="D345" s="40">
        <v>23</v>
      </c>
      <c r="E345" s="40" t="s">
        <v>15</v>
      </c>
      <c r="F345" s="40">
        <v>2025</v>
      </c>
      <c r="G345" s="40" t="s">
        <v>19</v>
      </c>
      <c r="H345" s="40" t="s">
        <v>316</v>
      </c>
      <c r="I345" s="43" t="s">
        <v>315</v>
      </c>
      <c r="J345" s="40" t="s">
        <v>71</v>
      </c>
      <c r="K345" s="40"/>
      <c r="L345" s="108"/>
      <c r="M345" s="47">
        <v>-364.37</v>
      </c>
    </row>
    <row r="346" spans="1:13" hidden="1" x14ac:dyDescent="0.25">
      <c r="A346" s="40">
        <v>344</v>
      </c>
      <c r="B346" s="42" t="s">
        <v>190</v>
      </c>
      <c r="C346" s="41">
        <v>554732000025525</v>
      </c>
      <c r="D346" s="126">
        <v>3</v>
      </c>
      <c r="E346" s="39" t="s">
        <v>18</v>
      </c>
      <c r="F346" s="40">
        <v>2025</v>
      </c>
      <c r="G346" s="39" t="s">
        <v>19</v>
      </c>
      <c r="H346" s="40" t="s">
        <v>108</v>
      </c>
      <c r="I346" s="43" t="s">
        <v>152</v>
      </c>
      <c r="J346" s="40" t="s">
        <v>163</v>
      </c>
      <c r="K346" s="39"/>
      <c r="L346" s="45"/>
      <c r="M346" s="47">
        <v>-2100</v>
      </c>
    </row>
    <row r="347" spans="1:13" hidden="1" x14ac:dyDescent="0.25">
      <c r="A347" s="40">
        <v>345</v>
      </c>
      <c r="B347" s="108" t="s">
        <v>127</v>
      </c>
      <c r="C347" s="81">
        <v>110601</v>
      </c>
      <c r="D347" s="39">
        <v>6</v>
      </c>
      <c r="E347" s="39" t="s">
        <v>18</v>
      </c>
      <c r="F347" s="40">
        <v>2025</v>
      </c>
      <c r="G347" s="39" t="s">
        <v>58</v>
      </c>
      <c r="H347" s="39" t="s">
        <v>26</v>
      </c>
      <c r="I347" s="43" t="s">
        <v>128</v>
      </c>
      <c r="J347" s="39" t="s">
        <v>59</v>
      </c>
      <c r="K347" s="39" t="s">
        <v>215</v>
      </c>
      <c r="L347" s="122"/>
      <c r="M347" s="113">
        <v>-125</v>
      </c>
    </row>
    <row r="348" spans="1:13" hidden="1" x14ac:dyDescent="0.25">
      <c r="A348" s="40">
        <v>346</v>
      </c>
      <c r="B348" s="108" t="s">
        <v>54</v>
      </c>
      <c r="C348" s="81">
        <v>833141103093366</v>
      </c>
      <c r="D348" s="39">
        <v>10</v>
      </c>
      <c r="E348" s="39" t="s">
        <v>18</v>
      </c>
      <c r="F348" s="40">
        <v>2025</v>
      </c>
      <c r="G348" s="39" t="s">
        <v>14</v>
      </c>
      <c r="H348" s="39" t="s">
        <v>52</v>
      </c>
      <c r="I348" s="43" t="s">
        <v>68</v>
      </c>
      <c r="J348" s="39" t="s">
        <v>53</v>
      </c>
      <c r="K348" s="39"/>
      <c r="L348" s="122"/>
      <c r="M348" s="119">
        <v>-20.350000000000001</v>
      </c>
    </row>
    <row r="349" spans="1:13" hidden="1" x14ac:dyDescent="0.25">
      <c r="A349" s="40">
        <v>347</v>
      </c>
      <c r="B349" s="45" t="s">
        <v>243</v>
      </c>
      <c r="C349" s="81">
        <v>553653000023037</v>
      </c>
      <c r="D349" s="39">
        <v>14</v>
      </c>
      <c r="E349" s="39" t="s">
        <v>18</v>
      </c>
      <c r="F349" s="40">
        <v>2025</v>
      </c>
      <c r="G349" s="39" t="s">
        <v>19</v>
      </c>
      <c r="H349" s="39" t="s">
        <v>181</v>
      </c>
      <c r="I349" s="43" t="s">
        <v>246</v>
      </c>
      <c r="J349" s="39" t="s">
        <v>244</v>
      </c>
      <c r="K349" s="39"/>
      <c r="L349" s="122"/>
      <c r="M349" s="47">
        <v>-6299.3</v>
      </c>
    </row>
    <row r="350" spans="1:13" hidden="1" x14ac:dyDescent="0.25">
      <c r="A350" s="40">
        <v>348</v>
      </c>
      <c r="B350" s="45" t="s">
        <v>243</v>
      </c>
      <c r="C350" s="81">
        <v>553653000026023</v>
      </c>
      <c r="D350" s="39">
        <v>14</v>
      </c>
      <c r="E350" s="39" t="s">
        <v>18</v>
      </c>
      <c r="F350" s="40">
        <v>2025</v>
      </c>
      <c r="G350" s="39" t="s">
        <v>19</v>
      </c>
      <c r="H350" s="39" t="s">
        <v>147</v>
      </c>
      <c r="I350" s="40" t="s">
        <v>148</v>
      </c>
      <c r="J350" s="39" t="s">
        <v>244</v>
      </c>
      <c r="K350" s="39"/>
      <c r="L350" s="122"/>
      <c r="M350" s="47">
        <v>-10889.43</v>
      </c>
    </row>
    <row r="351" spans="1:13" hidden="1" x14ac:dyDescent="0.25">
      <c r="A351" s="40">
        <v>349</v>
      </c>
      <c r="B351" s="45" t="s">
        <v>243</v>
      </c>
      <c r="C351" s="81">
        <v>553655000030368</v>
      </c>
      <c r="D351" s="39">
        <v>14</v>
      </c>
      <c r="E351" s="39" t="s">
        <v>18</v>
      </c>
      <c r="F351" s="40">
        <v>2025</v>
      </c>
      <c r="G351" s="39" t="s">
        <v>19</v>
      </c>
      <c r="H351" s="40" t="s">
        <v>149</v>
      </c>
      <c r="I351" s="40" t="s">
        <v>153</v>
      </c>
      <c r="J351" s="39" t="s">
        <v>244</v>
      </c>
      <c r="K351" s="39"/>
      <c r="L351" s="122"/>
      <c r="M351" s="47">
        <v>-5938.55</v>
      </c>
    </row>
    <row r="352" spans="1:13" hidden="1" x14ac:dyDescent="0.25">
      <c r="A352" s="40">
        <v>350</v>
      </c>
      <c r="B352" s="45" t="s">
        <v>243</v>
      </c>
      <c r="C352" s="81">
        <v>554439000019738</v>
      </c>
      <c r="D352" s="39">
        <v>14</v>
      </c>
      <c r="E352" s="39" t="s">
        <v>18</v>
      </c>
      <c r="F352" s="40">
        <v>2025</v>
      </c>
      <c r="G352" s="39" t="s">
        <v>19</v>
      </c>
      <c r="H352" s="39" t="s">
        <v>185</v>
      </c>
      <c r="I352" s="43" t="s">
        <v>271</v>
      </c>
      <c r="J352" s="39" t="s">
        <v>244</v>
      </c>
      <c r="K352" s="39"/>
      <c r="L352" s="122"/>
      <c r="M352" s="47">
        <v>-15187.86</v>
      </c>
    </row>
    <row r="353" spans="1:13" hidden="1" x14ac:dyDescent="0.25">
      <c r="A353" s="40">
        <v>351</v>
      </c>
      <c r="B353" s="45" t="s">
        <v>243</v>
      </c>
      <c r="C353" s="81">
        <v>111401</v>
      </c>
      <c r="D353" s="39">
        <v>14</v>
      </c>
      <c r="E353" s="39" t="s">
        <v>18</v>
      </c>
      <c r="F353" s="40">
        <v>2025</v>
      </c>
      <c r="G353" s="39" t="s">
        <v>20</v>
      </c>
      <c r="H353" s="39" t="s">
        <v>188</v>
      </c>
      <c r="I353" s="43" t="s">
        <v>272</v>
      </c>
      <c r="J353" s="39" t="s">
        <v>244</v>
      </c>
      <c r="K353" s="39"/>
      <c r="L353" s="122"/>
      <c r="M353" s="47">
        <v>-11392.5</v>
      </c>
    </row>
    <row r="354" spans="1:13" hidden="1" x14ac:dyDescent="0.25">
      <c r="A354" s="40">
        <v>352</v>
      </c>
      <c r="B354" s="45" t="s">
        <v>204</v>
      </c>
      <c r="C354" s="41">
        <v>554439000039504</v>
      </c>
      <c r="D354" s="39">
        <v>17</v>
      </c>
      <c r="E354" s="39" t="s">
        <v>18</v>
      </c>
      <c r="F354" s="40">
        <v>2025</v>
      </c>
      <c r="G354" s="39" t="s">
        <v>199</v>
      </c>
      <c r="H354" s="39" t="s">
        <v>158</v>
      </c>
      <c r="I354" s="43" t="s">
        <v>198</v>
      </c>
      <c r="J354" s="40" t="s">
        <v>59</v>
      </c>
      <c r="K354" s="39" t="s">
        <v>215</v>
      </c>
      <c r="L354" s="122"/>
      <c r="M354" s="113">
        <v>-275</v>
      </c>
    </row>
    <row r="355" spans="1:13" hidden="1" x14ac:dyDescent="0.25">
      <c r="A355" s="40">
        <v>353</v>
      </c>
      <c r="B355" s="108" t="s">
        <v>203</v>
      </c>
      <c r="C355" s="41">
        <v>554439000039504</v>
      </c>
      <c r="D355" s="39">
        <v>17</v>
      </c>
      <c r="E355" s="39" t="s">
        <v>18</v>
      </c>
      <c r="F355" s="40">
        <v>2025</v>
      </c>
      <c r="G355" s="39" t="s">
        <v>199</v>
      </c>
      <c r="H355" s="39" t="s">
        <v>158</v>
      </c>
      <c r="I355" s="43" t="s">
        <v>198</v>
      </c>
      <c r="J355" s="40" t="s">
        <v>59</v>
      </c>
      <c r="K355" s="39" t="s">
        <v>215</v>
      </c>
      <c r="L355" s="122"/>
      <c r="M355" s="113">
        <v>-500</v>
      </c>
    </row>
    <row r="356" spans="1:13" hidden="1" x14ac:dyDescent="0.25">
      <c r="A356" s="40">
        <v>354</v>
      </c>
      <c r="B356" s="45" t="s">
        <v>243</v>
      </c>
      <c r="C356" s="81">
        <v>554732000113556</v>
      </c>
      <c r="D356" s="39">
        <v>17</v>
      </c>
      <c r="E356" s="39" t="s">
        <v>18</v>
      </c>
      <c r="F356" s="40">
        <v>2025</v>
      </c>
      <c r="G356" s="39" t="s">
        <v>19</v>
      </c>
      <c r="H356" s="39" t="s">
        <v>191</v>
      </c>
      <c r="I356" s="43" t="s">
        <v>249</v>
      </c>
      <c r="J356" s="39" t="s">
        <v>244</v>
      </c>
      <c r="K356" s="39"/>
      <c r="L356" s="122"/>
      <c r="M356" s="47">
        <v>-8378.18</v>
      </c>
    </row>
    <row r="357" spans="1:13" hidden="1" x14ac:dyDescent="0.25">
      <c r="A357" s="40">
        <v>355</v>
      </c>
      <c r="B357" s="45" t="s">
        <v>243</v>
      </c>
      <c r="C357" s="81">
        <v>554732000132604</v>
      </c>
      <c r="D357" s="39">
        <v>17</v>
      </c>
      <c r="E357" s="39" t="s">
        <v>18</v>
      </c>
      <c r="F357" s="40">
        <v>2025</v>
      </c>
      <c r="G357" s="39" t="s">
        <v>19</v>
      </c>
      <c r="H357" s="39" t="s">
        <v>155</v>
      </c>
      <c r="I357" s="40" t="s">
        <v>156</v>
      </c>
      <c r="J357" s="39" t="s">
        <v>244</v>
      </c>
      <c r="K357" s="39"/>
      <c r="L357" s="122"/>
      <c r="M357" s="47">
        <v>-3825.61</v>
      </c>
    </row>
    <row r="358" spans="1:13" hidden="1" x14ac:dyDescent="0.25">
      <c r="A358" s="40">
        <v>356</v>
      </c>
      <c r="B358" s="45" t="s">
        <v>243</v>
      </c>
      <c r="C358" s="81">
        <v>553653000023037</v>
      </c>
      <c r="D358" s="39">
        <v>8</v>
      </c>
      <c r="E358" s="39" t="s">
        <v>21</v>
      </c>
      <c r="F358" s="40">
        <v>2025</v>
      </c>
      <c r="G358" s="39" t="s">
        <v>19</v>
      </c>
      <c r="H358" s="39" t="s">
        <v>181</v>
      </c>
      <c r="I358" s="43" t="s">
        <v>520</v>
      </c>
      <c r="J358" s="39" t="s">
        <v>244</v>
      </c>
      <c r="K358" s="39"/>
      <c r="L358" s="122"/>
      <c r="M358" s="47">
        <v>-6056.69</v>
      </c>
    </row>
    <row r="359" spans="1:13" hidden="1" x14ac:dyDescent="0.25">
      <c r="A359" s="40">
        <v>357</v>
      </c>
      <c r="B359" s="45" t="s">
        <v>243</v>
      </c>
      <c r="C359" s="81">
        <v>553653000026023</v>
      </c>
      <c r="D359" s="39">
        <v>8</v>
      </c>
      <c r="E359" s="39" t="s">
        <v>21</v>
      </c>
      <c r="F359" s="40">
        <v>2025</v>
      </c>
      <c r="G359" s="39" t="s">
        <v>19</v>
      </c>
      <c r="H359" s="39" t="s">
        <v>147</v>
      </c>
      <c r="I359" s="40" t="s">
        <v>148</v>
      </c>
      <c r="J359" s="39" t="s">
        <v>244</v>
      </c>
      <c r="K359" s="39"/>
      <c r="L359" s="122"/>
      <c r="M359" s="47">
        <v>-10889.43</v>
      </c>
    </row>
    <row r="360" spans="1:13" hidden="1" x14ac:dyDescent="0.25">
      <c r="A360" s="40">
        <v>358</v>
      </c>
      <c r="B360" s="45" t="s">
        <v>243</v>
      </c>
      <c r="C360" s="81">
        <v>553655000030368</v>
      </c>
      <c r="D360" s="39">
        <v>8</v>
      </c>
      <c r="E360" s="39" t="s">
        <v>21</v>
      </c>
      <c r="F360" s="40">
        <v>2025</v>
      </c>
      <c r="G360" s="39" t="s">
        <v>19</v>
      </c>
      <c r="H360" s="40" t="s">
        <v>149</v>
      </c>
      <c r="I360" s="40" t="s">
        <v>153</v>
      </c>
      <c r="J360" s="39" t="s">
        <v>244</v>
      </c>
      <c r="K360" s="39"/>
      <c r="L360" s="122"/>
      <c r="M360" s="47">
        <v>-6400.68</v>
      </c>
    </row>
    <row r="361" spans="1:13" hidden="1" x14ac:dyDescent="0.25">
      <c r="A361" s="40">
        <v>359</v>
      </c>
      <c r="B361" s="45" t="s">
        <v>243</v>
      </c>
      <c r="C361" s="81">
        <v>554439000019738</v>
      </c>
      <c r="D361" s="39">
        <v>8</v>
      </c>
      <c r="E361" s="39" t="s">
        <v>21</v>
      </c>
      <c r="F361" s="40">
        <v>2025</v>
      </c>
      <c r="G361" s="39" t="s">
        <v>19</v>
      </c>
      <c r="H361" s="39" t="s">
        <v>185</v>
      </c>
      <c r="I361" s="43" t="s">
        <v>271</v>
      </c>
      <c r="J361" s="39" t="s">
        <v>244</v>
      </c>
      <c r="K361" s="39"/>
      <c r="L361" s="45"/>
      <c r="M361" s="47">
        <v>-15187.86</v>
      </c>
    </row>
    <row r="362" spans="1:13" hidden="1" x14ac:dyDescent="0.25">
      <c r="A362" s="40">
        <v>360</v>
      </c>
      <c r="B362" s="45" t="s">
        <v>243</v>
      </c>
      <c r="C362" s="81">
        <v>120801</v>
      </c>
      <c r="D362" s="39">
        <v>8</v>
      </c>
      <c r="E362" s="39" t="s">
        <v>21</v>
      </c>
      <c r="F362" s="40">
        <v>2025</v>
      </c>
      <c r="G362" s="39" t="s">
        <v>20</v>
      </c>
      <c r="H362" s="39" t="s">
        <v>188</v>
      </c>
      <c r="I362" s="43" t="s">
        <v>272</v>
      </c>
      <c r="J362" s="39" t="s">
        <v>244</v>
      </c>
      <c r="K362" s="39"/>
      <c r="L362" s="45"/>
      <c r="M362" s="47">
        <v>-8124.43</v>
      </c>
    </row>
    <row r="363" spans="1:13" hidden="1" x14ac:dyDescent="0.25">
      <c r="A363" s="40">
        <v>361</v>
      </c>
      <c r="B363" s="45" t="s">
        <v>127</v>
      </c>
      <c r="C363" s="41">
        <v>121101</v>
      </c>
      <c r="D363" s="39">
        <v>10</v>
      </c>
      <c r="E363" s="39" t="s">
        <v>21</v>
      </c>
      <c r="F363" s="40">
        <v>2025</v>
      </c>
      <c r="G363" s="39" t="s">
        <v>58</v>
      </c>
      <c r="H363" s="39" t="s">
        <v>26</v>
      </c>
      <c r="I363" s="43" t="s">
        <v>128</v>
      </c>
      <c r="J363" s="40" t="s">
        <v>59</v>
      </c>
      <c r="K363" s="39" t="s">
        <v>483</v>
      </c>
      <c r="L363" s="115"/>
      <c r="M363" s="47">
        <v>-1612.5</v>
      </c>
    </row>
    <row r="364" spans="1:13" hidden="1" x14ac:dyDescent="0.25">
      <c r="A364" s="40">
        <v>362</v>
      </c>
      <c r="B364" s="45" t="s">
        <v>54</v>
      </c>
      <c r="C364" s="131">
        <v>883441201654348</v>
      </c>
      <c r="D364" s="39">
        <v>10</v>
      </c>
      <c r="E364" s="39" t="s">
        <v>21</v>
      </c>
      <c r="F364" s="40">
        <v>2025</v>
      </c>
      <c r="G364" s="39" t="s">
        <v>14</v>
      </c>
      <c r="H364" s="39" t="s">
        <v>52</v>
      </c>
      <c r="I364" s="43" t="s">
        <v>68</v>
      </c>
      <c r="J364" s="40" t="s">
        <v>53</v>
      </c>
      <c r="K364" s="39"/>
      <c r="L364" s="115"/>
      <c r="M364" s="119">
        <v>-20.350000000000001</v>
      </c>
    </row>
    <row r="365" spans="1:13" hidden="1" x14ac:dyDescent="0.25">
      <c r="A365" s="40">
        <v>363</v>
      </c>
      <c r="B365" s="45" t="s">
        <v>223</v>
      </c>
      <c r="C365" s="81">
        <v>553653000036689</v>
      </c>
      <c r="D365" s="39">
        <v>16</v>
      </c>
      <c r="E365" s="39" t="s">
        <v>21</v>
      </c>
      <c r="F365" s="39">
        <v>2025</v>
      </c>
      <c r="G365" s="39" t="s">
        <v>19</v>
      </c>
      <c r="H365" s="39" t="s">
        <v>183</v>
      </c>
      <c r="I365" s="43" t="s">
        <v>252</v>
      </c>
      <c r="J365" s="39" t="s">
        <v>224</v>
      </c>
      <c r="K365" s="39"/>
      <c r="L365" s="115"/>
      <c r="M365" s="47">
        <v>-1579.99</v>
      </c>
    </row>
    <row r="366" spans="1:13" x14ac:dyDescent="0.25">
      <c r="A366" s="40">
        <v>364</v>
      </c>
      <c r="B366" s="45" t="s">
        <v>159</v>
      </c>
      <c r="C366" s="41">
        <v>554439000039504</v>
      </c>
      <c r="D366" s="39">
        <v>18</v>
      </c>
      <c r="E366" s="39" t="s">
        <v>21</v>
      </c>
      <c r="F366" s="39">
        <v>2025</v>
      </c>
      <c r="G366" s="40" t="s">
        <v>199</v>
      </c>
      <c r="H366" s="39" t="s">
        <v>158</v>
      </c>
      <c r="I366" s="43" t="s">
        <v>198</v>
      </c>
      <c r="J366" s="39" t="s">
        <v>59</v>
      </c>
      <c r="K366" s="39" t="s">
        <v>483</v>
      </c>
      <c r="L366" s="115"/>
      <c r="M366" s="47">
        <v>-16540.939999999999</v>
      </c>
    </row>
    <row r="367" spans="1:13" hidden="1" x14ac:dyDescent="0.25">
      <c r="A367" s="40">
        <v>365</v>
      </c>
      <c r="B367" s="45" t="s">
        <v>204</v>
      </c>
      <c r="C367" s="41">
        <v>554439000039504</v>
      </c>
      <c r="D367" s="39">
        <v>18</v>
      </c>
      <c r="E367" s="39" t="s">
        <v>21</v>
      </c>
      <c r="F367" s="39">
        <v>2025</v>
      </c>
      <c r="G367" s="39" t="s">
        <v>199</v>
      </c>
      <c r="H367" s="39" t="s">
        <v>158</v>
      </c>
      <c r="I367" s="43" t="s">
        <v>198</v>
      </c>
      <c r="J367" s="39" t="s">
        <v>59</v>
      </c>
      <c r="K367" s="39" t="s">
        <v>483</v>
      </c>
      <c r="L367" s="115"/>
      <c r="M367" s="47">
        <v>-4745.8599999999997</v>
      </c>
    </row>
    <row r="368" spans="1:13" hidden="1" x14ac:dyDescent="0.25">
      <c r="A368" s="40">
        <v>366</v>
      </c>
      <c r="B368" s="108" t="s">
        <v>203</v>
      </c>
      <c r="C368" s="41">
        <v>554439000039504</v>
      </c>
      <c r="D368" s="39">
        <v>18</v>
      </c>
      <c r="E368" s="39" t="s">
        <v>21</v>
      </c>
      <c r="F368" s="39">
        <v>2025</v>
      </c>
      <c r="G368" s="39" t="s">
        <v>199</v>
      </c>
      <c r="H368" s="39" t="s">
        <v>158</v>
      </c>
      <c r="I368" s="43" t="s">
        <v>198</v>
      </c>
      <c r="J368" s="39" t="s">
        <v>59</v>
      </c>
      <c r="K368" s="39" t="s">
        <v>483</v>
      </c>
      <c r="L368" s="115"/>
      <c r="M368" s="47">
        <v>-16728.53</v>
      </c>
    </row>
    <row r="369" spans="1:13" hidden="1" x14ac:dyDescent="0.25">
      <c r="A369" s="40">
        <v>367</v>
      </c>
      <c r="B369" s="45" t="s">
        <v>243</v>
      </c>
      <c r="C369" s="129">
        <v>553653000023037</v>
      </c>
      <c r="D369" s="39">
        <v>5</v>
      </c>
      <c r="E369" s="39" t="s">
        <v>25</v>
      </c>
      <c r="F369" s="39">
        <v>2026</v>
      </c>
      <c r="G369" s="39" t="s">
        <v>19</v>
      </c>
      <c r="H369" s="39" t="s">
        <v>181</v>
      </c>
      <c r="I369" s="43" t="s">
        <v>520</v>
      </c>
      <c r="J369" s="39" t="s">
        <v>244</v>
      </c>
      <c r="K369" s="39"/>
      <c r="L369" s="115"/>
      <c r="M369" s="47">
        <v>-5941.93</v>
      </c>
    </row>
    <row r="370" spans="1:13" hidden="1" x14ac:dyDescent="0.25">
      <c r="A370" s="40">
        <v>368</v>
      </c>
      <c r="B370" s="45" t="s">
        <v>243</v>
      </c>
      <c r="C370" s="129">
        <v>553653000026023</v>
      </c>
      <c r="D370" s="39">
        <v>5</v>
      </c>
      <c r="E370" s="39" t="s">
        <v>25</v>
      </c>
      <c r="F370" s="39">
        <v>2026</v>
      </c>
      <c r="G370" s="39" t="s">
        <v>19</v>
      </c>
      <c r="H370" s="39" t="s">
        <v>147</v>
      </c>
      <c r="I370" s="40" t="s">
        <v>148</v>
      </c>
      <c r="J370" s="39" t="s">
        <v>244</v>
      </c>
      <c r="K370" s="39"/>
      <c r="L370" s="115"/>
      <c r="M370" s="47">
        <v>-10889.43</v>
      </c>
    </row>
    <row r="371" spans="1:13" hidden="1" x14ac:dyDescent="0.25">
      <c r="A371" s="40">
        <v>369</v>
      </c>
      <c r="B371" s="45" t="s">
        <v>243</v>
      </c>
      <c r="C371" s="129">
        <v>554439000019738</v>
      </c>
      <c r="D371" s="39">
        <v>5</v>
      </c>
      <c r="E371" s="39" t="s">
        <v>25</v>
      </c>
      <c r="F371" s="39">
        <v>2026</v>
      </c>
      <c r="G371" s="39" t="s">
        <v>19</v>
      </c>
      <c r="H371" s="39" t="s">
        <v>185</v>
      </c>
      <c r="I371" s="43" t="s">
        <v>271</v>
      </c>
      <c r="J371" s="39" t="s">
        <v>244</v>
      </c>
      <c r="K371" s="39"/>
      <c r="L371" s="115"/>
      <c r="M371" s="47">
        <v>-15187.86</v>
      </c>
    </row>
    <row r="372" spans="1:13" hidden="1" x14ac:dyDescent="0.25">
      <c r="A372" s="40">
        <v>370</v>
      </c>
      <c r="B372" s="45" t="s">
        <v>127</v>
      </c>
      <c r="C372" s="129">
        <v>10901</v>
      </c>
      <c r="D372" s="39">
        <v>9</v>
      </c>
      <c r="E372" s="39" t="s">
        <v>25</v>
      </c>
      <c r="F372" s="39">
        <v>2026</v>
      </c>
      <c r="G372" s="39" t="s">
        <v>487</v>
      </c>
      <c r="H372" s="39" t="s">
        <v>26</v>
      </c>
      <c r="I372" s="43" t="s">
        <v>128</v>
      </c>
      <c r="J372" s="40" t="s">
        <v>59</v>
      </c>
      <c r="K372" s="39" t="s">
        <v>481</v>
      </c>
      <c r="L372" s="115"/>
      <c r="M372" s="47">
        <v>-1367.5</v>
      </c>
    </row>
    <row r="373" spans="1:13" hidden="1" x14ac:dyDescent="0.25">
      <c r="A373" s="40">
        <v>371</v>
      </c>
      <c r="B373" s="45" t="s">
        <v>54</v>
      </c>
      <c r="C373" s="129">
        <v>870121102908361</v>
      </c>
      <c r="D373" s="39">
        <v>12</v>
      </c>
      <c r="E373" s="39" t="s">
        <v>25</v>
      </c>
      <c r="F373" s="39">
        <v>2026</v>
      </c>
      <c r="G373" s="39" t="s">
        <v>14</v>
      </c>
      <c r="H373" s="39" t="s">
        <v>52</v>
      </c>
      <c r="I373" s="43" t="s">
        <v>68</v>
      </c>
      <c r="J373" s="40" t="s">
        <v>53</v>
      </c>
      <c r="K373" s="39"/>
      <c r="L373" s="115"/>
      <c r="M373" s="119">
        <v>-20.350000000000001</v>
      </c>
    </row>
    <row r="374" spans="1:13" hidden="1" x14ac:dyDescent="0.25">
      <c r="A374" s="40">
        <v>372</v>
      </c>
      <c r="B374" s="45" t="s">
        <v>46</v>
      </c>
      <c r="C374" s="81">
        <v>11301</v>
      </c>
      <c r="D374" s="39">
        <v>13</v>
      </c>
      <c r="E374" s="39" t="s">
        <v>25</v>
      </c>
      <c r="F374" s="39">
        <v>2026</v>
      </c>
      <c r="G374" s="39" t="s">
        <v>113</v>
      </c>
      <c r="H374" s="39" t="s">
        <v>51</v>
      </c>
      <c r="I374" s="43" t="s">
        <v>131</v>
      </c>
      <c r="J374" s="40" t="s">
        <v>174</v>
      </c>
      <c r="K374" s="39"/>
      <c r="L374" s="115"/>
      <c r="M374" s="47">
        <v>-1815.18</v>
      </c>
    </row>
    <row r="375" spans="1:13" hidden="1" x14ac:dyDescent="0.25">
      <c r="A375" s="40">
        <v>373</v>
      </c>
      <c r="B375" s="45" t="s">
        <v>46</v>
      </c>
      <c r="C375" s="81">
        <v>11302</v>
      </c>
      <c r="D375" s="39">
        <v>13</v>
      </c>
      <c r="E375" s="39" t="s">
        <v>25</v>
      </c>
      <c r="F375" s="39">
        <v>2026</v>
      </c>
      <c r="G375" s="39" t="s">
        <v>113</v>
      </c>
      <c r="H375" s="39" t="s">
        <v>51</v>
      </c>
      <c r="I375" s="43" t="s">
        <v>131</v>
      </c>
      <c r="J375" s="40" t="s">
        <v>174</v>
      </c>
      <c r="K375" s="39"/>
      <c r="L375" s="115"/>
      <c r="M375" s="47">
        <v>-1012.1</v>
      </c>
    </row>
    <row r="376" spans="1:13" hidden="1" x14ac:dyDescent="0.25">
      <c r="A376" s="40">
        <v>374</v>
      </c>
      <c r="B376" s="45" t="s">
        <v>46</v>
      </c>
      <c r="C376" s="81">
        <v>11303</v>
      </c>
      <c r="D376" s="39">
        <v>13</v>
      </c>
      <c r="E376" s="39" t="s">
        <v>25</v>
      </c>
      <c r="F376" s="39">
        <v>2026</v>
      </c>
      <c r="G376" s="39" t="s">
        <v>113</v>
      </c>
      <c r="H376" s="39" t="s">
        <v>51</v>
      </c>
      <c r="I376" s="43" t="s">
        <v>131</v>
      </c>
      <c r="J376" s="40" t="s">
        <v>174</v>
      </c>
      <c r="K376" s="39"/>
      <c r="L376" s="115"/>
      <c r="M376" s="47">
        <v>-3246.59</v>
      </c>
    </row>
    <row r="377" spans="1:13" hidden="1" x14ac:dyDescent="0.25">
      <c r="A377" s="40">
        <v>375</v>
      </c>
      <c r="B377" s="108" t="s">
        <v>203</v>
      </c>
      <c r="C377" s="41">
        <v>554439000039504</v>
      </c>
      <c r="D377" s="39">
        <v>14</v>
      </c>
      <c r="E377" s="39" t="s">
        <v>25</v>
      </c>
      <c r="F377" s="39">
        <v>2026</v>
      </c>
      <c r="G377" s="39" t="s">
        <v>199</v>
      </c>
      <c r="H377" s="39" t="s">
        <v>158</v>
      </c>
      <c r="I377" s="43" t="s">
        <v>198</v>
      </c>
      <c r="J377" s="39" t="s">
        <v>59</v>
      </c>
      <c r="K377" s="39" t="s">
        <v>481</v>
      </c>
      <c r="L377" s="115"/>
      <c r="M377" s="47">
        <v>-11258.53</v>
      </c>
    </row>
    <row r="378" spans="1:13" hidden="1" x14ac:dyDescent="0.25">
      <c r="A378" s="40">
        <v>376</v>
      </c>
      <c r="B378" s="108" t="s">
        <v>203</v>
      </c>
      <c r="C378" s="41">
        <v>554439000039504</v>
      </c>
      <c r="D378" s="39">
        <v>14</v>
      </c>
      <c r="E378" s="39" t="s">
        <v>25</v>
      </c>
      <c r="F378" s="39">
        <v>2026</v>
      </c>
      <c r="G378" s="39" t="s">
        <v>199</v>
      </c>
      <c r="H378" s="39" t="s">
        <v>158</v>
      </c>
      <c r="I378" s="43" t="s">
        <v>198</v>
      </c>
      <c r="J378" s="39" t="s">
        <v>59</v>
      </c>
      <c r="K378" s="39" t="s">
        <v>502</v>
      </c>
      <c r="L378" s="115"/>
      <c r="M378" s="47">
        <v>-13508.53</v>
      </c>
    </row>
    <row r="379" spans="1:13" hidden="1" x14ac:dyDescent="0.25">
      <c r="A379" s="40">
        <v>377</v>
      </c>
      <c r="B379" s="45" t="s">
        <v>204</v>
      </c>
      <c r="C379" s="41">
        <v>554439000039504</v>
      </c>
      <c r="D379" s="39">
        <v>14</v>
      </c>
      <c r="E379" s="39" t="s">
        <v>25</v>
      </c>
      <c r="F379" s="39">
        <v>2026</v>
      </c>
      <c r="G379" s="39" t="s">
        <v>199</v>
      </c>
      <c r="H379" s="39" t="s">
        <v>158</v>
      </c>
      <c r="I379" s="43" t="s">
        <v>198</v>
      </c>
      <c r="J379" s="39" t="s">
        <v>59</v>
      </c>
      <c r="K379" s="39" t="s">
        <v>481</v>
      </c>
      <c r="L379" s="115"/>
      <c r="M379" s="47">
        <v>-4321.55</v>
      </c>
    </row>
    <row r="380" spans="1:13" x14ac:dyDescent="0.25">
      <c r="A380" s="40">
        <v>378</v>
      </c>
      <c r="B380" s="45" t="s">
        <v>159</v>
      </c>
      <c r="C380" s="41">
        <v>554439000039504</v>
      </c>
      <c r="D380" s="39">
        <v>14</v>
      </c>
      <c r="E380" s="39" t="s">
        <v>25</v>
      </c>
      <c r="F380" s="39">
        <v>2026</v>
      </c>
      <c r="G380" s="40" t="s">
        <v>199</v>
      </c>
      <c r="H380" s="39" t="s">
        <v>158</v>
      </c>
      <c r="I380" s="43" t="s">
        <v>198</v>
      </c>
      <c r="J380" s="39" t="s">
        <v>59</v>
      </c>
      <c r="K380" s="39" t="s">
        <v>481</v>
      </c>
      <c r="L380" s="115"/>
      <c r="M380" s="47">
        <v>-13614.53</v>
      </c>
    </row>
    <row r="381" spans="1:13" hidden="1" x14ac:dyDescent="0.25">
      <c r="A381" s="40">
        <v>379</v>
      </c>
      <c r="B381" s="45" t="s">
        <v>204</v>
      </c>
      <c r="C381" s="41">
        <v>554439000039504</v>
      </c>
      <c r="D381" s="39">
        <v>14</v>
      </c>
      <c r="E381" s="39" t="s">
        <v>25</v>
      </c>
      <c r="F381" s="39">
        <v>2026</v>
      </c>
      <c r="G381" s="39" t="s">
        <v>199</v>
      </c>
      <c r="H381" s="39" t="s">
        <v>158</v>
      </c>
      <c r="I381" s="43" t="s">
        <v>198</v>
      </c>
      <c r="J381" s="39" t="s">
        <v>59</v>
      </c>
      <c r="K381" s="39" t="s">
        <v>502</v>
      </c>
      <c r="L381" s="115"/>
      <c r="M381" s="47">
        <v>-3149.24</v>
      </c>
    </row>
    <row r="382" spans="1:13" x14ac:dyDescent="0.25">
      <c r="A382" s="40">
        <v>380</v>
      </c>
      <c r="B382" s="45" t="s">
        <v>159</v>
      </c>
      <c r="C382" s="41">
        <v>554439000039504</v>
      </c>
      <c r="D382" s="39">
        <v>14</v>
      </c>
      <c r="E382" s="39" t="s">
        <v>25</v>
      </c>
      <c r="F382" s="39">
        <v>2026</v>
      </c>
      <c r="G382" s="40" t="s">
        <v>199</v>
      </c>
      <c r="H382" s="39" t="s">
        <v>158</v>
      </c>
      <c r="I382" s="43" t="s">
        <v>198</v>
      </c>
      <c r="J382" s="39" t="s">
        <v>59</v>
      </c>
      <c r="K382" s="39" t="s">
        <v>502</v>
      </c>
      <c r="L382" s="115"/>
      <c r="M382" s="47">
        <v>-11958.52</v>
      </c>
    </row>
    <row r="383" spans="1:13" hidden="1" x14ac:dyDescent="0.25">
      <c r="A383" s="40">
        <v>381</v>
      </c>
      <c r="B383" s="45" t="s">
        <v>145</v>
      </c>
      <c r="C383" s="129">
        <v>554732000008642</v>
      </c>
      <c r="D383" s="39">
        <v>14</v>
      </c>
      <c r="E383" s="39" t="s">
        <v>25</v>
      </c>
      <c r="F383" s="39">
        <v>2026</v>
      </c>
      <c r="G383" s="39" t="s">
        <v>19</v>
      </c>
      <c r="H383" s="39" t="s">
        <v>184</v>
      </c>
      <c r="I383" s="43" t="s">
        <v>269</v>
      </c>
      <c r="J383" s="39" t="s">
        <v>144</v>
      </c>
      <c r="K383" s="39"/>
      <c r="L383" s="115"/>
      <c r="M383" s="47">
        <v>-7818.18</v>
      </c>
    </row>
    <row r="384" spans="1:13" hidden="1" x14ac:dyDescent="0.25">
      <c r="A384" s="40">
        <v>382</v>
      </c>
      <c r="B384" s="45" t="s">
        <v>145</v>
      </c>
      <c r="C384" s="129">
        <v>554732000008642</v>
      </c>
      <c r="D384" s="39">
        <v>14</v>
      </c>
      <c r="E384" s="39" t="s">
        <v>25</v>
      </c>
      <c r="F384" s="39">
        <v>2026</v>
      </c>
      <c r="G384" s="39" t="s">
        <v>19</v>
      </c>
      <c r="H384" s="39" t="s">
        <v>184</v>
      </c>
      <c r="I384" s="43" t="s">
        <v>269</v>
      </c>
      <c r="J384" s="39" t="s">
        <v>144</v>
      </c>
      <c r="K384" s="39"/>
      <c r="L384" s="115"/>
      <c r="M384" s="119">
        <v>-817.58</v>
      </c>
    </row>
    <row r="385" spans="1:13" hidden="1" x14ac:dyDescent="0.25">
      <c r="A385" s="40">
        <v>383</v>
      </c>
      <c r="B385" s="45" t="s">
        <v>127</v>
      </c>
      <c r="C385" s="81">
        <v>11401</v>
      </c>
      <c r="D385" s="39">
        <v>14</v>
      </c>
      <c r="E385" s="39" t="s">
        <v>25</v>
      </c>
      <c r="F385" s="39">
        <v>2026</v>
      </c>
      <c r="G385" s="39" t="s">
        <v>487</v>
      </c>
      <c r="H385" s="39" t="s">
        <v>26</v>
      </c>
      <c r="I385" s="43" t="s">
        <v>128</v>
      </c>
      <c r="J385" s="40" t="s">
        <v>59</v>
      </c>
      <c r="K385" s="39" t="s">
        <v>502</v>
      </c>
      <c r="L385" s="115"/>
      <c r="M385" s="47">
        <v>-1347.5</v>
      </c>
    </row>
    <row r="386" spans="1:13" hidden="1" x14ac:dyDescent="0.25">
      <c r="A386" s="40">
        <v>384</v>
      </c>
      <c r="B386" s="45" t="s">
        <v>46</v>
      </c>
      <c r="C386" s="81">
        <v>11402</v>
      </c>
      <c r="D386" s="39">
        <v>14</v>
      </c>
      <c r="E386" s="39" t="s">
        <v>25</v>
      </c>
      <c r="F386" s="39">
        <v>2026</v>
      </c>
      <c r="G386" s="39" t="s">
        <v>113</v>
      </c>
      <c r="H386" s="39" t="s">
        <v>51</v>
      </c>
      <c r="I386" s="43" t="s">
        <v>131</v>
      </c>
      <c r="J386" s="40" t="s">
        <v>174</v>
      </c>
      <c r="K386" s="39"/>
      <c r="L386" s="115"/>
      <c r="M386" s="47">
        <v>-4394.37</v>
      </c>
    </row>
    <row r="387" spans="1:13" hidden="1" x14ac:dyDescent="0.25">
      <c r="A387" s="40">
        <v>385</v>
      </c>
      <c r="B387" s="45" t="s">
        <v>46</v>
      </c>
      <c r="C387" s="81">
        <v>11501</v>
      </c>
      <c r="D387" s="39">
        <v>15</v>
      </c>
      <c r="E387" s="39" t="s">
        <v>25</v>
      </c>
      <c r="F387" s="39">
        <v>2026</v>
      </c>
      <c r="G387" s="39" t="s">
        <v>113</v>
      </c>
      <c r="H387" s="39" t="s">
        <v>51</v>
      </c>
      <c r="I387" s="43" t="s">
        <v>131</v>
      </c>
      <c r="J387" s="40" t="s">
        <v>174</v>
      </c>
      <c r="K387" s="39"/>
      <c r="L387" s="115"/>
      <c r="M387" s="47">
        <v>-1704.39</v>
      </c>
    </row>
    <row r="388" spans="1:13" hidden="1" x14ac:dyDescent="0.25">
      <c r="M388" s="107">
        <f>SUM(M3:M387)</f>
        <v>-944296.44000000006</v>
      </c>
    </row>
  </sheetData>
  <autoFilter ref="A2:L388" xr:uid="{5EB4AD2E-B0F1-824A-BB54-66B1846E202B}">
    <filterColumn colId="1">
      <filters>
        <filter val="OBRIGAÇÕES TRIBUTÁRIAS E CONTRIBUTIVAS - IRRF"/>
      </filters>
    </filterColumn>
  </autoFilter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77AC-B3BC-8541-B80D-6B37936C2D5D}">
  <dimension ref="A1:O662"/>
  <sheetViews>
    <sheetView topLeftCell="A641" zoomScale="161" zoomScaleNormal="161" workbookViewId="0">
      <selection activeCell="A2" sqref="A2:XFD658"/>
    </sheetView>
  </sheetViews>
  <sheetFormatPr defaultColWidth="11" defaultRowHeight="13.5" x14ac:dyDescent="0.25"/>
  <cols>
    <col min="1" max="1" width="8.625" style="5" customWidth="1"/>
    <col min="2" max="2" width="54.25" style="4" customWidth="1"/>
    <col min="3" max="3" width="22.125" style="6" bestFit="1" customWidth="1"/>
    <col min="4" max="6" width="10.875" style="5"/>
    <col min="7" max="7" width="19.125" style="5" customWidth="1"/>
    <col min="8" max="8" width="94.125" style="5" bestFit="1" customWidth="1"/>
    <col min="9" max="9" width="14.125" style="6" bestFit="1" customWidth="1"/>
    <col min="10" max="10" width="21" style="5" bestFit="1" customWidth="1"/>
    <col min="11" max="11" width="25.125" style="5" bestFit="1" customWidth="1"/>
    <col min="12" max="12" width="11.625" style="7" bestFit="1" customWidth="1"/>
    <col min="13" max="13" width="10.875" style="8"/>
    <col min="14" max="14" width="11" style="9"/>
    <col min="15" max="16384" width="11" style="4"/>
  </cols>
  <sheetData>
    <row r="1" spans="1:14" ht="15.75" customHeight="1" x14ac:dyDescent="0.25">
      <c r="A1" s="155" t="s">
        <v>517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s="2" customFormat="1" x14ac:dyDescent="0.25">
      <c r="A2" s="89" t="s">
        <v>0</v>
      </c>
      <c r="B2" s="89" t="s">
        <v>1</v>
      </c>
      <c r="C2" s="90" t="s">
        <v>2</v>
      </c>
      <c r="D2" s="89" t="s">
        <v>3</v>
      </c>
      <c r="E2" s="89" t="s">
        <v>4</v>
      </c>
      <c r="F2" s="89" t="s">
        <v>5</v>
      </c>
      <c r="G2" s="89" t="s">
        <v>6</v>
      </c>
      <c r="H2" s="89" t="s">
        <v>7</v>
      </c>
      <c r="I2" s="90" t="s">
        <v>9</v>
      </c>
      <c r="J2" s="89" t="s">
        <v>8</v>
      </c>
      <c r="K2" s="89" t="s">
        <v>50</v>
      </c>
      <c r="L2" s="89" t="s">
        <v>125</v>
      </c>
      <c r="M2" s="89" t="s">
        <v>126</v>
      </c>
      <c r="N2" s="89" t="s">
        <v>10</v>
      </c>
    </row>
    <row r="3" spans="1:14" x14ac:dyDescent="0.25">
      <c r="A3" s="40">
        <v>1</v>
      </c>
      <c r="B3" s="108" t="s">
        <v>61</v>
      </c>
      <c r="C3" s="41">
        <v>301554571</v>
      </c>
      <c r="D3" s="40">
        <v>19</v>
      </c>
      <c r="E3" s="40" t="s">
        <v>12</v>
      </c>
      <c r="F3" s="40">
        <v>2023</v>
      </c>
      <c r="G3" s="40" t="s">
        <v>11</v>
      </c>
      <c r="H3" s="40" t="s">
        <v>65</v>
      </c>
      <c r="I3" s="43" t="s">
        <v>64</v>
      </c>
      <c r="J3" s="40" t="s">
        <v>63</v>
      </c>
      <c r="K3" s="40" t="s">
        <v>79</v>
      </c>
      <c r="L3" s="109">
        <v>21000</v>
      </c>
      <c r="M3" s="110"/>
      <c r="N3" s="111">
        <v>21000</v>
      </c>
    </row>
    <row r="4" spans="1:14" x14ac:dyDescent="0.25">
      <c r="A4" s="40">
        <v>2</v>
      </c>
      <c r="B4" s="108" t="s">
        <v>61</v>
      </c>
      <c r="C4" s="41">
        <v>301757677</v>
      </c>
      <c r="D4" s="40">
        <v>20</v>
      </c>
      <c r="E4" s="40" t="s">
        <v>12</v>
      </c>
      <c r="F4" s="40">
        <v>2023</v>
      </c>
      <c r="G4" s="40" t="s">
        <v>13</v>
      </c>
      <c r="H4" s="46" t="s">
        <v>76</v>
      </c>
      <c r="I4" s="43" t="s">
        <v>62</v>
      </c>
      <c r="J4" s="40" t="s">
        <v>63</v>
      </c>
      <c r="K4" s="40" t="s">
        <v>77</v>
      </c>
      <c r="L4" s="109">
        <v>14000</v>
      </c>
      <c r="M4" s="110"/>
      <c r="N4" s="112">
        <v>35000</v>
      </c>
    </row>
    <row r="5" spans="1:14" x14ac:dyDescent="0.25">
      <c r="A5" s="40">
        <v>3</v>
      </c>
      <c r="B5" s="108" t="s">
        <v>54</v>
      </c>
      <c r="C5" s="41">
        <v>852831100808789</v>
      </c>
      <c r="D5" s="40">
        <v>10</v>
      </c>
      <c r="E5" s="40" t="s">
        <v>15</v>
      </c>
      <c r="F5" s="40">
        <v>2023</v>
      </c>
      <c r="G5" s="40" t="s">
        <v>14</v>
      </c>
      <c r="H5" s="40" t="s">
        <v>52</v>
      </c>
      <c r="I5" s="43" t="s">
        <v>68</v>
      </c>
      <c r="J5" s="40" t="s">
        <v>53</v>
      </c>
      <c r="K5" s="40"/>
      <c r="L5" s="108"/>
      <c r="M5" s="113">
        <v>-69</v>
      </c>
      <c r="N5" s="111">
        <v>34931</v>
      </c>
    </row>
    <row r="6" spans="1:14" x14ac:dyDescent="0.25">
      <c r="A6" s="40">
        <v>4</v>
      </c>
      <c r="B6" s="108" t="s">
        <v>61</v>
      </c>
      <c r="C6" s="41">
        <v>304731674</v>
      </c>
      <c r="D6" s="40">
        <v>11</v>
      </c>
      <c r="E6" s="40" t="s">
        <v>15</v>
      </c>
      <c r="F6" s="40">
        <v>2023</v>
      </c>
      <c r="G6" s="40" t="s">
        <v>11</v>
      </c>
      <c r="H6" s="40" t="s">
        <v>65</v>
      </c>
      <c r="I6" s="43" t="s">
        <v>64</v>
      </c>
      <c r="J6" s="40" t="s">
        <v>63</v>
      </c>
      <c r="K6" s="40" t="s">
        <v>80</v>
      </c>
      <c r="L6" s="109">
        <v>19600</v>
      </c>
      <c r="M6" s="110"/>
      <c r="N6" s="111">
        <v>54531</v>
      </c>
    </row>
    <row r="7" spans="1:14" x14ac:dyDescent="0.25">
      <c r="A7" s="40">
        <v>5</v>
      </c>
      <c r="B7" s="108" t="s">
        <v>61</v>
      </c>
      <c r="C7" s="41">
        <v>551369000031541</v>
      </c>
      <c r="D7" s="40">
        <v>19</v>
      </c>
      <c r="E7" s="40" t="s">
        <v>15</v>
      </c>
      <c r="F7" s="40">
        <v>2023</v>
      </c>
      <c r="G7" s="40" t="s">
        <v>16</v>
      </c>
      <c r="H7" s="114" t="s">
        <v>83</v>
      </c>
      <c r="I7" s="43" t="s">
        <v>66</v>
      </c>
      <c r="J7" s="40" t="s">
        <v>63</v>
      </c>
      <c r="K7" s="40" t="s">
        <v>79</v>
      </c>
      <c r="L7" s="109">
        <v>4200</v>
      </c>
      <c r="M7" s="110"/>
      <c r="N7" s="111">
        <v>58731</v>
      </c>
    </row>
    <row r="8" spans="1:14" x14ac:dyDescent="0.25">
      <c r="A8" s="40">
        <v>6</v>
      </c>
      <c r="B8" s="108" t="s">
        <v>61</v>
      </c>
      <c r="C8" s="41">
        <v>551369000031541</v>
      </c>
      <c r="D8" s="40">
        <v>19</v>
      </c>
      <c r="E8" s="40" t="s">
        <v>15</v>
      </c>
      <c r="F8" s="40">
        <v>2023</v>
      </c>
      <c r="G8" s="40" t="s">
        <v>16</v>
      </c>
      <c r="H8" s="114" t="s">
        <v>83</v>
      </c>
      <c r="I8" s="43" t="s">
        <v>66</v>
      </c>
      <c r="J8" s="40" t="s">
        <v>63</v>
      </c>
      <c r="K8" s="40" t="s">
        <v>80</v>
      </c>
      <c r="L8" s="109">
        <v>4200</v>
      </c>
      <c r="M8" s="110"/>
      <c r="N8" s="111">
        <v>62931</v>
      </c>
    </row>
    <row r="9" spans="1:14" x14ac:dyDescent="0.25">
      <c r="A9" s="40">
        <v>7</v>
      </c>
      <c r="B9" s="108" t="s">
        <v>61</v>
      </c>
      <c r="C9" s="41">
        <v>305545348</v>
      </c>
      <c r="D9" s="40">
        <v>19</v>
      </c>
      <c r="E9" s="40" t="s">
        <v>15</v>
      </c>
      <c r="F9" s="40">
        <v>2023</v>
      </c>
      <c r="G9" s="40" t="s">
        <v>11</v>
      </c>
      <c r="H9" s="40" t="s">
        <v>65</v>
      </c>
      <c r="I9" s="43" t="s">
        <v>64</v>
      </c>
      <c r="J9" s="40" t="s">
        <v>63</v>
      </c>
      <c r="K9" s="40" t="s">
        <v>81</v>
      </c>
      <c r="L9" s="109">
        <v>3360</v>
      </c>
      <c r="M9" s="110"/>
      <c r="N9" s="111">
        <v>66291</v>
      </c>
    </row>
    <row r="10" spans="1:14" x14ac:dyDescent="0.25">
      <c r="A10" s="40">
        <v>8</v>
      </c>
      <c r="B10" s="108" t="s">
        <v>54</v>
      </c>
      <c r="C10" s="41">
        <v>812970700236910</v>
      </c>
      <c r="D10" s="40">
        <v>24</v>
      </c>
      <c r="E10" s="40" t="s">
        <v>15</v>
      </c>
      <c r="F10" s="40">
        <v>2023</v>
      </c>
      <c r="G10" s="40" t="s">
        <v>17</v>
      </c>
      <c r="H10" s="40" t="s">
        <v>52</v>
      </c>
      <c r="I10" s="43" t="s">
        <v>68</v>
      </c>
      <c r="J10" s="40" t="s">
        <v>53</v>
      </c>
      <c r="K10" s="40"/>
      <c r="L10" s="108"/>
      <c r="M10" s="113">
        <v>-17.600000000000001</v>
      </c>
      <c r="N10" s="112">
        <v>66273.399999999994</v>
      </c>
    </row>
    <row r="11" spans="1:14" x14ac:dyDescent="0.25">
      <c r="A11" s="40">
        <v>9</v>
      </c>
      <c r="B11" s="108" t="s">
        <v>54</v>
      </c>
      <c r="C11" s="41">
        <v>863141201448281</v>
      </c>
      <c r="D11" s="40">
        <v>10</v>
      </c>
      <c r="E11" s="40" t="s">
        <v>18</v>
      </c>
      <c r="F11" s="40">
        <v>2023</v>
      </c>
      <c r="G11" s="40" t="s">
        <v>14</v>
      </c>
      <c r="H11" s="40" t="s">
        <v>52</v>
      </c>
      <c r="I11" s="43" t="s">
        <v>68</v>
      </c>
      <c r="J11" s="40" t="s">
        <v>53</v>
      </c>
      <c r="K11" s="40"/>
      <c r="L11" s="108"/>
      <c r="M11" s="113">
        <v>-69</v>
      </c>
      <c r="N11" s="111">
        <v>66204.399999999994</v>
      </c>
    </row>
    <row r="12" spans="1:14" x14ac:dyDescent="0.25">
      <c r="A12" s="40">
        <v>10</v>
      </c>
      <c r="B12" s="108" t="s">
        <v>61</v>
      </c>
      <c r="C12" s="41">
        <v>309134660</v>
      </c>
      <c r="D12" s="40">
        <v>14</v>
      </c>
      <c r="E12" s="40" t="s">
        <v>18</v>
      </c>
      <c r="F12" s="40">
        <v>2023</v>
      </c>
      <c r="G12" s="40" t="s">
        <v>11</v>
      </c>
      <c r="H12" s="40" t="s">
        <v>65</v>
      </c>
      <c r="I12" s="43" t="s">
        <v>64</v>
      </c>
      <c r="J12" s="40" t="s">
        <v>63</v>
      </c>
      <c r="K12" s="40" t="s">
        <v>82</v>
      </c>
      <c r="L12" s="109">
        <v>19600</v>
      </c>
      <c r="M12" s="110"/>
      <c r="N12" s="111">
        <v>85804.4</v>
      </c>
    </row>
    <row r="13" spans="1:14" x14ac:dyDescent="0.25">
      <c r="A13" s="40">
        <v>11</v>
      </c>
      <c r="B13" s="108" t="s">
        <v>61</v>
      </c>
      <c r="C13" s="41">
        <v>309668973</v>
      </c>
      <c r="D13" s="40">
        <v>20</v>
      </c>
      <c r="E13" s="40" t="s">
        <v>18</v>
      </c>
      <c r="F13" s="40">
        <v>2023</v>
      </c>
      <c r="G13" s="40" t="s">
        <v>13</v>
      </c>
      <c r="H13" s="40" t="s">
        <v>76</v>
      </c>
      <c r="I13" s="43" t="s">
        <v>62</v>
      </c>
      <c r="J13" s="40" t="s">
        <v>63</v>
      </c>
      <c r="K13" s="39" t="s">
        <v>80</v>
      </c>
      <c r="L13" s="109">
        <v>11100</v>
      </c>
      <c r="M13" s="110"/>
      <c r="N13" s="111">
        <v>96904.4</v>
      </c>
    </row>
    <row r="14" spans="1:14" x14ac:dyDescent="0.25">
      <c r="A14" s="40">
        <v>12</v>
      </c>
      <c r="B14" s="108" t="s">
        <v>61</v>
      </c>
      <c r="C14" s="41">
        <v>309988259</v>
      </c>
      <c r="D14" s="40">
        <v>22</v>
      </c>
      <c r="E14" s="40" t="s">
        <v>18</v>
      </c>
      <c r="F14" s="40">
        <v>2023</v>
      </c>
      <c r="G14" s="40" t="s">
        <v>13</v>
      </c>
      <c r="H14" s="40" t="s">
        <v>76</v>
      </c>
      <c r="I14" s="43" t="s">
        <v>62</v>
      </c>
      <c r="J14" s="40" t="s">
        <v>63</v>
      </c>
      <c r="K14" s="40" t="s">
        <v>82</v>
      </c>
      <c r="L14" s="109">
        <v>11100</v>
      </c>
      <c r="M14" s="110"/>
      <c r="N14" s="111">
        <v>108004.4</v>
      </c>
    </row>
    <row r="15" spans="1:14" x14ac:dyDescent="0.25">
      <c r="A15" s="40">
        <v>13</v>
      </c>
      <c r="B15" s="108" t="s">
        <v>106</v>
      </c>
      <c r="C15" s="41">
        <v>310335429</v>
      </c>
      <c r="D15" s="40">
        <v>24</v>
      </c>
      <c r="E15" s="40" t="s">
        <v>18</v>
      </c>
      <c r="F15" s="40">
        <v>2023</v>
      </c>
      <c r="G15" s="40" t="s">
        <v>13</v>
      </c>
      <c r="H15" s="40" t="s">
        <v>76</v>
      </c>
      <c r="I15" s="43" t="s">
        <v>62</v>
      </c>
      <c r="J15" s="40" t="s">
        <v>63</v>
      </c>
      <c r="K15" s="40" t="s">
        <v>67</v>
      </c>
      <c r="L15" s="109">
        <v>11100</v>
      </c>
      <c r="M15" s="110"/>
      <c r="N15" s="111">
        <v>119104.4</v>
      </c>
    </row>
    <row r="16" spans="1:14" x14ac:dyDescent="0.25">
      <c r="A16" s="40">
        <v>14</v>
      </c>
      <c r="B16" s="108" t="s">
        <v>48</v>
      </c>
      <c r="C16" s="41">
        <v>554439000039504</v>
      </c>
      <c r="D16" s="40">
        <v>29</v>
      </c>
      <c r="E16" s="40" t="s">
        <v>18</v>
      </c>
      <c r="F16" s="40">
        <v>2023</v>
      </c>
      <c r="G16" s="40" t="s">
        <v>19</v>
      </c>
      <c r="H16" s="40" t="s">
        <v>69</v>
      </c>
      <c r="I16" s="43" t="s">
        <v>70</v>
      </c>
      <c r="J16" s="40" t="s">
        <v>47</v>
      </c>
      <c r="K16" s="40" t="s">
        <v>195</v>
      </c>
      <c r="L16" s="115"/>
      <c r="M16" s="47">
        <v>-10275.200000000001</v>
      </c>
      <c r="N16" s="111">
        <v>108829.2</v>
      </c>
    </row>
    <row r="17" spans="1:14" x14ac:dyDescent="0.25">
      <c r="A17" s="40">
        <v>15</v>
      </c>
      <c r="B17" s="108" t="s">
        <v>114</v>
      </c>
      <c r="C17" s="41">
        <v>112901</v>
      </c>
      <c r="D17" s="40">
        <v>29</v>
      </c>
      <c r="E17" s="40" t="s">
        <v>18</v>
      </c>
      <c r="F17" s="40">
        <v>2023</v>
      </c>
      <c r="G17" s="40" t="s">
        <v>20</v>
      </c>
      <c r="H17" s="40" t="s">
        <v>76</v>
      </c>
      <c r="I17" s="43" t="s">
        <v>62</v>
      </c>
      <c r="J17" s="40" t="s">
        <v>63</v>
      </c>
      <c r="K17" s="40" t="s">
        <v>122</v>
      </c>
      <c r="L17" s="108"/>
      <c r="M17" s="47">
        <v>-11100</v>
      </c>
      <c r="N17" s="112">
        <v>97729.2</v>
      </c>
    </row>
    <row r="18" spans="1:14" x14ac:dyDescent="0.25">
      <c r="A18" s="40">
        <v>16</v>
      </c>
      <c r="B18" s="108" t="s">
        <v>54</v>
      </c>
      <c r="C18" s="41">
        <v>893451100996274</v>
      </c>
      <c r="D18" s="40">
        <v>11</v>
      </c>
      <c r="E18" s="40" t="s">
        <v>21</v>
      </c>
      <c r="F18" s="40">
        <v>2023</v>
      </c>
      <c r="G18" s="40" t="s">
        <v>14</v>
      </c>
      <c r="H18" s="40" t="s">
        <v>52</v>
      </c>
      <c r="I18" s="43" t="s">
        <v>68</v>
      </c>
      <c r="J18" s="40" t="s">
        <v>53</v>
      </c>
      <c r="K18" s="40"/>
      <c r="L18" s="108"/>
      <c r="M18" s="113">
        <v>-72</v>
      </c>
      <c r="N18" s="111">
        <v>97657.2</v>
      </c>
    </row>
    <row r="19" spans="1:14" x14ac:dyDescent="0.25">
      <c r="A19" s="40">
        <v>17</v>
      </c>
      <c r="B19" s="108" t="s">
        <v>61</v>
      </c>
      <c r="C19" s="41">
        <v>314017420</v>
      </c>
      <c r="D19" s="40">
        <v>15</v>
      </c>
      <c r="E19" s="40" t="s">
        <v>21</v>
      </c>
      <c r="F19" s="40">
        <v>2023</v>
      </c>
      <c r="G19" s="40" t="s">
        <v>11</v>
      </c>
      <c r="H19" s="40" t="s">
        <v>65</v>
      </c>
      <c r="I19" s="43" t="s">
        <v>64</v>
      </c>
      <c r="J19" s="40" t="s">
        <v>63</v>
      </c>
      <c r="K19" s="40" t="s">
        <v>78</v>
      </c>
      <c r="L19" s="109">
        <v>19600</v>
      </c>
      <c r="M19" s="116"/>
      <c r="N19" s="111">
        <v>117257.2</v>
      </c>
    </row>
    <row r="20" spans="1:14" x14ac:dyDescent="0.25">
      <c r="A20" s="40">
        <v>18</v>
      </c>
      <c r="B20" s="108" t="s">
        <v>145</v>
      </c>
      <c r="C20" s="41">
        <v>550374000053161</v>
      </c>
      <c r="D20" s="40">
        <v>19</v>
      </c>
      <c r="E20" s="40" t="s">
        <v>21</v>
      </c>
      <c r="F20" s="40">
        <v>2023</v>
      </c>
      <c r="G20" s="40" t="s">
        <v>19</v>
      </c>
      <c r="H20" s="40" t="s">
        <v>151</v>
      </c>
      <c r="I20" s="40" t="s">
        <v>143</v>
      </c>
      <c r="J20" s="40" t="s">
        <v>144</v>
      </c>
      <c r="K20" s="40"/>
      <c r="L20" s="108"/>
      <c r="M20" s="113">
        <v>-756</v>
      </c>
      <c r="N20" s="111">
        <v>116501.2</v>
      </c>
    </row>
    <row r="21" spans="1:14" x14ac:dyDescent="0.25">
      <c r="A21" s="40">
        <v>19</v>
      </c>
      <c r="B21" s="108" t="s">
        <v>145</v>
      </c>
      <c r="C21" s="41">
        <v>553140000056389</v>
      </c>
      <c r="D21" s="40">
        <v>19</v>
      </c>
      <c r="E21" s="40" t="s">
        <v>21</v>
      </c>
      <c r="F21" s="40">
        <v>2023</v>
      </c>
      <c r="G21" s="40" t="s">
        <v>19</v>
      </c>
      <c r="H21" s="40" t="s">
        <v>250</v>
      </c>
      <c r="I21" s="40" t="s">
        <v>146</v>
      </c>
      <c r="J21" s="40" t="s">
        <v>144</v>
      </c>
      <c r="K21" s="40"/>
      <c r="L21" s="108"/>
      <c r="M21" s="113">
        <v>-756</v>
      </c>
      <c r="N21" s="111">
        <v>115745.2</v>
      </c>
    </row>
    <row r="22" spans="1:14" x14ac:dyDescent="0.25">
      <c r="A22" s="40">
        <v>20</v>
      </c>
      <c r="B22" s="108" t="s">
        <v>145</v>
      </c>
      <c r="C22" s="41">
        <v>553653000026023</v>
      </c>
      <c r="D22" s="40">
        <v>19</v>
      </c>
      <c r="E22" s="40" t="s">
        <v>21</v>
      </c>
      <c r="F22" s="40">
        <v>2023</v>
      </c>
      <c r="G22" s="40" t="s">
        <v>19</v>
      </c>
      <c r="H22" s="40" t="s">
        <v>147</v>
      </c>
      <c r="I22" s="40" t="s">
        <v>148</v>
      </c>
      <c r="J22" s="40" t="s">
        <v>144</v>
      </c>
      <c r="K22" s="40"/>
      <c r="L22" s="108"/>
      <c r="M22" s="47">
        <v>-5686.24</v>
      </c>
      <c r="N22" s="111">
        <v>110058.96</v>
      </c>
    </row>
    <row r="23" spans="1:14" x14ac:dyDescent="0.25">
      <c r="A23" s="40">
        <v>21</v>
      </c>
      <c r="B23" s="108" t="s">
        <v>145</v>
      </c>
      <c r="C23" s="41">
        <v>553653000036745</v>
      </c>
      <c r="D23" s="40">
        <v>19</v>
      </c>
      <c r="E23" s="40" t="s">
        <v>21</v>
      </c>
      <c r="F23" s="40">
        <v>2023</v>
      </c>
      <c r="G23" s="40" t="s">
        <v>19</v>
      </c>
      <c r="H23" s="40" t="s">
        <v>142</v>
      </c>
      <c r="I23" s="40" t="s">
        <v>143</v>
      </c>
      <c r="J23" s="40" t="s">
        <v>144</v>
      </c>
      <c r="K23" s="40"/>
      <c r="L23" s="108"/>
      <c r="M23" s="47">
        <v>-1008</v>
      </c>
      <c r="N23" s="111">
        <v>109050.96</v>
      </c>
    </row>
    <row r="24" spans="1:14" x14ac:dyDescent="0.25">
      <c r="A24" s="40">
        <v>22</v>
      </c>
      <c r="B24" s="108" t="s">
        <v>145</v>
      </c>
      <c r="C24" s="41">
        <v>553655000030368</v>
      </c>
      <c r="D24" s="40">
        <v>19</v>
      </c>
      <c r="E24" s="40" t="s">
        <v>21</v>
      </c>
      <c r="F24" s="40">
        <v>2023</v>
      </c>
      <c r="G24" s="40" t="s">
        <v>19</v>
      </c>
      <c r="H24" s="40" t="s">
        <v>149</v>
      </c>
      <c r="I24" s="40" t="s">
        <v>153</v>
      </c>
      <c r="J24" s="40" t="s">
        <v>144</v>
      </c>
      <c r="K24" s="40"/>
      <c r="L24" s="108"/>
      <c r="M24" s="47">
        <v>-5273.74</v>
      </c>
      <c r="N24" s="111">
        <v>103777.22</v>
      </c>
    </row>
    <row r="25" spans="1:14" x14ac:dyDescent="0.25">
      <c r="A25" s="40">
        <v>23</v>
      </c>
      <c r="B25" s="108" t="s">
        <v>145</v>
      </c>
      <c r="C25" s="41">
        <v>554161510014849</v>
      </c>
      <c r="D25" s="40">
        <v>19</v>
      </c>
      <c r="E25" s="40" t="s">
        <v>21</v>
      </c>
      <c r="F25" s="40">
        <v>2023</v>
      </c>
      <c r="G25" s="40" t="s">
        <v>22</v>
      </c>
      <c r="H25" s="40" t="s">
        <v>150</v>
      </c>
      <c r="I25" s="40" t="s">
        <v>146</v>
      </c>
      <c r="J25" s="40" t="s">
        <v>144</v>
      </c>
      <c r="K25" s="40"/>
      <c r="L25" s="108"/>
      <c r="M25" s="113">
        <v>-756</v>
      </c>
      <c r="N25" s="111">
        <v>103021.22</v>
      </c>
    </row>
    <row r="26" spans="1:14" x14ac:dyDescent="0.25">
      <c r="A26" s="40">
        <v>24</v>
      </c>
      <c r="B26" s="108" t="s">
        <v>145</v>
      </c>
      <c r="C26" s="41">
        <v>554732000025525</v>
      </c>
      <c r="D26" s="40">
        <v>19</v>
      </c>
      <c r="E26" s="40" t="s">
        <v>21</v>
      </c>
      <c r="F26" s="40">
        <v>2023</v>
      </c>
      <c r="G26" s="40" t="s">
        <v>19</v>
      </c>
      <c r="H26" s="40" t="s">
        <v>108</v>
      </c>
      <c r="I26" s="40" t="s">
        <v>152</v>
      </c>
      <c r="J26" s="40" t="s">
        <v>144</v>
      </c>
      <c r="K26" s="40"/>
      <c r="L26" s="108"/>
      <c r="M26" s="47">
        <v>-5686.24</v>
      </c>
      <c r="N26" s="111">
        <v>97334.98</v>
      </c>
    </row>
    <row r="27" spans="1:14" ht="27" x14ac:dyDescent="0.25">
      <c r="A27" s="40">
        <v>25</v>
      </c>
      <c r="B27" s="108" t="s">
        <v>114</v>
      </c>
      <c r="C27" s="41">
        <v>200042</v>
      </c>
      <c r="D27" s="40">
        <v>21</v>
      </c>
      <c r="E27" s="40" t="s">
        <v>21</v>
      </c>
      <c r="F27" s="40">
        <v>2023</v>
      </c>
      <c r="G27" s="40" t="s">
        <v>23</v>
      </c>
      <c r="H27" s="40" t="s">
        <v>69</v>
      </c>
      <c r="I27" s="43" t="s">
        <v>70</v>
      </c>
      <c r="J27" s="40" t="s">
        <v>47</v>
      </c>
      <c r="K27" s="117" t="s">
        <v>136</v>
      </c>
      <c r="L27" s="118">
        <v>10000</v>
      </c>
      <c r="M27" s="119"/>
      <c r="N27" s="111">
        <v>107334.98</v>
      </c>
    </row>
    <row r="28" spans="1:14" x14ac:dyDescent="0.25">
      <c r="A28" s="40">
        <v>26</v>
      </c>
      <c r="B28" s="108" t="s">
        <v>61</v>
      </c>
      <c r="C28" s="41">
        <v>315317853</v>
      </c>
      <c r="D28" s="40">
        <v>21</v>
      </c>
      <c r="E28" s="40" t="s">
        <v>21</v>
      </c>
      <c r="F28" s="40">
        <v>2023</v>
      </c>
      <c r="G28" s="40" t="s">
        <v>13</v>
      </c>
      <c r="H28" s="114" t="s">
        <v>83</v>
      </c>
      <c r="I28" s="43" t="s">
        <v>66</v>
      </c>
      <c r="J28" s="40" t="s">
        <v>63</v>
      </c>
      <c r="K28" s="40" t="s">
        <v>82</v>
      </c>
      <c r="L28" s="109">
        <v>4200</v>
      </c>
      <c r="M28" s="110"/>
      <c r="N28" s="111">
        <v>111534.98</v>
      </c>
    </row>
    <row r="29" spans="1:14" x14ac:dyDescent="0.25">
      <c r="A29" s="40">
        <v>27</v>
      </c>
      <c r="B29" s="108" t="s">
        <v>154</v>
      </c>
      <c r="C29" s="41">
        <v>122101</v>
      </c>
      <c r="D29" s="40">
        <v>21</v>
      </c>
      <c r="E29" s="40" t="s">
        <v>21</v>
      </c>
      <c r="F29" s="40">
        <v>2023</v>
      </c>
      <c r="G29" s="40" t="s">
        <v>20</v>
      </c>
      <c r="H29" s="40" t="s">
        <v>24</v>
      </c>
      <c r="I29" s="43">
        <v>28569011000106</v>
      </c>
      <c r="J29" s="40" t="s">
        <v>71</v>
      </c>
      <c r="K29" s="40"/>
      <c r="L29" s="108"/>
      <c r="M29" s="47">
        <v>-10000</v>
      </c>
      <c r="N29" s="111">
        <v>101534.98</v>
      </c>
    </row>
    <row r="30" spans="1:14" x14ac:dyDescent="0.25">
      <c r="A30" s="40">
        <v>28</v>
      </c>
      <c r="B30" s="108" t="s">
        <v>61</v>
      </c>
      <c r="C30" s="41">
        <v>315569111</v>
      </c>
      <c r="D30" s="40">
        <v>22</v>
      </c>
      <c r="E30" s="40" t="s">
        <v>21</v>
      </c>
      <c r="F30" s="40">
        <v>2023</v>
      </c>
      <c r="G30" s="40" t="s">
        <v>13</v>
      </c>
      <c r="H30" s="40" t="s">
        <v>76</v>
      </c>
      <c r="I30" s="43" t="s">
        <v>62</v>
      </c>
      <c r="J30" s="40" t="s">
        <v>63</v>
      </c>
      <c r="K30" s="40" t="s">
        <v>78</v>
      </c>
      <c r="L30" s="109">
        <v>11300</v>
      </c>
      <c r="M30" s="110"/>
      <c r="N30" s="111">
        <v>112834.98</v>
      </c>
    </row>
    <row r="31" spans="1:14" x14ac:dyDescent="0.25">
      <c r="A31" s="40">
        <v>29</v>
      </c>
      <c r="B31" s="108" t="s">
        <v>273</v>
      </c>
      <c r="C31" s="41">
        <v>122201</v>
      </c>
      <c r="D31" s="40">
        <v>22</v>
      </c>
      <c r="E31" s="40" t="s">
        <v>21</v>
      </c>
      <c r="F31" s="40">
        <v>2023</v>
      </c>
      <c r="G31" s="40" t="s">
        <v>20</v>
      </c>
      <c r="H31" s="40" t="s">
        <v>24</v>
      </c>
      <c r="I31" s="43" t="s">
        <v>245</v>
      </c>
      <c r="J31" s="40" t="s">
        <v>71</v>
      </c>
      <c r="K31" s="40"/>
      <c r="L31" s="108"/>
      <c r="M31" s="47">
        <v>-10000</v>
      </c>
      <c r="N31" s="112">
        <v>102834.98</v>
      </c>
    </row>
    <row r="32" spans="1:14" x14ac:dyDescent="0.25">
      <c r="A32" s="40">
        <v>30</v>
      </c>
      <c r="B32" s="108" t="s">
        <v>61</v>
      </c>
      <c r="C32" s="41">
        <v>316502086</v>
      </c>
      <c r="D32" s="40">
        <v>2</v>
      </c>
      <c r="E32" s="40" t="s">
        <v>25</v>
      </c>
      <c r="F32" s="40">
        <v>2024</v>
      </c>
      <c r="G32" s="40" t="s">
        <v>13</v>
      </c>
      <c r="H32" s="40" t="s">
        <v>83</v>
      </c>
      <c r="I32" s="43" t="s">
        <v>66</v>
      </c>
      <c r="J32" s="40" t="s">
        <v>63</v>
      </c>
      <c r="K32" s="40" t="s">
        <v>78</v>
      </c>
      <c r="L32" s="109">
        <v>4200</v>
      </c>
      <c r="M32" s="110"/>
      <c r="N32" s="111">
        <v>107034.98</v>
      </c>
    </row>
    <row r="33" spans="1:15" x14ac:dyDescent="0.25">
      <c r="A33" s="40">
        <v>31</v>
      </c>
      <c r="B33" s="108" t="s">
        <v>145</v>
      </c>
      <c r="C33" s="41">
        <v>554732000132604</v>
      </c>
      <c r="D33" s="40">
        <v>5</v>
      </c>
      <c r="E33" s="40" t="s">
        <v>25</v>
      </c>
      <c r="F33" s="40">
        <v>2024</v>
      </c>
      <c r="G33" s="40" t="s">
        <v>19</v>
      </c>
      <c r="H33" s="40" t="s">
        <v>155</v>
      </c>
      <c r="I33" s="40" t="s">
        <v>156</v>
      </c>
      <c r="J33" s="40" t="s">
        <v>144</v>
      </c>
      <c r="K33" s="40"/>
      <c r="L33" s="108"/>
      <c r="M33" s="47">
        <v>-8386.24</v>
      </c>
      <c r="N33" s="111">
        <v>98648.74</v>
      </c>
    </row>
    <row r="34" spans="1:15" x14ac:dyDescent="0.25">
      <c r="A34" s="40">
        <v>32</v>
      </c>
      <c r="B34" s="108" t="s">
        <v>127</v>
      </c>
      <c r="C34" s="41">
        <v>10901</v>
      </c>
      <c r="D34" s="40">
        <v>9</v>
      </c>
      <c r="E34" s="40" t="s">
        <v>25</v>
      </c>
      <c r="F34" s="40">
        <v>2024</v>
      </c>
      <c r="G34" s="40" t="s">
        <v>58</v>
      </c>
      <c r="H34" s="40" t="s">
        <v>26</v>
      </c>
      <c r="I34" s="43" t="s">
        <v>128</v>
      </c>
      <c r="J34" s="40" t="s">
        <v>59</v>
      </c>
      <c r="K34" s="40" t="s">
        <v>129</v>
      </c>
      <c r="L34" s="108"/>
      <c r="M34" s="47">
        <v>-1395</v>
      </c>
      <c r="N34" s="111">
        <v>97253.74</v>
      </c>
    </row>
    <row r="35" spans="1:15" x14ac:dyDescent="0.25">
      <c r="A35" s="40">
        <v>33</v>
      </c>
      <c r="B35" s="108" t="s">
        <v>54</v>
      </c>
      <c r="C35" s="41">
        <v>870101200070574</v>
      </c>
      <c r="D35" s="40">
        <v>10</v>
      </c>
      <c r="E35" s="40" t="s">
        <v>25</v>
      </c>
      <c r="F35" s="40">
        <v>2024</v>
      </c>
      <c r="G35" s="40" t="s">
        <v>14</v>
      </c>
      <c r="H35" s="40" t="s">
        <v>52</v>
      </c>
      <c r="I35" s="43" t="s">
        <v>68</v>
      </c>
      <c r="J35" s="40" t="s">
        <v>53</v>
      </c>
      <c r="K35" s="40"/>
      <c r="L35" s="108"/>
      <c r="M35" s="113">
        <v>-72</v>
      </c>
      <c r="N35" s="111">
        <v>97181.74</v>
      </c>
    </row>
    <row r="36" spans="1:15" x14ac:dyDescent="0.25">
      <c r="A36" s="40">
        <v>34</v>
      </c>
      <c r="B36" s="108" t="s">
        <v>48</v>
      </c>
      <c r="C36" s="41">
        <v>554439000039504</v>
      </c>
      <c r="D36" s="40">
        <v>11</v>
      </c>
      <c r="E36" s="40" t="s">
        <v>25</v>
      </c>
      <c r="F36" s="40">
        <v>2024</v>
      </c>
      <c r="G36" s="40" t="s">
        <v>19</v>
      </c>
      <c r="H36" s="40" t="s">
        <v>69</v>
      </c>
      <c r="I36" s="43" t="s">
        <v>70</v>
      </c>
      <c r="J36" s="40" t="s">
        <v>47</v>
      </c>
      <c r="K36" s="40" t="s">
        <v>129</v>
      </c>
      <c r="L36" s="115"/>
      <c r="M36" s="47">
        <v>-3334.5</v>
      </c>
      <c r="N36" s="111">
        <v>93847.24</v>
      </c>
    </row>
    <row r="37" spans="1:15" x14ac:dyDescent="0.25">
      <c r="A37" s="40">
        <v>35</v>
      </c>
      <c r="B37" s="108" t="s">
        <v>61</v>
      </c>
      <c r="C37" s="41">
        <v>318144120</v>
      </c>
      <c r="D37" s="40">
        <v>12</v>
      </c>
      <c r="E37" s="40" t="s">
        <v>25</v>
      </c>
      <c r="F37" s="40">
        <v>2024</v>
      </c>
      <c r="G37" s="40" t="s">
        <v>13</v>
      </c>
      <c r="H37" s="40" t="s">
        <v>83</v>
      </c>
      <c r="I37" s="43" t="s">
        <v>66</v>
      </c>
      <c r="J37" s="40" t="s">
        <v>63</v>
      </c>
      <c r="K37" s="40" t="s">
        <v>84</v>
      </c>
      <c r="L37" s="109">
        <v>4200</v>
      </c>
      <c r="M37" s="110"/>
      <c r="N37" s="111">
        <v>98047.24</v>
      </c>
    </row>
    <row r="38" spans="1:15" x14ac:dyDescent="0.25">
      <c r="A38" s="40">
        <v>36</v>
      </c>
      <c r="B38" s="108" t="s">
        <v>61</v>
      </c>
      <c r="C38" s="41">
        <v>318419767</v>
      </c>
      <c r="D38" s="40">
        <v>15</v>
      </c>
      <c r="E38" s="40" t="s">
        <v>25</v>
      </c>
      <c r="F38" s="40">
        <v>2024</v>
      </c>
      <c r="G38" s="40" t="s">
        <v>11</v>
      </c>
      <c r="H38" s="40" t="s">
        <v>65</v>
      </c>
      <c r="I38" s="43" t="s">
        <v>64</v>
      </c>
      <c r="J38" s="40" t="s">
        <v>63</v>
      </c>
      <c r="K38" s="40" t="s">
        <v>84</v>
      </c>
      <c r="L38" s="109">
        <v>19600</v>
      </c>
      <c r="M38" s="110"/>
      <c r="N38" s="111">
        <v>117647.24</v>
      </c>
    </row>
    <row r="39" spans="1:15" x14ac:dyDescent="0.25">
      <c r="A39" s="40">
        <v>37</v>
      </c>
      <c r="B39" s="108" t="s">
        <v>203</v>
      </c>
      <c r="C39" s="41">
        <v>554439000039504</v>
      </c>
      <c r="D39" s="40">
        <v>18</v>
      </c>
      <c r="E39" s="40" t="s">
        <v>25</v>
      </c>
      <c r="F39" s="40">
        <v>2024</v>
      </c>
      <c r="G39" s="40" t="s">
        <v>199</v>
      </c>
      <c r="H39" s="40" t="s">
        <v>158</v>
      </c>
      <c r="I39" s="43" t="s">
        <v>198</v>
      </c>
      <c r="J39" s="40" t="s">
        <v>59</v>
      </c>
      <c r="K39" s="40" t="s">
        <v>217</v>
      </c>
      <c r="L39" s="108"/>
      <c r="M39" s="47">
        <v>-5580</v>
      </c>
      <c r="N39" s="111">
        <f>N38+M39</f>
        <v>112067.24</v>
      </c>
    </row>
    <row r="40" spans="1:15" x14ac:dyDescent="0.25">
      <c r="A40" s="40">
        <v>38</v>
      </c>
      <c r="B40" s="108" t="s">
        <v>204</v>
      </c>
      <c r="C40" s="41">
        <v>554439000039504</v>
      </c>
      <c r="D40" s="40">
        <v>18</v>
      </c>
      <c r="E40" s="40" t="s">
        <v>25</v>
      </c>
      <c r="F40" s="40">
        <v>2024</v>
      </c>
      <c r="G40" s="40" t="s">
        <v>199</v>
      </c>
      <c r="H40" s="40" t="s">
        <v>158</v>
      </c>
      <c r="I40" s="43" t="s">
        <v>198</v>
      </c>
      <c r="J40" s="40" t="s">
        <v>59</v>
      </c>
      <c r="K40" s="40" t="s">
        <v>129</v>
      </c>
      <c r="L40" s="108"/>
      <c r="M40" s="47">
        <v>-2631.46</v>
      </c>
      <c r="N40" s="111">
        <f>N39+M40</f>
        <v>109435.78</v>
      </c>
    </row>
    <row r="41" spans="1:15" x14ac:dyDescent="0.25">
      <c r="A41" s="40">
        <v>39</v>
      </c>
      <c r="B41" s="108" t="s">
        <v>159</v>
      </c>
      <c r="C41" s="41">
        <v>554439000039504</v>
      </c>
      <c r="D41" s="40">
        <v>18</v>
      </c>
      <c r="E41" s="40" t="s">
        <v>25</v>
      </c>
      <c r="F41" s="40">
        <v>2024</v>
      </c>
      <c r="G41" s="40" t="s">
        <v>199</v>
      </c>
      <c r="H41" s="40" t="s">
        <v>158</v>
      </c>
      <c r="I41" s="43" t="s">
        <v>198</v>
      </c>
      <c r="J41" s="40" t="s">
        <v>59</v>
      </c>
      <c r="K41" s="40" t="s">
        <v>129</v>
      </c>
      <c r="L41" s="108"/>
      <c r="M41" s="47">
        <v>-3951.32</v>
      </c>
      <c r="N41" s="112">
        <v>105484.46</v>
      </c>
      <c r="O41" s="186"/>
    </row>
    <row r="42" spans="1:15" x14ac:dyDescent="0.25">
      <c r="A42" s="40">
        <v>40</v>
      </c>
      <c r="B42" s="108" t="s">
        <v>145</v>
      </c>
      <c r="C42" s="41">
        <v>551041000027405</v>
      </c>
      <c r="D42" s="40">
        <v>1</v>
      </c>
      <c r="E42" s="40" t="s">
        <v>27</v>
      </c>
      <c r="F42" s="40">
        <v>2024</v>
      </c>
      <c r="G42" s="40" t="s">
        <v>19</v>
      </c>
      <c r="H42" s="40" t="s">
        <v>157</v>
      </c>
      <c r="I42" s="40" t="s">
        <v>166</v>
      </c>
      <c r="J42" s="40" t="s">
        <v>144</v>
      </c>
      <c r="K42" s="40"/>
      <c r="L42" s="108"/>
      <c r="M42" s="47">
        <v>-4045.74</v>
      </c>
      <c r="N42" s="111">
        <f>N41+M42</f>
        <v>101438.72</v>
      </c>
    </row>
    <row r="43" spans="1:15" x14ac:dyDescent="0.25">
      <c r="A43" s="40">
        <v>41</v>
      </c>
      <c r="B43" s="108" t="s">
        <v>140</v>
      </c>
      <c r="C43" s="41">
        <v>20101</v>
      </c>
      <c r="D43" s="40">
        <v>1</v>
      </c>
      <c r="E43" s="40" t="s">
        <v>27</v>
      </c>
      <c r="F43" s="40">
        <v>2024</v>
      </c>
      <c r="G43" s="40" t="s">
        <v>28</v>
      </c>
      <c r="H43" s="40" t="s">
        <v>137</v>
      </c>
      <c r="I43" s="40" t="s">
        <v>138</v>
      </c>
      <c r="J43" s="40" t="s">
        <v>139</v>
      </c>
      <c r="K43" s="40"/>
      <c r="L43" s="108"/>
      <c r="M43" s="47">
        <v>-2024.4</v>
      </c>
      <c r="N43" s="111">
        <f>N42+M43</f>
        <v>99414.32</v>
      </c>
    </row>
    <row r="44" spans="1:15" x14ac:dyDescent="0.25">
      <c r="A44" s="40">
        <v>42</v>
      </c>
      <c r="B44" s="108" t="s">
        <v>114</v>
      </c>
      <c r="C44" s="41">
        <v>200032</v>
      </c>
      <c r="D44" s="40">
        <v>6</v>
      </c>
      <c r="E44" s="40" t="s">
        <v>27</v>
      </c>
      <c r="F44" s="40">
        <v>2024</v>
      </c>
      <c r="G44" s="40" t="s">
        <v>23</v>
      </c>
      <c r="H44" s="40" t="s">
        <v>69</v>
      </c>
      <c r="I44" s="43" t="s">
        <v>70</v>
      </c>
      <c r="J44" s="40" t="s">
        <v>47</v>
      </c>
      <c r="K44" s="117" t="s">
        <v>141</v>
      </c>
      <c r="L44" s="120">
        <v>250</v>
      </c>
      <c r="M44" s="119"/>
      <c r="N44" s="111">
        <f>N43+L44</f>
        <v>99664.320000000007</v>
      </c>
    </row>
    <row r="45" spans="1:15" x14ac:dyDescent="0.25">
      <c r="A45" s="40">
        <v>43</v>
      </c>
      <c r="B45" s="108" t="s">
        <v>75</v>
      </c>
      <c r="C45" s="41">
        <v>551295000499013</v>
      </c>
      <c r="D45" s="40">
        <v>6</v>
      </c>
      <c r="E45" s="40" t="s">
        <v>27</v>
      </c>
      <c r="F45" s="40">
        <v>2024</v>
      </c>
      <c r="G45" s="40" t="s">
        <v>19</v>
      </c>
      <c r="H45" s="46" t="s">
        <v>74</v>
      </c>
      <c r="I45" s="43" t="s">
        <v>73</v>
      </c>
      <c r="J45" s="40" t="s">
        <v>71</v>
      </c>
      <c r="K45" s="40"/>
      <c r="L45" s="108"/>
      <c r="M45" s="113">
        <v>-667.4</v>
      </c>
      <c r="N45" s="111">
        <f t="shared" ref="N45:N52" si="0">N44+M45</f>
        <v>98996.920000000013</v>
      </c>
    </row>
    <row r="46" spans="1:15" x14ac:dyDescent="0.25">
      <c r="A46" s="40">
        <v>44</v>
      </c>
      <c r="B46" s="108" t="s">
        <v>154</v>
      </c>
      <c r="C46" s="41">
        <v>20601</v>
      </c>
      <c r="D46" s="40">
        <v>6</v>
      </c>
      <c r="E46" s="40" t="s">
        <v>27</v>
      </c>
      <c r="F46" s="40">
        <v>2024</v>
      </c>
      <c r="G46" s="40" t="s">
        <v>20</v>
      </c>
      <c r="H46" s="40" t="s">
        <v>318</v>
      </c>
      <c r="I46" s="43" t="s">
        <v>317</v>
      </c>
      <c r="J46" s="40" t="s">
        <v>71</v>
      </c>
      <c r="K46" s="40"/>
      <c r="L46" s="108"/>
      <c r="M46" s="113">
        <v>-250</v>
      </c>
      <c r="N46" s="111">
        <f t="shared" si="0"/>
        <v>98746.920000000013</v>
      </c>
    </row>
    <row r="47" spans="1:15" x14ac:dyDescent="0.25">
      <c r="A47" s="40">
        <v>45</v>
      </c>
      <c r="B47" s="108" t="s">
        <v>275</v>
      </c>
      <c r="C47" s="41">
        <v>20701</v>
      </c>
      <c r="D47" s="40">
        <v>7</v>
      </c>
      <c r="E47" s="40" t="s">
        <v>27</v>
      </c>
      <c r="F47" s="40">
        <v>2024</v>
      </c>
      <c r="G47" s="40" t="s">
        <v>20</v>
      </c>
      <c r="H47" s="40" t="s">
        <v>318</v>
      </c>
      <c r="I47" s="43" t="s">
        <v>317</v>
      </c>
      <c r="J47" s="40" t="s">
        <v>71</v>
      </c>
      <c r="K47" s="40"/>
      <c r="L47" s="108"/>
      <c r="M47" s="113">
        <v>-250</v>
      </c>
      <c r="N47" s="111">
        <f t="shared" si="0"/>
        <v>98496.920000000013</v>
      </c>
    </row>
    <row r="48" spans="1:15" x14ac:dyDescent="0.25">
      <c r="A48" s="40">
        <v>46</v>
      </c>
      <c r="B48" s="108" t="s">
        <v>234</v>
      </c>
      <c r="C48" s="41">
        <v>20901</v>
      </c>
      <c r="D48" s="40">
        <v>9</v>
      </c>
      <c r="E48" s="40" t="s">
        <v>27</v>
      </c>
      <c r="F48" s="40">
        <v>2024</v>
      </c>
      <c r="G48" s="40" t="s">
        <v>20</v>
      </c>
      <c r="H48" s="40" t="s">
        <v>233</v>
      </c>
      <c r="I48" s="130" t="s">
        <v>283</v>
      </c>
      <c r="J48" s="40" t="s">
        <v>71</v>
      </c>
      <c r="K48" s="40"/>
      <c r="L48" s="108"/>
      <c r="M48" s="113">
        <v>-497.67</v>
      </c>
      <c r="N48" s="111">
        <f t="shared" si="0"/>
        <v>97999.250000000015</v>
      </c>
    </row>
    <row r="49" spans="1:15" x14ac:dyDescent="0.25">
      <c r="A49" s="40">
        <v>47</v>
      </c>
      <c r="B49" s="108" t="s">
        <v>321</v>
      </c>
      <c r="C49" s="41">
        <v>20901</v>
      </c>
      <c r="D49" s="40">
        <v>9</v>
      </c>
      <c r="E49" s="40" t="s">
        <v>27</v>
      </c>
      <c r="F49" s="40">
        <v>2024</v>
      </c>
      <c r="G49" s="40" t="s">
        <v>20</v>
      </c>
      <c r="H49" s="40" t="s">
        <v>322</v>
      </c>
      <c r="I49" s="43" t="s">
        <v>323</v>
      </c>
      <c r="J49" s="40" t="s">
        <v>71</v>
      </c>
      <c r="K49" s="40" t="s">
        <v>324</v>
      </c>
      <c r="L49" s="108"/>
      <c r="M49" s="44">
        <v>-1858</v>
      </c>
      <c r="N49" s="111">
        <f t="shared" si="0"/>
        <v>96141.250000000015</v>
      </c>
    </row>
    <row r="50" spans="1:15" x14ac:dyDescent="0.25">
      <c r="A50" s="40">
        <v>48</v>
      </c>
      <c r="B50" s="108" t="s">
        <v>127</v>
      </c>
      <c r="C50" s="41">
        <v>20902</v>
      </c>
      <c r="D50" s="40">
        <v>9</v>
      </c>
      <c r="E50" s="40" t="s">
        <v>27</v>
      </c>
      <c r="F50" s="40">
        <v>2024</v>
      </c>
      <c r="G50" s="40" t="s">
        <v>58</v>
      </c>
      <c r="H50" s="40" t="s">
        <v>26</v>
      </c>
      <c r="I50" s="43" t="s">
        <v>128</v>
      </c>
      <c r="J50" s="40" t="s">
        <v>59</v>
      </c>
      <c r="K50" s="40" t="s">
        <v>130</v>
      </c>
      <c r="L50" s="108"/>
      <c r="M50" s="113">
        <v>-600</v>
      </c>
      <c r="N50" s="111">
        <f t="shared" si="0"/>
        <v>95541.250000000015</v>
      </c>
    </row>
    <row r="51" spans="1:15" x14ac:dyDescent="0.25">
      <c r="A51" s="40">
        <v>49</v>
      </c>
      <c r="B51" s="108" t="s">
        <v>54</v>
      </c>
      <c r="C51" s="41">
        <v>810401100157270</v>
      </c>
      <c r="D51" s="40">
        <v>9</v>
      </c>
      <c r="E51" s="40" t="s">
        <v>27</v>
      </c>
      <c r="F51" s="40">
        <v>2024</v>
      </c>
      <c r="G51" s="40" t="s">
        <v>29</v>
      </c>
      <c r="H51" s="40" t="s">
        <v>52</v>
      </c>
      <c r="I51" s="43" t="s">
        <v>68</v>
      </c>
      <c r="J51" s="40" t="s">
        <v>53</v>
      </c>
      <c r="K51" s="40"/>
      <c r="L51" s="108"/>
      <c r="M51" s="113">
        <v>-12</v>
      </c>
      <c r="N51" s="111">
        <f t="shared" si="0"/>
        <v>95529.250000000015</v>
      </c>
    </row>
    <row r="52" spans="1:15" x14ac:dyDescent="0.25">
      <c r="A52" s="40">
        <v>50</v>
      </c>
      <c r="B52" s="108" t="s">
        <v>54</v>
      </c>
      <c r="C52" s="41">
        <v>890451101522480</v>
      </c>
      <c r="D52" s="40">
        <v>14</v>
      </c>
      <c r="E52" s="40" t="s">
        <v>27</v>
      </c>
      <c r="F52" s="40">
        <v>2024</v>
      </c>
      <c r="G52" s="40" t="s">
        <v>14</v>
      </c>
      <c r="H52" s="40" t="s">
        <v>52</v>
      </c>
      <c r="I52" s="43" t="s">
        <v>68</v>
      </c>
      <c r="J52" s="40" t="s">
        <v>53</v>
      </c>
      <c r="K52" s="40"/>
      <c r="L52" s="108"/>
      <c r="M52" s="113">
        <v>-72</v>
      </c>
      <c r="N52" s="111">
        <f t="shared" si="0"/>
        <v>95457.250000000015</v>
      </c>
    </row>
    <row r="53" spans="1:15" x14ac:dyDescent="0.25">
      <c r="A53" s="40">
        <v>51</v>
      </c>
      <c r="B53" s="108" t="s">
        <v>105</v>
      </c>
      <c r="C53" s="41">
        <v>322489648</v>
      </c>
      <c r="D53" s="40">
        <v>15</v>
      </c>
      <c r="E53" s="40" t="s">
        <v>27</v>
      </c>
      <c r="F53" s="40">
        <v>2024</v>
      </c>
      <c r="G53" s="40" t="s">
        <v>11</v>
      </c>
      <c r="H53" s="40" t="s">
        <v>65</v>
      </c>
      <c r="I53" s="43" t="s">
        <v>64</v>
      </c>
      <c r="J53" s="40" t="s">
        <v>63</v>
      </c>
      <c r="K53" s="40" t="s">
        <v>84</v>
      </c>
      <c r="L53" s="109">
        <v>21000</v>
      </c>
      <c r="M53" s="110"/>
      <c r="N53" s="111">
        <f>N52+L53</f>
        <v>116457.25000000001</v>
      </c>
      <c r="O53" s="186"/>
    </row>
    <row r="54" spans="1:15" ht="15.75" customHeight="1" x14ac:dyDescent="0.25">
      <c r="A54" s="40">
        <v>52</v>
      </c>
      <c r="B54" s="121" t="s">
        <v>274</v>
      </c>
      <c r="C54" s="41">
        <v>554439000039504</v>
      </c>
      <c r="D54" s="40">
        <v>19</v>
      </c>
      <c r="E54" s="40" t="s">
        <v>27</v>
      </c>
      <c r="F54" s="40">
        <v>2024</v>
      </c>
      <c r="G54" s="40" t="s">
        <v>199</v>
      </c>
      <c r="H54" s="40" t="s">
        <v>158</v>
      </c>
      <c r="I54" s="43" t="s">
        <v>198</v>
      </c>
      <c r="J54" s="40" t="s">
        <v>59</v>
      </c>
      <c r="K54" s="40" t="s">
        <v>130</v>
      </c>
      <c r="L54" s="108"/>
      <c r="M54" s="47">
        <v>-2179.5100000000002</v>
      </c>
      <c r="N54" s="111">
        <f t="shared" ref="N54:N59" si="1">N53+M54</f>
        <v>114277.74000000002</v>
      </c>
    </row>
    <row r="55" spans="1:15" x14ac:dyDescent="0.25">
      <c r="A55" s="40">
        <v>53</v>
      </c>
      <c r="B55" s="108" t="s">
        <v>203</v>
      </c>
      <c r="C55" s="41">
        <v>554439000039504</v>
      </c>
      <c r="D55" s="40">
        <v>19</v>
      </c>
      <c r="E55" s="40" t="s">
        <v>27</v>
      </c>
      <c r="F55" s="40">
        <v>2024</v>
      </c>
      <c r="G55" s="40" t="s">
        <v>199</v>
      </c>
      <c r="H55" s="40" t="s">
        <v>158</v>
      </c>
      <c r="I55" s="43" t="s">
        <v>198</v>
      </c>
      <c r="J55" s="40" t="s">
        <v>59</v>
      </c>
      <c r="K55" s="40" t="s">
        <v>130</v>
      </c>
      <c r="L55" s="40"/>
      <c r="M55" s="47">
        <v>-2400</v>
      </c>
      <c r="N55" s="111">
        <f t="shared" si="1"/>
        <v>111877.74000000002</v>
      </c>
    </row>
    <row r="56" spans="1:15" x14ac:dyDescent="0.25">
      <c r="A56" s="40">
        <v>54</v>
      </c>
      <c r="B56" s="108" t="s">
        <v>204</v>
      </c>
      <c r="C56" s="41">
        <v>554439000039504</v>
      </c>
      <c r="D56" s="40">
        <v>19</v>
      </c>
      <c r="E56" s="40" t="s">
        <v>27</v>
      </c>
      <c r="F56" s="40">
        <v>2024</v>
      </c>
      <c r="G56" s="40" t="s">
        <v>199</v>
      </c>
      <c r="H56" s="40" t="s">
        <v>158</v>
      </c>
      <c r="I56" s="43" t="s">
        <v>198</v>
      </c>
      <c r="J56" s="40" t="s">
        <v>59</v>
      </c>
      <c r="K56" s="40" t="s">
        <v>130</v>
      </c>
      <c r="L56" s="40"/>
      <c r="M56" s="47">
        <v>-856.46</v>
      </c>
      <c r="N56" s="111">
        <f t="shared" si="1"/>
        <v>111021.28000000001</v>
      </c>
    </row>
    <row r="57" spans="1:15" x14ac:dyDescent="0.25">
      <c r="A57" s="40">
        <v>55</v>
      </c>
      <c r="B57" s="108" t="s">
        <v>114</v>
      </c>
      <c r="C57" s="41">
        <v>21901</v>
      </c>
      <c r="D57" s="40">
        <v>19</v>
      </c>
      <c r="E57" s="40" t="s">
        <v>27</v>
      </c>
      <c r="F57" s="40">
        <v>2024</v>
      </c>
      <c r="G57" s="40" t="s">
        <v>20</v>
      </c>
      <c r="H57" s="40" t="s">
        <v>65</v>
      </c>
      <c r="I57" s="43" t="s">
        <v>64</v>
      </c>
      <c r="J57" s="40" t="s">
        <v>63</v>
      </c>
      <c r="K57" s="40" t="s">
        <v>116</v>
      </c>
      <c r="L57" s="108"/>
      <c r="M57" s="47">
        <v>-21000</v>
      </c>
      <c r="N57" s="111">
        <f t="shared" si="1"/>
        <v>90021.280000000013</v>
      </c>
    </row>
    <row r="58" spans="1:15" x14ac:dyDescent="0.25">
      <c r="A58" s="40">
        <v>56</v>
      </c>
      <c r="B58" s="108" t="s">
        <v>54</v>
      </c>
      <c r="C58" s="41">
        <v>820501100065189</v>
      </c>
      <c r="D58" s="40">
        <v>19</v>
      </c>
      <c r="E58" s="40" t="s">
        <v>27</v>
      </c>
      <c r="F58" s="40">
        <v>2024</v>
      </c>
      <c r="G58" s="40" t="s">
        <v>29</v>
      </c>
      <c r="H58" s="40" t="s">
        <v>52</v>
      </c>
      <c r="I58" s="43" t="s">
        <v>68</v>
      </c>
      <c r="J58" s="40" t="s">
        <v>53</v>
      </c>
      <c r="K58" s="40"/>
      <c r="L58" s="108"/>
      <c r="M58" s="113">
        <v>-12</v>
      </c>
      <c r="N58" s="111">
        <f t="shared" si="1"/>
        <v>90009.280000000013</v>
      </c>
    </row>
    <row r="59" spans="1:15" x14ac:dyDescent="0.25">
      <c r="A59" s="40">
        <v>57</v>
      </c>
      <c r="B59" s="108" t="s">
        <v>48</v>
      </c>
      <c r="C59" s="41">
        <v>554439000039504</v>
      </c>
      <c r="D59" s="40">
        <v>20</v>
      </c>
      <c r="E59" s="40" t="s">
        <v>27</v>
      </c>
      <c r="F59" s="40">
        <v>2024</v>
      </c>
      <c r="G59" s="40" t="s">
        <v>19</v>
      </c>
      <c r="H59" s="40" t="s">
        <v>69</v>
      </c>
      <c r="I59" s="43" t="s">
        <v>70</v>
      </c>
      <c r="J59" s="40" t="s">
        <v>47</v>
      </c>
      <c r="K59" s="40" t="s">
        <v>130</v>
      </c>
      <c r="L59" s="115"/>
      <c r="M59" s="47">
        <v>-2660</v>
      </c>
      <c r="N59" s="111">
        <f t="shared" si="1"/>
        <v>87349.280000000013</v>
      </c>
    </row>
    <row r="60" spans="1:15" x14ac:dyDescent="0.25">
      <c r="A60" s="40">
        <v>58</v>
      </c>
      <c r="B60" s="108" t="s">
        <v>61</v>
      </c>
      <c r="C60" s="41">
        <v>323132484</v>
      </c>
      <c r="D60" s="40">
        <v>21</v>
      </c>
      <c r="E60" s="40" t="s">
        <v>27</v>
      </c>
      <c r="F60" s="40">
        <v>2024</v>
      </c>
      <c r="G60" s="40" t="s">
        <v>11</v>
      </c>
      <c r="H60" s="40" t="s">
        <v>65</v>
      </c>
      <c r="I60" s="43" t="s">
        <v>64</v>
      </c>
      <c r="J60" s="40" t="s">
        <v>63</v>
      </c>
      <c r="K60" s="40" t="s">
        <v>85</v>
      </c>
      <c r="L60" s="109">
        <v>19600</v>
      </c>
      <c r="M60" s="110"/>
      <c r="N60" s="111">
        <f t="shared" ref="N60:N61" si="2">N59+L60</f>
        <v>106949.28000000001</v>
      </c>
    </row>
    <row r="61" spans="1:15" x14ac:dyDescent="0.25">
      <c r="A61" s="40">
        <v>59</v>
      </c>
      <c r="B61" s="108" t="s">
        <v>320</v>
      </c>
      <c r="C61" s="41">
        <v>323133485</v>
      </c>
      <c r="D61" s="40">
        <v>21</v>
      </c>
      <c r="E61" s="40" t="s">
        <v>27</v>
      </c>
      <c r="F61" s="40">
        <v>2024</v>
      </c>
      <c r="G61" s="40" t="s">
        <v>11</v>
      </c>
      <c r="H61" s="40" t="s">
        <v>65</v>
      </c>
      <c r="I61" s="43" t="s">
        <v>64</v>
      </c>
      <c r="J61" s="40" t="s">
        <v>63</v>
      </c>
      <c r="K61" s="40" t="s">
        <v>319</v>
      </c>
      <c r="L61" s="109">
        <v>9800</v>
      </c>
      <c r="M61" s="110"/>
      <c r="N61" s="111">
        <f t="shared" si="2"/>
        <v>116749.28000000001</v>
      </c>
    </row>
    <row r="62" spans="1:15" x14ac:dyDescent="0.25">
      <c r="A62" s="40">
        <v>60</v>
      </c>
      <c r="B62" s="108" t="s">
        <v>160</v>
      </c>
      <c r="C62" s="41">
        <v>554732000025525</v>
      </c>
      <c r="D62" s="40">
        <v>21</v>
      </c>
      <c r="E62" s="40" t="s">
        <v>27</v>
      </c>
      <c r="F62" s="40">
        <v>2024</v>
      </c>
      <c r="G62" s="40" t="s">
        <v>19</v>
      </c>
      <c r="H62" s="40" t="s">
        <v>108</v>
      </c>
      <c r="I62" s="43" t="s">
        <v>152</v>
      </c>
      <c r="J62" s="40" t="s">
        <v>163</v>
      </c>
      <c r="K62" s="40"/>
      <c r="L62" s="108"/>
      <c r="M62" s="47">
        <v>-10400.07</v>
      </c>
      <c r="N62" s="111">
        <f t="shared" ref="N62:N64" si="3">N61+M62</f>
        <v>106349.21000000002</v>
      </c>
    </row>
    <row r="63" spans="1:15" x14ac:dyDescent="0.25">
      <c r="A63" s="40">
        <v>61</v>
      </c>
      <c r="B63" s="108" t="s">
        <v>280</v>
      </c>
      <c r="C63" s="41">
        <v>22101</v>
      </c>
      <c r="D63" s="40">
        <v>21</v>
      </c>
      <c r="E63" s="40" t="s">
        <v>27</v>
      </c>
      <c r="F63" s="40">
        <v>2024</v>
      </c>
      <c r="G63" s="40" t="s">
        <v>28</v>
      </c>
      <c r="H63" s="40" t="s">
        <v>161</v>
      </c>
      <c r="I63" s="43" t="s">
        <v>162</v>
      </c>
      <c r="J63" s="40" t="s">
        <v>71</v>
      </c>
      <c r="K63" s="40"/>
      <c r="L63" s="108"/>
      <c r="M63" s="113">
        <v>-826</v>
      </c>
      <c r="N63" s="111">
        <f t="shared" si="3"/>
        <v>105523.21000000002</v>
      </c>
    </row>
    <row r="64" spans="1:15" x14ac:dyDescent="0.25">
      <c r="A64" s="40">
        <v>62</v>
      </c>
      <c r="B64" s="108" t="s">
        <v>54</v>
      </c>
      <c r="C64" s="41">
        <v>870531200064700</v>
      </c>
      <c r="D64" s="40">
        <v>22</v>
      </c>
      <c r="E64" s="40" t="s">
        <v>27</v>
      </c>
      <c r="F64" s="40">
        <v>2024</v>
      </c>
      <c r="G64" s="40" t="s">
        <v>30</v>
      </c>
      <c r="H64" s="40" t="s">
        <v>52</v>
      </c>
      <c r="I64" s="43" t="s">
        <v>68</v>
      </c>
      <c r="J64" s="40" t="s">
        <v>53</v>
      </c>
      <c r="K64" s="40"/>
      <c r="L64" s="108"/>
      <c r="M64" s="119">
        <v>-2.4500000000000002</v>
      </c>
      <c r="N64" s="111">
        <f t="shared" si="3"/>
        <v>105520.76000000002</v>
      </c>
    </row>
    <row r="65" spans="1:15" x14ac:dyDescent="0.25">
      <c r="A65" s="40">
        <v>63</v>
      </c>
      <c r="B65" s="108" t="s">
        <v>61</v>
      </c>
      <c r="C65" s="41">
        <v>323485492</v>
      </c>
      <c r="D65" s="40">
        <v>26</v>
      </c>
      <c r="E65" s="40" t="s">
        <v>27</v>
      </c>
      <c r="F65" s="40">
        <v>2024</v>
      </c>
      <c r="G65" s="40" t="s">
        <v>13</v>
      </c>
      <c r="H65" s="40" t="s">
        <v>76</v>
      </c>
      <c r="I65" s="43" t="s">
        <v>62</v>
      </c>
      <c r="J65" s="40" t="s">
        <v>63</v>
      </c>
      <c r="K65" s="40" t="s">
        <v>84</v>
      </c>
      <c r="L65" s="109">
        <v>11200</v>
      </c>
      <c r="M65" s="110"/>
      <c r="N65" s="111">
        <f>N64+L65</f>
        <v>116720.76000000002</v>
      </c>
    </row>
    <row r="66" spans="1:15" x14ac:dyDescent="0.25">
      <c r="A66" s="40">
        <v>64</v>
      </c>
      <c r="B66" s="108" t="s">
        <v>61</v>
      </c>
      <c r="C66" s="41">
        <v>323485495</v>
      </c>
      <c r="D66" s="40">
        <v>26</v>
      </c>
      <c r="E66" s="40" t="s">
        <v>27</v>
      </c>
      <c r="F66" s="40">
        <v>2024</v>
      </c>
      <c r="G66" s="40" t="s">
        <v>13</v>
      </c>
      <c r="H66" s="40" t="s">
        <v>76</v>
      </c>
      <c r="I66" s="43" t="s">
        <v>62</v>
      </c>
      <c r="J66" s="40" t="s">
        <v>63</v>
      </c>
      <c r="K66" s="40" t="s">
        <v>85</v>
      </c>
      <c r="L66" s="109">
        <v>13834.25</v>
      </c>
      <c r="M66" s="110"/>
      <c r="N66" s="111">
        <f t="shared" ref="N66:N67" si="4">N65+L66</f>
        <v>130555.01000000002</v>
      </c>
    </row>
    <row r="67" spans="1:15" x14ac:dyDescent="0.25">
      <c r="A67" s="40">
        <v>65</v>
      </c>
      <c r="B67" s="108" t="s">
        <v>61</v>
      </c>
      <c r="C67" s="41">
        <v>324047176</v>
      </c>
      <c r="D67" s="40">
        <v>29</v>
      </c>
      <c r="E67" s="40" t="s">
        <v>27</v>
      </c>
      <c r="F67" s="40">
        <v>2024</v>
      </c>
      <c r="G67" s="40" t="s">
        <v>13</v>
      </c>
      <c r="H67" s="40" t="s">
        <v>83</v>
      </c>
      <c r="I67" s="43" t="s">
        <v>66</v>
      </c>
      <c r="J67" s="40" t="s">
        <v>63</v>
      </c>
      <c r="K67" s="40" t="s">
        <v>85</v>
      </c>
      <c r="L67" s="109">
        <v>4200</v>
      </c>
      <c r="M67" s="110"/>
      <c r="N67" s="111">
        <f t="shared" si="4"/>
        <v>134755.01</v>
      </c>
    </row>
    <row r="68" spans="1:15" x14ac:dyDescent="0.25">
      <c r="A68" s="40">
        <v>66</v>
      </c>
      <c r="B68" s="108" t="s">
        <v>114</v>
      </c>
      <c r="C68" s="41">
        <v>551369000031811</v>
      </c>
      <c r="D68" s="40">
        <v>29</v>
      </c>
      <c r="E68" s="40" t="s">
        <v>27</v>
      </c>
      <c r="F68" s="40">
        <v>2024</v>
      </c>
      <c r="G68" s="40" t="s">
        <v>19</v>
      </c>
      <c r="H68" s="40" t="s">
        <v>123</v>
      </c>
      <c r="I68" s="43" t="s">
        <v>70</v>
      </c>
      <c r="J68" s="40" t="s">
        <v>47</v>
      </c>
      <c r="K68" s="40" t="s">
        <v>116</v>
      </c>
      <c r="L68" s="115"/>
      <c r="M68" s="47">
        <v>-9800</v>
      </c>
      <c r="N68" s="112">
        <v>124955.01</v>
      </c>
      <c r="O68" s="186"/>
    </row>
    <row r="69" spans="1:15" x14ac:dyDescent="0.25">
      <c r="A69" s="40">
        <v>67</v>
      </c>
      <c r="B69" s="108" t="s">
        <v>140</v>
      </c>
      <c r="C69" s="41">
        <v>551041000027405</v>
      </c>
      <c r="D69" s="40">
        <v>5</v>
      </c>
      <c r="E69" s="40" t="s">
        <v>31</v>
      </c>
      <c r="F69" s="40">
        <v>2024</v>
      </c>
      <c r="G69" s="40" t="s">
        <v>19</v>
      </c>
      <c r="H69" s="40" t="s">
        <v>157</v>
      </c>
      <c r="I69" s="40" t="s">
        <v>166</v>
      </c>
      <c r="J69" s="40" t="s">
        <v>139</v>
      </c>
      <c r="K69" s="40"/>
      <c r="L69" s="108"/>
      <c r="M69" s="47">
        <v>-4056.78</v>
      </c>
      <c r="N69" s="111">
        <v>120898.23</v>
      </c>
    </row>
    <row r="70" spans="1:15" x14ac:dyDescent="0.25">
      <c r="A70" s="40">
        <v>68</v>
      </c>
      <c r="B70" s="108" t="s">
        <v>160</v>
      </c>
      <c r="C70" s="41">
        <v>554732000025525</v>
      </c>
      <c r="D70" s="40">
        <v>5</v>
      </c>
      <c r="E70" s="40" t="s">
        <v>31</v>
      </c>
      <c r="F70" s="40">
        <v>2024</v>
      </c>
      <c r="G70" s="40" t="s">
        <v>19</v>
      </c>
      <c r="H70" s="40" t="s">
        <v>108</v>
      </c>
      <c r="I70" s="43" t="s">
        <v>152</v>
      </c>
      <c r="J70" s="40" t="s">
        <v>163</v>
      </c>
      <c r="K70" s="40"/>
      <c r="L70" s="108"/>
      <c r="M70" s="47">
        <v>-2100</v>
      </c>
      <c r="N70" s="111">
        <v>118798.23</v>
      </c>
    </row>
    <row r="71" spans="1:15" x14ac:dyDescent="0.25">
      <c r="A71" s="40">
        <v>69</v>
      </c>
      <c r="B71" s="108" t="s">
        <v>140</v>
      </c>
      <c r="C71" s="41">
        <v>30501</v>
      </c>
      <c r="D71" s="40">
        <v>5</v>
      </c>
      <c r="E71" s="40" t="s">
        <v>31</v>
      </c>
      <c r="F71" s="40">
        <v>2024</v>
      </c>
      <c r="G71" s="40" t="s">
        <v>20</v>
      </c>
      <c r="H71" s="40" t="s">
        <v>137</v>
      </c>
      <c r="I71" s="40" t="s">
        <v>138</v>
      </c>
      <c r="J71" s="40" t="s">
        <v>139</v>
      </c>
      <c r="K71" s="40"/>
      <c r="L71" s="108"/>
      <c r="M71" s="47">
        <v>-2024.4</v>
      </c>
      <c r="N71" s="111">
        <v>116773.83</v>
      </c>
    </row>
    <row r="72" spans="1:15" x14ac:dyDescent="0.25">
      <c r="A72" s="40">
        <v>70</v>
      </c>
      <c r="B72" s="108" t="s">
        <v>61</v>
      </c>
      <c r="C72" s="41">
        <v>325866505</v>
      </c>
      <c r="D72" s="40">
        <v>11</v>
      </c>
      <c r="E72" s="40" t="s">
        <v>31</v>
      </c>
      <c r="F72" s="40">
        <v>2024</v>
      </c>
      <c r="G72" s="40" t="s">
        <v>11</v>
      </c>
      <c r="H72" s="40" t="s">
        <v>65</v>
      </c>
      <c r="I72" s="43" t="s">
        <v>64</v>
      </c>
      <c r="J72" s="40" t="s">
        <v>63</v>
      </c>
      <c r="K72" s="40" t="s">
        <v>86</v>
      </c>
      <c r="L72" s="109">
        <v>19600</v>
      </c>
      <c r="M72" s="110"/>
      <c r="N72" s="111">
        <v>136373.82999999999</v>
      </c>
    </row>
    <row r="73" spans="1:15" x14ac:dyDescent="0.25">
      <c r="A73" s="40">
        <v>71</v>
      </c>
      <c r="B73" s="108" t="s">
        <v>54</v>
      </c>
      <c r="C73" s="41">
        <v>830711102922449</v>
      </c>
      <c r="D73" s="40">
        <v>11</v>
      </c>
      <c r="E73" s="40" t="s">
        <v>31</v>
      </c>
      <c r="F73" s="40">
        <v>2024</v>
      </c>
      <c r="G73" s="40" t="s">
        <v>14</v>
      </c>
      <c r="H73" s="40" t="s">
        <v>52</v>
      </c>
      <c r="I73" s="43" t="s">
        <v>68</v>
      </c>
      <c r="J73" s="40" t="s">
        <v>53</v>
      </c>
      <c r="K73" s="40"/>
      <c r="L73" s="108"/>
      <c r="M73" s="113">
        <v>-72</v>
      </c>
      <c r="N73" s="111">
        <v>136301.82999999999</v>
      </c>
    </row>
    <row r="74" spans="1:15" x14ac:dyDescent="0.25">
      <c r="A74" s="40">
        <v>72</v>
      </c>
      <c r="B74" s="108" t="s">
        <v>61</v>
      </c>
      <c r="C74" s="41">
        <v>326618645</v>
      </c>
      <c r="D74" s="40">
        <v>18</v>
      </c>
      <c r="E74" s="40" t="s">
        <v>31</v>
      </c>
      <c r="F74" s="40">
        <v>2024</v>
      </c>
      <c r="G74" s="40" t="s">
        <v>13</v>
      </c>
      <c r="H74" s="40" t="s">
        <v>76</v>
      </c>
      <c r="I74" s="43" t="s">
        <v>62</v>
      </c>
      <c r="J74" s="40" t="s">
        <v>63</v>
      </c>
      <c r="K74" s="40" t="s">
        <v>86</v>
      </c>
      <c r="L74" s="109">
        <v>13834.25</v>
      </c>
      <c r="M74" s="110"/>
      <c r="N74" s="111">
        <v>150136.07999999999</v>
      </c>
    </row>
    <row r="75" spans="1:15" x14ac:dyDescent="0.25">
      <c r="A75" s="40">
        <v>73</v>
      </c>
      <c r="B75" s="108" t="s">
        <v>159</v>
      </c>
      <c r="C75" s="41">
        <v>554439000039504</v>
      </c>
      <c r="D75" s="40">
        <v>27</v>
      </c>
      <c r="E75" s="40" t="s">
        <v>31</v>
      </c>
      <c r="F75" s="40">
        <v>2024</v>
      </c>
      <c r="G75" s="40" t="s">
        <v>199</v>
      </c>
      <c r="H75" s="40" t="s">
        <v>158</v>
      </c>
      <c r="I75" s="43" t="s">
        <v>198</v>
      </c>
      <c r="J75" s="40" t="s">
        <v>59</v>
      </c>
      <c r="K75" s="40" t="s">
        <v>480</v>
      </c>
      <c r="L75" s="108"/>
      <c r="M75" s="47">
        <v>-3408.13</v>
      </c>
      <c r="N75" s="111">
        <v>146727.95000000001</v>
      </c>
    </row>
    <row r="76" spans="1:15" x14ac:dyDescent="0.25">
      <c r="A76" s="40">
        <v>74</v>
      </c>
      <c r="B76" s="108" t="s">
        <v>203</v>
      </c>
      <c r="C76" s="41">
        <v>554439000039504</v>
      </c>
      <c r="D76" s="40">
        <v>27</v>
      </c>
      <c r="E76" s="40" t="s">
        <v>31</v>
      </c>
      <c r="F76" s="40">
        <v>2024</v>
      </c>
      <c r="G76" s="40" t="s">
        <v>199</v>
      </c>
      <c r="H76" s="40" t="s">
        <v>158</v>
      </c>
      <c r="I76" s="43" t="s">
        <v>198</v>
      </c>
      <c r="J76" s="40" t="s">
        <v>59</v>
      </c>
      <c r="K76" s="40" t="s">
        <v>480</v>
      </c>
      <c r="L76" s="108"/>
      <c r="M76" s="47">
        <v>-4544</v>
      </c>
      <c r="N76" s="111">
        <f>N75+M76</f>
        <v>142183.95000000001</v>
      </c>
    </row>
    <row r="77" spans="1:15" x14ac:dyDescent="0.25">
      <c r="A77" s="40">
        <v>75</v>
      </c>
      <c r="B77" s="108" t="s">
        <v>204</v>
      </c>
      <c r="C77" s="41">
        <v>554439000039504</v>
      </c>
      <c r="D77" s="40">
        <v>27</v>
      </c>
      <c r="E77" s="40" t="s">
        <v>31</v>
      </c>
      <c r="F77" s="40">
        <v>2024</v>
      </c>
      <c r="G77" s="40" t="s">
        <v>199</v>
      </c>
      <c r="H77" s="40" t="s">
        <v>158</v>
      </c>
      <c r="I77" s="43" t="s">
        <v>198</v>
      </c>
      <c r="J77" s="40" t="s">
        <v>59</v>
      </c>
      <c r="K77" s="40" t="s">
        <v>480</v>
      </c>
      <c r="L77" s="108"/>
      <c r="M77" s="47">
        <v>-1705.66</v>
      </c>
      <c r="N77" s="111">
        <f>N76+M77</f>
        <v>140478.29</v>
      </c>
    </row>
    <row r="78" spans="1:15" x14ac:dyDescent="0.25">
      <c r="A78" s="40">
        <v>76</v>
      </c>
      <c r="B78" s="108" t="s">
        <v>160</v>
      </c>
      <c r="C78" s="41">
        <v>554732000025525</v>
      </c>
      <c r="D78" s="40">
        <v>3</v>
      </c>
      <c r="E78" s="40" t="s">
        <v>32</v>
      </c>
      <c r="F78" s="40">
        <v>2024</v>
      </c>
      <c r="G78" s="40" t="s">
        <v>19</v>
      </c>
      <c r="H78" s="40" t="s">
        <v>108</v>
      </c>
      <c r="I78" s="43" t="s">
        <v>152</v>
      </c>
      <c r="J78" s="40" t="s">
        <v>163</v>
      </c>
      <c r="K78" s="40"/>
      <c r="L78" s="108"/>
      <c r="M78" s="47">
        <v>-2100</v>
      </c>
      <c r="N78" s="111">
        <v>138378.29</v>
      </c>
    </row>
    <row r="79" spans="1:15" x14ac:dyDescent="0.25">
      <c r="A79" s="40">
        <v>77</v>
      </c>
      <c r="B79" s="108" t="s">
        <v>140</v>
      </c>
      <c r="C79" s="41">
        <v>40301</v>
      </c>
      <c r="D79" s="40">
        <v>3</v>
      </c>
      <c r="E79" s="40" t="s">
        <v>32</v>
      </c>
      <c r="F79" s="40">
        <v>2024</v>
      </c>
      <c r="G79" s="40" t="s">
        <v>20</v>
      </c>
      <c r="H79" s="40" t="s">
        <v>164</v>
      </c>
      <c r="I79" s="40" t="s">
        <v>165</v>
      </c>
      <c r="J79" s="40" t="s">
        <v>139</v>
      </c>
      <c r="K79" s="40"/>
      <c r="L79" s="108"/>
      <c r="M79" s="47">
        <v>-4002.26</v>
      </c>
      <c r="N79" s="111">
        <v>134376.03</v>
      </c>
    </row>
    <row r="80" spans="1:15" x14ac:dyDescent="0.25">
      <c r="A80" s="40">
        <v>78</v>
      </c>
      <c r="B80" s="108" t="s">
        <v>140</v>
      </c>
      <c r="C80" s="41">
        <v>40302</v>
      </c>
      <c r="D80" s="40">
        <v>3</v>
      </c>
      <c r="E80" s="40" t="s">
        <v>32</v>
      </c>
      <c r="F80" s="40">
        <v>2024</v>
      </c>
      <c r="G80" s="40" t="s">
        <v>28</v>
      </c>
      <c r="H80" s="40" t="s">
        <v>157</v>
      </c>
      <c r="I80" s="40" t="s">
        <v>166</v>
      </c>
      <c r="J80" s="40" t="s">
        <v>139</v>
      </c>
      <c r="K80" s="40"/>
      <c r="L80" s="108"/>
      <c r="M80" s="47">
        <v>-4056.78</v>
      </c>
      <c r="N80" s="111">
        <v>130319.25</v>
      </c>
    </row>
    <row r="81" spans="1:14" x14ac:dyDescent="0.25">
      <c r="A81" s="40">
        <v>79</v>
      </c>
      <c r="B81" s="108" t="s">
        <v>140</v>
      </c>
      <c r="C81" s="41">
        <v>40303</v>
      </c>
      <c r="D81" s="40">
        <v>3</v>
      </c>
      <c r="E81" s="40" t="s">
        <v>32</v>
      </c>
      <c r="F81" s="40">
        <v>2024</v>
      </c>
      <c r="G81" s="40" t="s">
        <v>28</v>
      </c>
      <c r="H81" s="40" t="s">
        <v>168</v>
      </c>
      <c r="I81" s="40" t="s">
        <v>167</v>
      </c>
      <c r="J81" s="40" t="s">
        <v>139</v>
      </c>
      <c r="K81" s="40"/>
      <c r="L81" s="108"/>
      <c r="M81" s="47">
        <v>-4002.26</v>
      </c>
      <c r="N81" s="111">
        <v>126316.99</v>
      </c>
    </row>
    <row r="82" spans="1:14" x14ac:dyDescent="0.25">
      <c r="A82" s="40">
        <v>80</v>
      </c>
      <c r="B82" s="108" t="s">
        <v>127</v>
      </c>
      <c r="C82" s="41">
        <v>40801</v>
      </c>
      <c r="D82" s="40">
        <v>8</v>
      </c>
      <c r="E82" s="40" t="s">
        <v>32</v>
      </c>
      <c r="F82" s="40">
        <v>2024</v>
      </c>
      <c r="G82" s="40" t="s">
        <v>58</v>
      </c>
      <c r="H82" s="40" t="s">
        <v>26</v>
      </c>
      <c r="I82" s="43" t="s">
        <v>128</v>
      </c>
      <c r="J82" s="40" t="s">
        <v>59</v>
      </c>
      <c r="K82" s="40" t="s">
        <v>196</v>
      </c>
      <c r="L82" s="108"/>
      <c r="M82" s="47">
        <v>-511</v>
      </c>
      <c r="N82" s="111">
        <v>125805.99</v>
      </c>
    </row>
    <row r="83" spans="1:14" x14ac:dyDescent="0.25">
      <c r="A83" s="40">
        <v>81</v>
      </c>
      <c r="B83" s="108" t="s">
        <v>172</v>
      </c>
      <c r="C83" s="41">
        <v>40802</v>
      </c>
      <c r="D83" s="40">
        <v>8</v>
      </c>
      <c r="E83" s="40" t="s">
        <v>32</v>
      </c>
      <c r="F83" s="40">
        <v>2024</v>
      </c>
      <c r="G83" s="40" t="s">
        <v>28</v>
      </c>
      <c r="H83" s="40" t="s">
        <v>170</v>
      </c>
      <c r="I83" s="40" t="s">
        <v>169</v>
      </c>
      <c r="J83" s="40" t="s">
        <v>171</v>
      </c>
      <c r="K83" s="40"/>
      <c r="L83" s="108"/>
      <c r="M83" s="47">
        <v>-3989.47</v>
      </c>
      <c r="N83" s="111">
        <v>121816.52</v>
      </c>
    </row>
    <row r="84" spans="1:14" x14ac:dyDescent="0.25">
      <c r="A84" s="40">
        <v>82</v>
      </c>
      <c r="B84" s="108" t="s">
        <v>61</v>
      </c>
      <c r="C84" s="41">
        <v>329724894</v>
      </c>
      <c r="D84" s="40">
        <v>9</v>
      </c>
      <c r="E84" s="40" t="s">
        <v>32</v>
      </c>
      <c r="F84" s="40">
        <v>2024</v>
      </c>
      <c r="G84" s="40" t="s">
        <v>11</v>
      </c>
      <c r="H84" s="40" t="s">
        <v>65</v>
      </c>
      <c r="I84" s="43" t="s">
        <v>64</v>
      </c>
      <c r="J84" s="40" t="s">
        <v>63</v>
      </c>
      <c r="K84" s="40" t="s">
        <v>87</v>
      </c>
      <c r="L84" s="109">
        <v>19600</v>
      </c>
      <c r="M84" s="110"/>
      <c r="N84" s="111">
        <v>141416.51999999999</v>
      </c>
    </row>
    <row r="85" spans="1:14" x14ac:dyDescent="0.25">
      <c r="A85" s="40">
        <v>83</v>
      </c>
      <c r="B85" s="108" t="s">
        <v>54</v>
      </c>
      <c r="C85" s="41">
        <v>891001200064327</v>
      </c>
      <c r="D85" s="40">
        <v>9</v>
      </c>
      <c r="E85" s="40" t="s">
        <v>32</v>
      </c>
      <c r="F85" s="40">
        <v>2024</v>
      </c>
      <c r="G85" s="40" t="s">
        <v>30</v>
      </c>
      <c r="H85" s="40" t="s">
        <v>52</v>
      </c>
      <c r="I85" s="43" t="s">
        <v>68</v>
      </c>
      <c r="J85" s="40" t="s">
        <v>53</v>
      </c>
      <c r="K85" s="40"/>
      <c r="L85" s="108"/>
      <c r="M85" s="113">
        <v>-3</v>
      </c>
      <c r="N85" s="111">
        <v>141413.51999999999</v>
      </c>
    </row>
    <row r="86" spans="1:14" x14ac:dyDescent="0.25">
      <c r="A86" s="40">
        <v>84</v>
      </c>
      <c r="B86" s="108" t="s">
        <v>54</v>
      </c>
      <c r="C86" s="41">
        <v>881011201566473</v>
      </c>
      <c r="D86" s="40">
        <v>10</v>
      </c>
      <c r="E86" s="40" t="s">
        <v>32</v>
      </c>
      <c r="F86" s="40">
        <v>2024</v>
      </c>
      <c r="G86" s="40" t="s">
        <v>14</v>
      </c>
      <c r="H86" s="40" t="s">
        <v>52</v>
      </c>
      <c r="I86" s="43" t="s">
        <v>68</v>
      </c>
      <c r="J86" s="40" t="s">
        <v>53</v>
      </c>
      <c r="K86" s="40"/>
      <c r="L86" s="108"/>
      <c r="M86" s="113">
        <v>-72</v>
      </c>
      <c r="N86" s="111">
        <v>141341.51999999999</v>
      </c>
    </row>
    <row r="87" spans="1:14" x14ac:dyDescent="0.25">
      <c r="A87" s="40">
        <v>85</v>
      </c>
      <c r="B87" s="108" t="s">
        <v>127</v>
      </c>
      <c r="C87" s="41">
        <v>41101</v>
      </c>
      <c r="D87" s="40">
        <v>11</v>
      </c>
      <c r="E87" s="40" t="s">
        <v>32</v>
      </c>
      <c r="F87" s="40">
        <v>2024</v>
      </c>
      <c r="G87" s="40" t="s">
        <v>58</v>
      </c>
      <c r="H87" s="40" t="s">
        <v>26</v>
      </c>
      <c r="I87" s="43" t="s">
        <v>128</v>
      </c>
      <c r="J87" s="40" t="s">
        <v>59</v>
      </c>
      <c r="K87" s="40" t="s">
        <v>196</v>
      </c>
      <c r="L87" s="108"/>
      <c r="M87" s="47">
        <v>-1260.96</v>
      </c>
      <c r="N87" s="111">
        <v>140080.56</v>
      </c>
    </row>
    <row r="88" spans="1:14" x14ac:dyDescent="0.25">
      <c r="A88" s="40">
        <v>86</v>
      </c>
      <c r="B88" s="108" t="s">
        <v>61</v>
      </c>
      <c r="C88" s="41">
        <v>330119026</v>
      </c>
      <c r="D88" s="40">
        <v>12</v>
      </c>
      <c r="E88" s="40" t="s">
        <v>32</v>
      </c>
      <c r="F88" s="40">
        <v>2024</v>
      </c>
      <c r="G88" s="40" t="s">
        <v>13</v>
      </c>
      <c r="H88" s="40" t="s">
        <v>83</v>
      </c>
      <c r="I88" s="43" t="s">
        <v>66</v>
      </c>
      <c r="J88" s="40" t="s">
        <v>63</v>
      </c>
      <c r="K88" s="40" t="s">
        <v>86</v>
      </c>
      <c r="L88" s="109">
        <v>4200</v>
      </c>
      <c r="M88" s="110"/>
      <c r="N88" s="111">
        <v>144280.56</v>
      </c>
    </row>
    <row r="89" spans="1:14" x14ac:dyDescent="0.25">
      <c r="A89" s="40">
        <v>87</v>
      </c>
      <c r="B89" s="108" t="s">
        <v>275</v>
      </c>
      <c r="C89" s="41">
        <v>41201</v>
      </c>
      <c r="D89" s="40">
        <v>12</v>
      </c>
      <c r="E89" s="40" t="s">
        <v>32</v>
      </c>
      <c r="F89" s="40">
        <v>2024</v>
      </c>
      <c r="G89" s="40" t="s">
        <v>28</v>
      </c>
      <c r="H89" s="40" t="s">
        <v>33</v>
      </c>
      <c r="I89" s="43" t="s">
        <v>173</v>
      </c>
      <c r="J89" s="40" t="s">
        <v>71</v>
      </c>
      <c r="K89" s="40"/>
      <c r="L89" s="108"/>
      <c r="M89" s="47">
        <v>-1520</v>
      </c>
      <c r="N89" s="111">
        <v>142760.56</v>
      </c>
    </row>
    <row r="90" spans="1:14" x14ac:dyDescent="0.25">
      <c r="A90" s="40">
        <v>88</v>
      </c>
      <c r="B90" s="108" t="s">
        <v>61</v>
      </c>
      <c r="C90" s="41">
        <v>330289722</v>
      </c>
      <c r="D90" s="40">
        <v>15</v>
      </c>
      <c r="E90" s="40" t="s">
        <v>32</v>
      </c>
      <c r="F90" s="40">
        <v>2024</v>
      </c>
      <c r="G90" s="40" t="s">
        <v>13</v>
      </c>
      <c r="H90" s="40" t="s">
        <v>83</v>
      </c>
      <c r="I90" s="43" t="s">
        <v>66</v>
      </c>
      <c r="J90" s="40" t="s">
        <v>63</v>
      </c>
      <c r="K90" s="40" t="s">
        <v>87</v>
      </c>
      <c r="L90" s="109">
        <v>4200</v>
      </c>
      <c r="M90" s="110"/>
      <c r="N90" s="111">
        <v>146960.56</v>
      </c>
    </row>
    <row r="91" spans="1:14" x14ac:dyDescent="0.25">
      <c r="A91" s="40">
        <v>89</v>
      </c>
      <c r="B91" s="108" t="s">
        <v>54</v>
      </c>
      <c r="C91" s="41">
        <v>831061100761439</v>
      </c>
      <c r="D91" s="40">
        <v>15</v>
      </c>
      <c r="E91" s="40" t="s">
        <v>32</v>
      </c>
      <c r="F91" s="40">
        <v>2024</v>
      </c>
      <c r="G91" s="40" t="s">
        <v>30</v>
      </c>
      <c r="H91" s="40" t="s">
        <v>52</v>
      </c>
      <c r="I91" s="43" t="s">
        <v>68</v>
      </c>
      <c r="J91" s="40" t="s">
        <v>53</v>
      </c>
      <c r="K91" s="40"/>
      <c r="L91" s="108"/>
      <c r="M91" s="113">
        <v>-3</v>
      </c>
      <c r="N91" s="111">
        <v>146957.56</v>
      </c>
    </row>
    <row r="92" spans="1:14" ht="27" x14ac:dyDescent="0.25">
      <c r="A92" s="40">
        <v>91</v>
      </c>
      <c r="B92" s="108" t="s">
        <v>203</v>
      </c>
      <c r="C92" s="41">
        <v>551369000031811</v>
      </c>
      <c r="D92" s="40">
        <v>17</v>
      </c>
      <c r="E92" s="40" t="s">
        <v>32</v>
      </c>
      <c r="F92" s="40">
        <v>2024</v>
      </c>
      <c r="G92" s="40" t="s">
        <v>199</v>
      </c>
      <c r="H92" s="40" t="s">
        <v>158</v>
      </c>
      <c r="I92" s="43" t="s">
        <v>198</v>
      </c>
      <c r="J92" s="40" t="s">
        <v>59</v>
      </c>
      <c r="K92" s="117" t="s">
        <v>518</v>
      </c>
      <c r="L92" s="115"/>
      <c r="M92" s="47">
        <v>-2044</v>
      </c>
      <c r="N92" s="111">
        <f>N91+M92</f>
        <v>144913.56</v>
      </c>
    </row>
    <row r="93" spans="1:14" ht="27" x14ac:dyDescent="0.25">
      <c r="A93" s="40">
        <v>92</v>
      </c>
      <c r="B93" s="108" t="s">
        <v>204</v>
      </c>
      <c r="C93" s="41">
        <v>551369000031811</v>
      </c>
      <c r="D93" s="40">
        <v>17</v>
      </c>
      <c r="E93" s="40" t="s">
        <v>32</v>
      </c>
      <c r="F93" s="40">
        <v>2024</v>
      </c>
      <c r="G93" s="40" t="s">
        <v>199</v>
      </c>
      <c r="H93" s="40" t="s">
        <v>158</v>
      </c>
      <c r="I93" s="43" t="s">
        <v>198</v>
      </c>
      <c r="J93" s="40" t="s">
        <v>59</v>
      </c>
      <c r="K93" s="117" t="s">
        <v>519</v>
      </c>
      <c r="L93" s="115"/>
      <c r="M93" s="47">
        <v>-1124.2</v>
      </c>
      <c r="N93" s="111">
        <f>N92+M93</f>
        <v>143789.35999999999</v>
      </c>
    </row>
    <row r="94" spans="1:14" x14ac:dyDescent="0.25">
      <c r="A94" s="40">
        <v>93</v>
      </c>
      <c r="B94" s="108" t="s">
        <v>159</v>
      </c>
      <c r="C94" s="41">
        <v>554439000039504</v>
      </c>
      <c r="D94" s="40">
        <v>17</v>
      </c>
      <c r="E94" s="40" t="s">
        <v>32</v>
      </c>
      <c r="F94" s="40">
        <v>2024</v>
      </c>
      <c r="G94" s="40" t="s">
        <v>199</v>
      </c>
      <c r="H94" s="40" t="s">
        <v>158</v>
      </c>
      <c r="I94" s="43" t="s">
        <v>198</v>
      </c>
      <c r="J94" s="40" t="s">
        <v>59</v>
      </c>
      <c r="K94" s="40" t="s">
        <v>196</v>
      </c>
      <c r="L94" s="108"/>
      <c r="M94" s="119">
        <v>-403.62</v>
      </c>
      <c r="N94" s="111">
        <f>N93+M94</f>
        <v>143385.74</v>
      </c>
    </row>
    <row r="95" spans="1:14" x14ac:dyDescent="0.25">
      <c r="A95" s="40">
        <v>94</v>
      </c>
      <c r="B95" s="108" t="s">
        <v>61</v>
      </c>
      <c r="C95" s="41">
        <v>330741687</v>
      </c>
      <c r="D95" s="40">
        <v>18</v>
      </c>
      <c r="E95" s="40" t="s">
        <v>32</v>
      </c>
      <c r="F95" s="40">
        <v>2024</v>
      </c>
      <c r="G95" s="40" t="s">
        <v>13</v>
      </c>
      <c r="H95" s="40" t="s">
        <v>76</v>
      </c>
      <c r="I95" s="43" t="s">
        <v>62</v>
      </c>
      <c r="J95" s="40" t="s">
        <v>63</v>
      </c>
      <c r="K95" s="40" t="s">
        <v>87</v>
      </c>
      <c r="L95" s="109">
        <v>12600</v>
      </c>
      <c r="M95" s="110"/>
      <c r="N95" s="111">
        <v>155985.74</v>
      </c>
    </row>
    <row r="96" spans="1:14" x14ac:dyDescent="0.25">
      <c r="A96" s="40">
        <v>95</v>
      </c>
      <c r="B96" s="108" t="s">
        <v>48</v>
      </c>
      <c r="C96" s="41">
        <v>554439000039504</v>
      </c>
      <c r="D96" s="40">
        <v>18</v>
      </c>
      <c r="E96" s="40" t="s">
        <v>32</v>
      </c>
      <c r="F96" s="40">
        <v>2024</v>
      </c>
      <c r="G96" s="40" t="s">
        <v>19</v>
      </c>
      <c r="H96" s="40" t="s">
        <v>69</v>
      </c>
      <c r="I96" s="43" t="s">
        <v>70</v>
      </c>
      <c r="J96" s="40" t="s">
        <v>47</v>
      </c>
      <c r="K96" s="40" t="s">
        <v>196</v>
      </c>
      <c r="L96" s="115"/>
      <c r="M96" s="47">
        <v>-3176.25</v>
      </c>
      <c r="N96" s="111">
        <v>152809.49</v>
      </c>
    </row>
    <row r="97" spans="1:14" x14ac:dyDescent="0.25">
      <c r="A97" s="40">
        <v>96</v>
      </c>
      <c r="B97" s="108" t="s">
        <v>46</v>
      </c>
      <c r="C97" s="41">
        <v>42501</v>
      </c>
      <c r="D97" s="40">
        <v>25</v>
      </c>
      <c r="E97" s="40" t="s">
        <v>32</v>
      </c>
      <c r="F97" s="40">
        <v>2024</v>
      </c>
      <c r="G97" s="40" t="s">
        <v>113</v>
      </c>
      <c r="H97" s="40" t="s">
        <v>51</v>
      </c>
      <c r="I97" s="43" t="s">
        <v>131</v>
      </c>
      <c r="J97" s="40" t="s">
        <v>174</v>
      </c>
      <c r="K97" s="40"/>
      <c r="L97" s="108"/>
      <c r="M97" s="119">
        <v>-2.16</v>
      </c>
      <c r="N97" s="111">
        <v>152807.32999999999</v>
      </c>
    </row>
    <row r="98" spans="1:14" x14ac:dyDescent="0.25">
      <c r="A98" s="40">
        <v>97</v>
      </c>
      <c r="B98" s="108" t="s">
        <v>46</v>
      </c>
      <c r="C98" s="41">
        <v>42502</v>
      </c>
      <c r="D98" s="40">
        <v>25</v>
      </c>
      <c r="E98" s="40" t="s">
        <v>32</v>
      </c>
      <c r="F98" s="40">
        <v>2024</v>
      </c>
      <c r="G98" s="40" t="s">
        <v>113</v>
      </c>
      <c r="H98" s="40" t="s">
        <v>51</v>
      </c>
      <c r="I98" s="43" t="s">
        <v>131</v>
      </c>
      <c r="J98" s="40" t="s">
        <v>174</v>
      </c>
      <c r="K98" s="40"/>
      <c r="L98" s="108"/>
      <c r="M98" s="119">
        <v>-1.72</v>
      </c>
      <c r="N98" s="111">
        <v>152805.60999999999</v>
      </c>
    </row>
    <row r="99" spans="1:14" x14ac:dyDescent="0.25">
      <c r="A99" s="40">
        <v>98</v>
      </c>
      <c r="B99" s="108" t="s">
        <v>46</v>
      </c>
      <c r="C99" s="41">
        <v>42503</v>
      </c>
      <c r="D99" s="40">
        <v>25</v>
      </c>
      <c r="E99" s="40" t="s">
        <v>32</v>
      </c>
      <c r="F99" s="40">
        <v>2024</v>
      </c>
      <c r="G99" s="40" t="s">
        <v>113</v>
      </c>
      <c r="H99" s="40" t="s">
        <v>51</v>
      </c>
      <c r="I99" s="43" t="s">
        <v>131</v>
      </c>
      <c r="J99" s="40" t="s">
        <v>174</v>
      </c>
      <c r="K99" s="40"/>
      <c r="L99" s="108"/>
      <c r="M99" s="119">
        <v>-749.85</v>
      </c>
      <c r="N99" s="111">
        <v>152055.76</v>
      </c>
    </row>
    <row r="100" spans="1:14" x14ac:dyDescent="0.25">
      <c r="A100" s="40">
        <v>99</v>
      </c>
      <c r="B100" s="108" t="s">
        <v>46</v>
      </c>
      <c r="C100" s="41">
        <v>42504</v>
      </c>
      <c r="D100" s="40">
        <v>25</v>
      </c>
      <c r="E100" s="40" t="s">
        <v>32</v>
      </c>
      <c r="F100" s="40">
        <v>2024</v>
      </c>
      <c r="G100" s="40" t="s">
        <v>113</v>
      </c>
      <c r="H100" s="40" t="s">
        <v>51</v>
      </c>
      <c r="I100" s="43" t="s">
        <v>131</v>
      </c>
      <c r="J100" s="40" t="s">
        <v>174</v>
      </c>
      <c r="K100" s="40"/>
      <c r="L100" s="108"/>
      <c r="M100" s="113">
        <v>-550.4</v>
      </c>
      <c r="N100" s="111">
        <v>151505.35999999999</v>
      </c>
    </row>
    <row r="101" spans="1:14" x14ac:dyDescent="0.25">
      <c r="A101" s="40">
        <v>100</v>
      </c>
      <c r="B101" s="108" t="s">
        <v>46</v>
      </c>
      <c r="C101" s="41">
        <v>42505</v>
      </c>
      <c r="D101" s="40">
        <v>25</v>
      </c>
      <c r="E101" s="40" t="s">
        <v>32</v>
      </c>
      <c r="F101" s="40">
        <v>2024</v>
      </c>
      <c r="G101" s="40" t="s">
        <v>113</v>
      </c>
      <c r="H101" s="40" t="s">
        <v>51</v>
      </c>
      <c r="I101" s="43" t="s">
        <v>131</v>
      </c>
      <c r="J101" s="40" t="s">
        <v>174</v>
      </c>
      <c r="K101" s="40"/>
      <c r="L101" s="108"/>
      <c r="M101" s="47">
        <v>-2518.19</v>
      </c>
      <c r="N101" s="111">
        <v>148987.17000000001</v>
      </c>
    </row>
    <row r="102" spans="1:14" x14ac:dyDescent="0.25">
      <c r="A102" s="40">
        <v>101</v>
      </c>
      <c r="B102" s="108" t="s">
        <v>46</v>
      </c>
      <c r="C102" s="41">
        <v>42506</v>
      </c>
      <c r="D102" s="40">
        <v>25</v>
      </c>
      <c r="E102" s="40" t="s">
        <v>32</v>
      </c>
      <c r="F102" s="40">
        <v>2024</v>
      </c>
      <c r="G102" s="40" t="s">
        <v>113</v>
      </c>
      <c r="H102" s="40" t="s">
        <v>51</v>
      </c>
      <c r="I102" s="43" t="s">
        <v>131</v>
      </c>
      <c r="J102" s="40" t="s">
        <v>174</v>
      </c>
      <c r="K102" s="40"/>
      <c r="L102" s="108"/>
      <c r="M102" s="119">
        <v>-895.55</v>
      </c>
      <c r="N102" s="112">
        <v>148091.62</v>
      </c>
    </row>
    <row r="103" spans="1:14" x14ac:dyDescent="0.25">
      <c r="A103" s="40">
        <v>102</v>
      </c>
      <c r="B103" s="108" t="s">
        <v>160</v>
      </c>
      <c r="C103" s="41">
        <v>554732000025525</v>
      </c>
      <c r="D103" s="40">
        <v>6</v>
      </c>
      <c r="E103" s="40" t="s">
        <v>34</v>
      </c>
      <c r="F103" s="40">
        <v>2024</v>
      </c>
      <c r="G103" s="40" t="s">
        <v>19</v>
      </c>
      <c r="H103" s="40" t="s">
        <v>108</v>
      </c>
      <c r="I103" s="43" t="s">
        <v>152</v>
      </c>
      <c r="J103" s="40" t="s">
        <v>163</v>
      </c>
      <c r="K103" s="40"/>
      <c r="L103" s="108"/>
      <c r="M103" s="47">
        <v>-2100</v>
      </c>
      <c r="N103" s="111">
        <f>N102+M103</f>
        <v>145991.62</v>
      </c>
    </row>
    <row r="104" spans="1:14" x14ac:dyDescent="0.25">
      <c r="A104" s="40">
        <v>103</v>
      </c>
      <c r="B104" s="108" t="s">
        <v>48</v>
      </c>
      <c r="C104" s="41">
        <v>554439000039504</v>
      </c>
      <c r="D104" s="40">
        <v>9</v>
      </c>
      <c r="E104" s="40" t="s">
        <v>34</v>
      </c>
      <c r="F104" s="40">
        <v>2024</v>
      </c>
      <c r="G104" s="40" t="s">
        <v>19</v>
      </c>
      <c r="H104" s="40" t="s">
        <v>69</v>
      </c>
      <c r="I104" s="43" t="s">
        <v>70</v>
      </c>
      <c r="J104" s="40" t="s">
        <v>47</v>
      </c>
      <c r="K104" s="40" t="s">
        <v>197</v>
      </c>
      <c r="L104" s="115"/>
      <c r="M104" s="47">
        <v>-3857</v>
      </c>
      <c r="N104" s="111">
        <f>N103+M104</f>
        <v>142134.62</v>
      </c>
    </row>
    <row r="105" spans="1:14" x14ac:dyDescent="0.25">
      <c r="A105" s="40">
        <v>104</v>
      </c>
      <c r="B105" s="108" t="s">
        <v>61</v>
      </c>
      <c r="C105" s="41">
        <v>333636068</v>
      </c>
      <c r="D105" s="40">
        <v>10</v>
      </c>
      <c r="E105" s="40" t="s">
        <v>34</v>
      </c>
      <c r="F105" s="40">
        <v>2024</v>
      </c>
      <c r="G105" s="40" t="s">
        <v>11</v>
      </c>
      <c r="H105" s="40" t="s">
        <v>65</v>
      </c>
      <c r="I105" s="43" t="s">
        <v>64</v>
      </c>
      <c r="J105" s="40" t="s">
        <v>63</v>
      </c>
      <c r="K105" s="40" t="s">
        <v>115</v>
      </c>
      <c r="L105" s="118">
        <v>19600</v>
      </c>
      <c r="M105" s="119"/>
      <c r="N105" s="111">
        <f>N104+L105</f>
        <v>161734.62</v>
      </c>
    </row>
    <row r="106" spans="1:14" x14ac:dyDescent="0.25">
      <c r="A106" s="40">
        <v>105</v>
      </c>
      <c r="B106" s="108" t="s">
        <v>145</v>
      </c>
      <c r="C106" s="41">
        <v>551882000762037</v>
      </c>
      <c r="D106" s="40">
        <v>10</v>
      </c>
      <c r="E106" s="40" t="s">
        <v>34</v>
      </c>
      <c r="F106" s="40">
        <v>2024</v>
      </c>
      <c r="G106" s="40" t="s">
        <v>19</v>
      </c>
      <c r="H106" s="40" t="s">
        <v>109</v>
      </c>
      <c r="I106" s="43" t="s">
        <v>262</v>
      </c>
      <c r="J106" s="40" t="s">
        <v>144</v>
      </c>
      <c r="K106" s="40"/>
      <c r="L106" s="108"/>
      <c r="M106" s="47">
        <v>-5675.07</v>
      </c>
      <c r="N106" s="111">
        <f>N105+M106</f>
        <v>156059.54999999999</v>
      </c>
    </row>
    <row r="107" spans="1:14" x14ac:dyDescent="0.25">
      <c r="A107" s="40">
        <v>106</v>
      </c>
      <c r="B107" s="108" t="s">
        <v>145</v>
      </c>
      <c r="C107" s="41">
        <v>553473000008244</v>
      </c>
      <c r="D107" s="40">
        <v>10</v>
      </c>
      <c r="E107" s="40" t="s">
        <v>34</v>
      </c>
      <c r="F107" s="40">
        <v>2024</v>
      </c>
      <c r="G107" s="40" t="s">
        <v>19</v>
      </c>
      <c r="H107" s="40" t="s">
        <v>110</v>
      </c>
      <c r="I107" s="43" t="s">
        <v>248</v>
      </c>
      <c r="J107" s="40" t="s">
        <v>144</v>
      </c>
      <c r="K107" s="40"/>
      <c r="L107" s="108"/>
      <c r="M107" s="47">
        <v>-3226.16</v>
      </c>
      <c r="N107" s="111">
        <f t="shared" ref="N107:N109" si="5">N106+M107</f>
        <v>152833.38999999998</v>
      </c>
    </row>
    <row r="108" spans="1:14" x14ac:dyDescent="0.25">
      <c r="A108" s="40">
        <v>107</v>
      </c>
      <c r="B108" s="108" t="s">
        <v>127</v>
      </c>
      <c r="C108" s="41">
        <v>51001</v>
      </c>
      <c r="D108" s="40">
        <v>10</v>
      </c>
      <c r="E108" s="40" t="s">
        <v>34</v>
      </c>
      <c r="F108" s="40">
        <v>2024</v>
      </c>
      <c r="G108" s="40" t="s">
        <v>58</v>
      </c>
      <c r="H108" s="40" t="s">
        <v>26</v>
      </c>
      <c r="I108" s="43" t="s">
        <v>128</v>
      </c>
      <c r="J108" s="40" t="s">
        <v>59</v>
      </c>
      <c r="K108" s="40" t="s">
        <v>197</v>
      </c>
      <c r="L108" s="108"/>
      <c r="M108" s="47">
        <v>-1172.5</v>
      </c>
      <c r="N108" s="111">
        <f t="shared" si="5"/>
        <v>151660.88999999998</v>
      </c>
    </row>
    <row r="109" spans="1:14" x14ac:dyDescent="0.25">
      <c r="A109" s="40">
        <v>108</v>
      </c>
      <c r="B109" s="108" t="s">
        <v>54</v>
      </c>
      <c r="C109" s="41">
        <v>841311101659761</v>
      </c>
      <c r="D109" s="40">
        <v>10</v>
      </c>
      <c r="E109" s="40" t="s">
        <v>34</v>
      </c>
      <c r="F109" s="40">
        <v>2024</v>
      </c>
      <c r="G109" s="40" t="s">
        <v>14</v>
      </c>
      <c r="H109" s="40" t="s">
        <v>52</v>
      </c>
      <c r="I109" s="43" t="s">
        <v>68</v>
      </c>
      <c r="J109" s="40" t="s">
        <v>53</v>
      </c>
      <c r="K109" s="40"/>
      <c r="L109" s="108"/>
      <c r="M109" s="113">
        <v>-72</v>
      </c>
      <c r="N109" s="111">
        <f t="shared" si="5"/>
        <v>151588.88999999998</v>
      </c>
    </row>
    <row r="110" spans="1:14" x14ac:dyDescent="0.25">
      <c r="A110" s="40">
        <v>109</v>
      </c>
      <c r="B110" s="108" t="s">
        <v>61</v>
      </c>
      <c r="C110" s="41">
        <v>334049300</v>
      </c>
      <c r="D110" s="40">
        <v>15</v>
      </c>
      <c r="E110" s="40" t="s">
        <v>34</v>
      </c>
      <c r="F110" s="40">
        <v>2024</v>
      </c>
      <c r="G110" s="40" t="s">
        <v>13</v>
      </c>
      <c r="H110" s="40" t="s">
        <v>83</v>
      </c>
      <c r="I110" s="43" t="s">
        <v>66</v>
      </c>
      <c r="J110" s="40" t="s">
        <v>63</v>
      </c>
      <c r="K110" s="40" t="s">
        <v>115</v>
      </c>
      <c r="L110" s="118">
        <v>4200</v>
      </c>
      <c r="M110" s="119"/>
      <c r="N110" s="111">
        <f>N109+L110</f>
        <v>155788.88999999998</v>
      </c>
    </row>
    <row r="111" spans="1:14" x14ac:dyDescent="0.25">
      <c r="A111" s="40">
        <v>110</v>
      </c>
      <c r="B111" s="108" t="s">
        <v>203</v>
      </c>
      <c r="C111" s="41">
        <v>554439000039504</v>
      </c>
      <c r="D111" s="40">
        <v>16</v>
      </c>
      <c r="E111" s="40" t="s">
        <v>34</v>
      </c>
      <c r="F111" s="40">
        <v>2024</v>
      </c>
      <c r="G111" s="40" t="s">
        <v>199</v>
      </c>
      <c r="H111" s="40" t="s">
        <v>158</v>
      </c>
      <c r="I111" s="43" t="s">
        <v>198</v>
      </c>
      <c r="J111" s="40" t="s">
        <v>59</v>
      </c>
      <c r="K111" s="40" t="s">
        <v>197</v>
      </c>
      <c r="L111" s="118"/>
      <c r="M111" s="47">
        <v>-4690</v>
      </c>
      <c r="N111" s="111">
        <f>N110+M111</f>
        <v>151098.88999999998</v>
      </c>
    </row>
    <row r="112" spans="1:14" x14ac:dyDescent="0.25">
      <c r="A112" s="40">
        <v>111</v>
      </c>
      <c r="B112" s="108" t="s">
        <v>204</v>
      </c>
      <c r="C112" s="41">
        <v>554439000039504</v>
      </c>
      <c r="D112" s="40">
        <v>16</v>
      </c>
      <c r="E112" s="40" t="s">
        <v>34</v>
      </c>
      <c r="F112" s="40">
        <v>2024</v>
      </c>
      <c r="G112" s="40" t="s">
        <v>199</v>
      </c>
      <c r="H112" s="40" t="s">
        <v>158</v>
      </c>
      <c r="I112" s="43" t="s">
        <v>198</v>
      </c>
      <c r="J112" s="40" t="s">
        <v>59</v>
      </c>
      <c r="K112" s="40" t="s">
        <v>197</v>
      </c>
      <c r="L112" s="115"/>
      <c r="M112" s="47">
        <v>-2579.5</v>
      </c>
      <c r="N112" s="111">
        <f>N111+M112</f>
        <v>148519.38999999998</v>
      </c>
    </row>
    <row r="113" spans="1:14" x14ac:dyDescent="0.25">
      <c r="A113" s="40">
        <v>112</v>
      </c>
      <c r="B113" s="108" t="s">
        <v>159</v>
      </c>
      <c r="C113" s="41">
        <v>554439000039504</v>
      </c>
      <c r="D113" s="40">
        <v>16</v>
      </c>
      <c r="E113" s="40" t="s">
        <v>34</v>
      </c>
      <c r="F113" s="40">
        <v>2024</v>
      </c>
      <c r="G113" s="40" t="s">
        <v>199</v>
      </c>
      <c r="H113" s="40" t="s">
        <v>158</v>
      </c>
      <c r="I113" s="43" t="s">
        <v>198</v>
      </c>
      <c r="J113" s="40" t="s">
        <v>59</v>
      </c>
      <c r="K113" s="40" t="s">
        <v>197</v>
      </c>
      <c r="L113" s="115"/>
      <c r="M113" s="47">
        <v>-1547.23</v>
      </c>
      <c r="N113" s="111">
        <f>N112+M113</f>
        <v>146972.15999999997</v>
      </c>
    </row>
    <row r="114" spans="1:14" x14ac:dyDescent="0.25">
      <c r="A114" s="40">
        <v>113</v>
      </c>
      <c r="B114" s="108" t="s">
        <v>61</v>
      </c>
      <c r="C114" s="41">
        <v>334302326</v>
      </c>
      <c r="D114" s="40">
        <v>17</v>
      </c>
      <c r="E114" s="40" t="s">
        <v>34</v>
      </c>
      <c r="F114" s="40">
        <v>2024</v>
      </c>
      <c r="G114" s="40" t="s">
        <v>13</v>
      </c>
      <c r="H114" s="40" t="s">
        <v>76</v>
      </c>
      <c r="I114" s="43" t="s">
        <v>62</v>
      </c>
      <c r="J114" s="40" t="s">
        <v>63</v>
      </c>
      <c r="K114" s="40" t="s">
        <v>115</v>
      </c>
      <c r="L114" s="118">
        <v>15068.5</v>
      </c>
      <c r="M114" s="119"/>
      <c r="N114" s="111">
        <f>N113+L114</f>
        <v>162040.65999999997</v>
      </c>
    </row>
    <row r="115" spans="1:14" x14ac:dyDescent="0.25">
      <c r="A115" s="40">
        <v>114</v>
      </c>
      <c r="B115" s="108" t="s">
        <v>145</v>
      </c>
      <c r="C115" s="41">
        <v>554732000130766</v>
      </c>
      <c r="D115" s="40">
        <v>29</v>
      </c>
      <c r="E115" s="40" t="s">
        <v>34</v>
      </c>
      <c r="F115" s="40">
        <v>2024</v>
      </c>
      <c r="G115" s="40" t="s">
        <v>19</v>
      </c>
      <c r="H115" s="40" t="s">
        <v>112</v>
      </c>
      <c r="I115" s="43" t="s">
        <v>257</v>
      </c>
      <c r="J115" s="40" t="s">
        <v>144</v>
      </c>
      <c r="K115" s="40"/>
      <c r="L115" s="108"/>
      <c r="M115" s="47">
        <v>-5675.07</v>
      </c>
      <c r="N115" s="112">
        <f>N114+M115</f>
        <v>156365.58999999997</v>
      </c>
    </row>
    <row r="116" spans="1:14" x14ac:dyDescent="0.25">
      <c r="A116" s="40">
        <v>115</v>
      </c>
      <c r="B116" s="108" t="s">
        <v>160</v>
      </c>
      <c r="C116" s="41">
        <v>554732000025525</v>
      </c>
      <c r="D116" s="40">
        <v>5</v>
      </c>
      <c r="E116" s="40" t="s">
        <v>35</v>
      </c>
      <c r="F116" s="40">
        <v>2024</v>
      </c>
      <c r="G116" s="40" t="s">
        <v>19</v>
      </c>
      <c r="H116" s="40" t="s">
        <v>108</v>
      </c>
      <c r="I116" s="43" t="s">
        <v>152</v>
      </c>
      <c r="J116" s="40" t="s">
        <v>163</v>
      </c>
      <c r="K116" s="40"/>
      <c r="L116" s="108"/>
      <c r="M116" s="47">
        <v>-2100</v>
      </c>
      <c r="N116" s="111">
        <f>N115+M116</f>
        <v>154265.58999999997</v>
      </c>
    </row>
    <row r="117" spans="1:14" x14ac:dyDescent="0.25">
      <c r="A117" s="40">
        <v>116</v>
      </c>
      <c r="B117" s="108" t="s">
        <v>140</v>
      </c>
      <c r="C117" s="41">
        <v>60501</v>
      </c>
      <c r="D117" s="40">
        <v>5</v>
      </c>
      <c r="E117" s="40" t="s">
        <v>35</v>
      </c>
      <c r="F117" s="40">
        <v>2024</v>
      </c>
      <c r="G117" s="40" t="s">
        <v>20</v>
      </c>
      <c r="H117" s="40" t="s">
        <v>175</v>
      </c>
      <c r="I117" s="43" t="s">
        <v>267</v>
      </c>
      <c r="J117" s="40" t="s">
        <v>139</v>
      </c>
      <c r="K117" s="40"/>
      <c r="L117" s="108"/>
      <c r="M117" s="47">
        <v>-4056.78</v>
      </c>
      <c r="N117" s="111">
        <f t="shared" ref="N117:N120" si="6">N116+M117</f>
        <v>150208.80999999997</v>
      </c>
    </row>
    <row r="118" spans="1:14" x14ac:dyDescent="0.25">
      <c r="A118" s="40">
        <v>117</v>
      </c>
      <c r="B118" s="108" t="s">
        <v>140</v>
      </c>
      <c r="C118" s="41">
        <v>60701</v>
      </c>
      <c r="D118" s="40">
        <v>7</v>
      </c>
      <c r="E118" s="40" t="s">
        <v>35</v>
      </c>
      <c r="F118" s="40">
        <v>2024</v>
      </c>
      <c r="G118" s="40" t="s">
        <v>20</v>
      </c>
      <c r="H118" s="40" t="s">
        <v>137</v>
      </c>
      <c r="I118" s="40" t="s">
        <v>138</v>
      </c>
      <c r="J118" s="40" t="s">
        <v>139</v>
      </c>
      <c r="K118" s="40"/>
      <c r="L118" s="108"/>
      <c r="M118" s="47">
        <v>-2024.4</v>
      </c>
      <c r="N118" s="111">
        <f t="shared" si="6"/>
        <v>148184.40999999997</v>
      </c>
    </row>
    <row r="119" spans="1:14" x14ac:dyDescent="0.25">
      <c r="A119" s="40">
        <v>118</v>
      </c>
      <c r="B119" s="108" t="s">
        <v>54</v>
      </c>
      <c r="C119" s="41">
        <v>881621100835266</v>
      </c>
      <c r="D119" s="40">
        <v>10</v>
      </c>
      <c r="E119" s="40" t="s">
        <v>35</v>
      </c>
      <c r="F119" s="40">
        <v>2024</v>
      </c>
      <c r="G119" s="40" t="s">
        <v>14</v>
      </c>
      <c r="H119" s="40" t="s">
        <v>52</v>
      </c>
      <c r="I119" s="43" t="s">
        <v>68</v>
      </c>
      <c r="J119" s="40" t="s">
        <v>53</v>
      </c>
      <c r="K119" s="40"/>
      <c r="L119" s="108"/>
      <c r="M119" s="113">
        <v>-72</v>
      </c>
      <c r="N119" s="111">
        <f t="shared" si="6"/>
        <v>148112.40999999997</v>
      </c>
    </row>
    <row r="120" spans="1:14" x14ac:dyDescent="0.25">
      <c r="A120" s="40">
        <v>119</v>
      </c>
      <c r="B120" s="108" t="s">
        <v>127</v>
      </c>
      <c r="C120" s="41">
        <v>61101</v>
      </c>
      <c r="D120" s="40">
        <v>11</v>
      </c>
      <c r="E120" s="40" t="s">
        <v>35</v>
      </c>
      <c r="F120" s="40">
        <v>2024</v>
      </c>
      <c r="G120" s="40" t="s">
        <v>58</v>
      </c>
      <c r="H120" s="40" t="s">
        <v>26</v>
      </c>
      <c r="I120" s="43" t="s">
        <v>128</v>
      </c>
      <c r="J120" s="40" t="s">
        <v>59</v>
      </c>
      <c r="K120" s="40" t="s">
        <v>200</v>
      </c>
      <c r="L120" s="108"/>
      <c r="M120" s="47">
        <v>-1395.08</v>
      </c>
      <c r="N120" s="111">
        <f t="shared" si="6"/>
        <v>146717.32999999999</v>
      </c>
    </row>
    <row r="121" spans="1:14" x14ac:dyDescent="0.25">
      <c r="A121" s="40">
        <v>120</v>
      </c>
      <c r="B121" s="108" t="s">
        <v>61</v>
      </c>
      <c r="C121" s="41">
        <v>337552084</v>
      </c>
      <c r="D121" s="40">
        <v>13</v>
      </c>
      <c r="E121" s="40" t="s">
        <v>35</v>
      </c>
      <c r="F121" s="40">
        <v>2024</v>
      </c>
      <c r="G121" s="40" t="s">
        <v>11</v>
      </c>
      <c r="H121" s="40" t="s">
        <v>65</v>
      </c>
      <c r="I121" s="43" t="s">
        <v>64</v>
      </c>
      <c r="J121" s="40" t="s">
        <v>63</v>
      </c>
      <c r="K121" s="40" t="s">
        <v>88</v>
      </c>
      <c r="L121" s="109">
        <v>19600</v>
      </c>
      <c r="M121" s="110"/>
      <c r="N121" s="111">
        <f>N120+L121</f>
        <v>166317.32999999999</v>
      </c>
    </row>
    <row r="122" spans="1:14" x14ac:dyDescent="0.25">
      <c r="A122" s="40">
        <v>121</v>
      </c>
      <c r="B122" s="108" t="s">
        <v>61</v>
      </c>
      <c r="C122" s="41">
        <v>337867420</v>
      </c>
      <c r="D122" s="40">
        <v>17</v>
      </c>
      <c r="E122" s="40" t="s">
        <v>35</v>
      </c>
      <c r="F122" s="40">
        <v>2024</v>
      </c>
      <c r="G122" s="40" t="s">
        <v>13</v>
      </c>
      <c r="H122" s="40" t="s">
        <v>76</v>
      </c>
      <c r="I122" s="43" t="s">
        <v>62</v>
      </c>
      <c r="J122" s="40" t="s">
        <v>63</v>
      </c>
      <c r="K122" s="40" t="s">
        <v>88</v>
      </c>
      <c r="L122" s="109">
        <v>11634.25</v>
      </c>
      <c r="M122" s="110"/>
      <c r="N122" s="111">
        <f>N121+L122</f>
        <v>177951.58</v>
      </c>
    </row>
    <row r="123" spans="1:14" x14ac:dyDescent="0.25">
      <c r="A123" s="40">
        <v>122</v>
      </c>
      <c r="B123" s="108" t="s">
        <v>203</v>
      </c>
      <c r="C123" s="41">
        <v>554439000039504</v>
      </c>
      <c r="D123" s="40">
        <v>19</v>
      </c>
      <c r="E123" s="40" t="s">
        <v>35</v>
      </c>
      <c r="F123" s="40">
        <v>2024</v>
      </c>
      <c r="G123" s="40" t="s">
        <v>199</v>
      </c>
      <c r="H123" s="40" t="s">
        <v>158</v>
      </c>
      <c r="I123" s="43" t="s">
        <v>198</v>
      </c>
      <c r="J123" s="40" t="s">
        <v>59</v>
      </c>
      <c r="K123" s="40" t="s">
        <v>200</v>
      </c>
      <c r="L123" s="118"/>
      <c r="M123" s="47">
        <v>-5562</v>
      </c>
      <c r="N123" s="111">
        <f>N122+M123</f>
        <v>172389.58</v>
      </c>
    </row>
    <row r="124" spans="1:14" x14ac:dyDescent="0.25">
      <c r="A124" s="40">
        <v>123</v>
      </c>
      <c r="B124" s="108" t="s">
        <v>204</v>
      </c>
      <c r="C124" s="41">
        <v>554439000039504</v>
      </c>
      <c r="D124" s="40">
        <v>19</v>
      </c>
      <c r="E124" s="40" t="s">
        <v>35</v>
      </c>
      <c r="F124" s="40">
        <v>2024</v>
      </c>
      <c r="G124" s="40" t="s">
        <v>199</v>
      </c>
      <c r="H124" s="40" t="s">
        <v>158</v>
      </c>
      <c r="I124" s="43" t="s">
        <v>198</v>
      </c>
      <c r="J124" s="40" t="s">
        <v>59</v>
      </c>
      <c r="K124" s="40" t="s">
        <v>200</v>
      </c>
      <c r="L124" s="115"/>
      <c r="M124" s="47">
        <v>-3012.02</v>
      </c>
      <c r="N124" s="111">
        <f>N123+M124</f>
        <v>169377.56</v>
      </c>
    </row>
    <row r="125" spans="1:14" x14ac:dyDescent="0.25">
      <c r="A125" s="40">
        <v>124</v>
      </c>
      <c r="B125" s="108" t="s">
        <v>159</v>
      </c>
      <c r="C125" s="41">
        <v>554439000039504</v>
      </c>
      <c r="D125" s="40">
        <v>19</v>
      </c>
      <c r="E125" s="40" t="s">
        <v>35</v>
      </c>
      <c r="F125" s="40">
        <v>2024</v>
      </c>
      <c r="G125" s="40" t="s">
        <v>199</v>
      </c>
      <c r="H125" s="40" t="s">
        <v>158</v>
      </c>
      <c r="I125" s="43" t="s">
        <v>198</v>
      </c>
      <c r="J125" s="40" t="s">
        <v>59</v>
      </c>
      <c r="K125" s="40" t="s">
        <v>200</v>
      </c>
      <c r="L125" s="115"/>
      <c r="M125" s="47">
        <v>-2674.4</v>
      </c>
      <c r="N125" s="111">
        <f>N124+M125</f>
        <v>166703.16</v>
      </c>
    </row>
    <row r="126" spans="1:14" x14ac:dyDescent="0.25">
      <c r="A126" s="40">
        <v>125</v>
      </c>
      <c r="B126" s="108" t="s">
        <v>61</v>
      </c>
      <c r="C126" s="41">
        <v>338270069</v>
      </c>
      <c r="D126" s="40">
        <v>20</v>
      </c>
      <c r="E126" s="40" t="s">
        <v>35</v>
      </c>
      <c r="F126" s="40">
        <v>2024</v>
      </c>
      <c r="G126" s="40" t="s">
        <v>13</v>
      </c>
      <c r="H126" s="40" t="s">
        <v>83</v>
      </c>
      <c r="I126" s="43" t="s">
        <v>66</v>
      </c>
      <c r="J126" s="40" t="s">
        <v>63</v>
      </c>
      <c r="K126" s="40" t="s">
        <v>88</v>
      </c>
      <c r="L126" s="109">
        <v>4200</v>
      </c>
      <c r="M126" s="110"/>
      <c r="N126" s="111">
        <f>N125+L126</f>
        <v>170903.16</v>
      </c>
    </row>
    <row r="127" spans="1:14" x14ac:dyDescent="0.25">
      <c r="A127" s="40">
        <v>126</v>
      </c>
      <c r="B127" s="108" t="s">
        <v>48</v>
      </c>
      <c r="C127" s="41">
        <v>554439000039504</v>
      </c>
      <c r="D127" s="40">
        <v>25</v>
      </c>
      <c r="E127" s="40" t="s">
        <v>35</v>
      </c>
      <c r="F127" s="40">
        <v>2024</v>
      </c>
      <c r="G127" s="40" t="s">
        <v>19</v>
      </c>
      <c r="H127" s="40" t="s">
        <v>69</v>
      </c>
      <c r="I127" s="43" t="s">
        <v>70</v>
      </c>
      <c r="J127" s="40" t="s">
        <v>47</v>
      </c>
      <c r="K127" s="40" t="s">
        <v>200</v>
      </c>
      <c r="L127" s="115"/>
      <c r="M127" s="47">
        <v>-3692.5</v>
      </c>
      <c r="N127" s="111">
        <f>N126+M127</f>
        <v>167210.66</v>
      </c>
    </row>
    <row r="128" spans="1:14" x14ac:dyDescent="0.25">
      <c r="A128" s="40">
        <v>127</v>
      </c>
      <c r="B128" s="108" t="s">
        <v>145</v>
      </c>
      <c r="C128" s="41">
        <v>554732000124168</v>
      </c>
      <c r="D128" s="40">
        <v>25</v>
      </c>
      <c r="E128" s="40" t="s">
        <v>35</v>
      </c>
      <c r="F128" s="40">
        <v>2024</v>
      </c>
      <c r="G128" s="40" t="s">
        <v>19</v>
      </c>
      <c r="H128" s="40" t="s">
        <v>218</v>
      </c>
      <c r="I128" s="43" t="s">
        <v>251</v>
      </c>
      <c r="J128" s="40" t="s">
        <v>144</v>
      </c>
      <c r="K128" s="40"/>
      <c r="L128" s="108"/>
      <c r="M128" s="47">
        <v>-5675.07</v>
      </c>
      <c r="N128" s="111">
        <f>N127+M128</f>
        <v>161535.59</v>
      </c>
    </row>
    <row r="129" spans="1:15" x14ac:dyDescent="0.25">
      <c r="A129" s="40">
        <v>128</v>
      </c>
      <c r="B129" s="108" t="s">
        <v>145</v>
      </c>
      <c r="C129" s="41">
        <v>554732000225163</v>
      </c>
      <c r="D129" s="40">
        <v>25</v>
      </c>
      <c r="E129" s="40" t="s">
        <v>35</v>
      </c>
      <c r="F129" s="40">
        <v>2024</v>
      </c>
      <c r="G129" s="40" t="s">
        <v>19</v>
      </c>
      <c r="H129" s="40" t="s">
        <v>219</v>
      </c>
      <c r="I129" s="43" t="s">
        <v>237</v>
      </c>
      <c r="J129" s="40" t="s">
        <v>144</v>
      </c>
      <c r="K129" s="40"/>
      <c r="L129" s="108"/>
      <c r="M129" s="47">
        <v>-5675.07</v>
      </c>
      <c r="N129" s="111">
        <f>N128+M129</f>
        <v>155860.51999999999</v>
      </c>
    </row>
    <row r="130" spans="1:15" x14ac:dyDescent="0.25">
      <c r="A130" s="40">
        <v>129</v>
      </c>
      <c r="B130" s="108" t="s">
        <v>275</v>
      </c>
      <c r="C130" s="41">
        <v>62601</v>
      </c>
      <c r="D130" s="40">
        <v>26</v>
      </c>
      <c r="E130" s="40" t="s">
        <v>35</v>
      </c>
      <c r="F130" s="40">
        <v>2024</v>
      </c>
      <c r="G130" s="40" t="s">
        <v>28</v>
      </c>
      <c r="H130" s="40" t="s">
        <v>33</v>
      </c>
      <c r="I130" s="43" t="s">
        <v>173</v>
      </c>
      <c r="J130" s="40" t="s">
        <v>71</v>
      </c>
      <c r="K130" s="40"/>
      <c r="L130" s="108"/>
      <c r="M130" s="47">
        <v>-5030</v>
      </c>
      <c r="N130" s="112">
        <f>N129+M130</f>
        <v>150830.51999999999</v>
      </c>
      <c r="O130" s="186"/>
    </row>
    <row r="131" spans="1:15" x14ac:dyDescent="0.25">
      <c r="A131" s="40">
        <v>130</v>
      </c>
      <c r="B131" s="108" t="s">
        <v>160</v>
      </c>
      <c r="C131" s="41">
        <v>554732000025525</v>
      </c>
      <c r="D131" s="40">
        <v>1</v>
      </c>
      <c r="E131" s="40" t="s">
        <v>36</v>
      </c>
      <c r="F131" s="40">
        <v>2024</v>
      </c>
      <c r="G131" s="40" t="s">
        <v>19</v>
      </c>
      <c r="H131" s="40" t="s">
        <v>108</v>
      </c>
      <c r="I131" s="43" t="s">
        <v>152</v>
      </c>
      <c r="J131" s="40" t="s">
        <v>163</v>
      </c>
      <c r="K131" s="40"/>
      <c r="L131" s="108"/>
      <c r="M131" s="47">
        <v>-2100</v>
      </c>
      <c r="N131" s="111">
        <f>N130+M131</f>
        <v>148730.51999999999</v>
      </c>
    </row>
    <row r="132" spans="1:15" x14ac:dyDescent="0.25">
      <c r="A132" s="40">
        <v>131</v>
      </c>
      <c r="B132" s="108" t="s">
        <v>140</v>
      </c>
      <c r="C132" s="41">
        <v>70101</v>
      </c>
      <c r="D132" s="40">
        <v>1</v>
      </c>
      <c r="E132" s="40" t="s">
        <v>36</v>
      </c>
      <c r="F132" s="40">
        <v>2024</v>
      </c>
      <c r="G132" s="40" t="s">
        <v>28</v>
      </c>
      <c r="H132" s="40" t="s">
        <v>137</v>
      </c>
      <c r="I132" s="40" t="s">
        <v>138</v>
      </c>
      <c r="J132" s="40" t="s">
        <v>139</v>
      </c>
      <c r="K132" s="40"/>
      <c r="L132" s="108"/>
      <c r="M132" s="47">
        <v>-2024.4</v>
      </c>
      <c r="N132" s="111">
        <f t="shared" ref="N132:N141" si="7">N131+M132</f>
        <v>146706.12</v>
      </c>
    </row>
    <row r="133" spans="1:15" x14ac:dyDescent="0.25">
      <c r="A133" s="40">
        <v>132</v>
      </c>
      <c r="B133" s="108" t="s">
        <v>140</v>
      </c>
      <c r="C133" s="41">
        <v>70102</v>
      </c>
      <c r="D133" s="40">
        <v>1</v>
      </c>
      <c r="E133" s="40" t="s">
        <v>36</v>
      </c>
      <c r="F133" s="40">
        <v>2024</v>
      </c>
      <c r="G133" s="40" t="s">
        <v>28</v>
      </c>
      <c r="H133" s="40" t="s">
        <v>255</v>
      </c>
      <c r="I133" s="43" t="s">
        <v>254</v>
      </c>
      <c r="J133" s="40" t="s">
        <v>222</v>
      </c>
      <c r="K133" s="40"/>
      <c r="L133" s="108"/>
      <c r="M133" s="47">
        <v>-4056.78</v>
      </c>
      <c r="N133" s="111">
        <f t="shared" si="7"/>
        <v>142649.34</v>
      </c>
    </row>
    <row r="134" spans="1:15" x14ac:dyDescent="0.25">
      <c r="A134" s="40">
        <v>133</v>
      </c>
      <c r="B134" s="108" t="s">
        <v>239</v>
      </c>
      <c r="C134" s="41">
        <v>553515000029000</v>
      </c>
      <c r="D134" s="40">
        <v>2</v>
      </c>
      <c r="E134" s="40" t="s">
        <v>36</v>
      </c>
      <c r="F134" s="40">
        <v>2024</v>
      </c>
      <c r="G134" s="40" t="s">
        <v>19</v>
      </c>
      <c r="H134" s="46" t="s">
        <v>278</v>
      </c>
      <c r="I134" s="43" t="s">
        <v>277</v>
      </c>
      <c r="J134" s="40" t="s">
        <v>71</v>
      </c>
      <c r="K134" s="40" t="s">
        <v>276</v>
      </c>
      <c r="L134" s="108"/>
      <c r="M134" s="47">
        <v>-3034</v>
      </c>
      <c r="N134" s="111">
        <f t="shared" si="7"/>
        <v>139615.34</v>
      </c>
    </row>
    <row r="135" spans="1:15" x14ac:dyDescent="0.25">
      <c r="A135" s="40">
        <v>134</v>
      </c>
      <c r="B135" s="108" t="s">
        <v>279</v>
      </c>
      <c r="C135" s="41">
        <v>100942892802</v>
      </c>
      <c r="D135" s="40">
        <v>3</v>
      </c>
      <c r="E135" s="40" t="s">
        <v>36</v>
      </c>
      <c r="F135" s="40">
        <v>2024</v>
      </c>
      <c r="G135" s="40" t="s">
        <v>37</v>
      </c>
      <c r="H135" s="40" t="s">
        <v>52</v>
      </c>
      <c r="I135" s="43" t="s">
        <v>68</v>
      </c>
      <c r="J135" s="40" t="s">
        <v>53</v>
      </c>
      <c r="K135" s="40"/>
      <c r="L135" s="108"/>
      <c r="M135" s="47">
        <v>-127500</v>
      </c>
      <c r="N135" s="111">
        <f t="shared" si="7"/>
        <v>12115.339999999997</v>
      </c>
    </row>
    <row r="136" spans="1:15" x14ac:dyDescent="0.25">
      <c r="A136" s="40">
        <v>135</v>
      </c>
      <c r="B136" s="108" t="s">
        <v>172</v>
      </c>
      <c r="C136" s="41">
        <v>70301</v>
      </c>
      <c r="D136" s="40">
        <v>3</v>
      </c>
      <c r="E136" s="40" t="s">
        <v>36</v>
      </c>
      <c r="F136" s="40">
        <v>2024</v>
      </c>
      <c r="G136" s="40" t="s">
        <v>20</v>
      </c>
      <c r="H136" s="40" t="s">
        <v>170</v>
      </c>
      <c r="I136" s="40" t="s">
        <v>169</v>
      </c>
      <c r="J136" s="40" t="s">
        <v>171</v>
      </c>
      <c r="K136" s="40"/>
      <c r="L136" s="108"/>
      <c r="M136" s="47">
        <v>-3989.47</v>
      </c>
      <c r="N136" s="111">
        <f t="shared" si="7"/>
        <v>8125.8699999999972</v>
      </c>
    </row>
    <row r="137" spans="1:15" x14ac:dyDescent="0.25">
      <c r="A137" s="40">
        <v>136</v>
      </c>
      <c r="B137" s="108" t="s">
        <v>140</v>
      </c>
      <c r="C137" s="41">
        <v>70302</v>
      </c>
      <c r="D137" s="40">
        <v>3</v>
      </c>
      <c r="E137" s="40" t="s">
        <v>36</v>
      </c>
      <c r="F137" s="40">
        <v>2024</v>
      </c>
      <c r="G137" s="40" t="s">
        <v>20</v>
      </c>
      <c r="H137" s="40" t="s">
        <v>164</v>
      </c>
      <c r="I137" s="40" t="s">
        <v>165</v>
      </c>
      <c r="J137" s="40" t="s">
        <v>139</v>
      </c>
      <c r="K137" s="40"/>
      <c r="L137" s="108"/>
      <c r="M137" s="47">
        <v>-4002.26</v>
      </c>
      <c r="N137" s="111">
        <f t="shared" si="7"/>
        <v>4123.6099999999969</v>
      </c>
    </row>
    <row r="138" spans="1:15" x14ac:dyDescent="0.25">
      <c r="A138" s="40">
        <v>137</v>
      </c>
      <c r="B138" s="108" t="s">
        <v>140</v>
      </c>
      <c r="C138" s="41">
        <v>70303</v>
      </c>
      <c r="D138" s="40">
        <v>3</v>
      </c>
      <c r="E138" s="40" t="s">
        <v>36</v>
      </c>
      <c r="F138" s="40">
        <v>2024</v>
      </c>
      <c r="G138" s="40" t="s">
        <v>28</v>
      </c>
      <c r="H138" s="40" t="s">
        <v>168</v>
      </c>
      <c r="I138" s="40" t="s">
        <v>167</v>
      </c>
      <c r="J138" s="40" t="s">
        <v>139</v>
      </c>
      <c r="K138" s="40"/>
      <c r="L138" s="108"/>
      <c r="M138" s="47">
        <v>-4002.26</v>
      </c>
      <c r="N138" s="111">
        <f t="shared" si="7"/>
        <v>121.34999999999673</v>
      </c>
    </row>
    <row r="139" spans="1:15" x14ac:dyDescent="0.25">
      <c r="A139" s="40">
        <v>138</v>
      </c>
      <c r="B139" s="108" t="s">
        <v>54</v>
      </c>
      <c r="C139" s="41">
        <v>861861200054702</v>
      </c>
      <c r="D139" s="40">
        <v>4</v>
      </c>
      <c r="E139" s="40" t="s">
        <v>36</v>
      </c>
      <c r="F139" s="40">
        <v>2024</v>
      </c>
      <c r="G139" s="40" t="s">
        <v>30</v>
      </c>
      <c r="H139" s="40" t="s">
        <v>52</v>
      </c>
      <c r="I139" s="43" t="s">
        <v>68</v>
      </c>
      <c r="J139" s="40" t="s">
        <v>53</v>
      </c>
      <c r="K139" s="40"/>
      <c r="L139" s="108"/>
      <c r="M139" s="113">
        <v>-3</v>
      </c>
      <c r="N139" s="111">
        <f t="shared" si="7"/>
        <v>118.34999999999673</v>
      </c>
    </row>
    <row r="140" spans="1:15" x14ac:dyDescent="0.25">
      <c r="A140" s="40">
        <v>139</v>
      </c>
      <c r="B140" s="108" t="s">
        <v>127</v>
      </c>
      <c r="C140" s="41">
        <v>71001</v>
      </c>
      <c r="D140" s="40">
        <v>10</v>
      </c>
      <c r="E140" s="40" t="s">
        <v>36</v>
      </c>
      <c r="F140" s="40">
        <v>2024</v>
      </c>
      <c r="G140" s="40" t="s">
        <v>58</v>
      </c>
      <c r="H140" s="40" t="s">
        <v>26</v>
      </c>
      <c r="I140" s="43" t="s">
        <v>128</v>
      </c>
      <c r="J140" s="40" t="s">
        <v>59</v>
      </c>
      <c r="K140" s="40" t="s">
        <v>201</v>
      </c>
      <c r="L140" s="108"/>
      <c r="M140" s="47">
        <v>-1311</v>
      </c>
      <c r="N140" s="111">
        <f t="shared" si="7"/>
        <v>-1192.6500000000033</v>
      </c>
    </row>
    <row r="141" spans="1:15" x14ac:dyDescent="0.25">
      <c r="A141" s="40">
        <v>140</v>
      </c>
      <c r="B141" s="108" t="s">
        <v>54</v>
      </c>
      <c r="C141" s="41">
        <v>881921201332178</v>
      </c>
      <c r="D141" s="40">
        <v>10</v>
      </c>
      <c r="E141" s="40" t="s">
        <v>36</v>
      </c>
      <c r="F141" s="40">
        <v>2024</v>
      </c>
      <c r="G141" s="40" t="s">
        <v>14</v>
      </c>
      <c r="H141" s="40" t="s">
        <v>52</v>
      </c>
      <c r="I141" s="43" t="s">
        <v>68</v>
      </c>
      <c r="J141" s="40" t="s">
        <v>53</v>
      </c>
      <c r="K141" s="40"/>
      <c r="L141" s="108"/>
      <c r="M141" s="113">
        <v>-72</v>
      </c>
      <c r="N141" s="111">
        <f t="shared" si="7"/>
        <v>-1264.6500000000033</v>
      </c>
    </row>
    <row r="142" spans="1:15" x14ac:dyDescent="0.25">
      <c r="A142" s="40">
        <v>141</v>
      </c>
      <c r="B142" s="108" t="s">
        <v>49</v>
      </c>
      <c r="C142" s="41">
        <v>98</v>
      </c>
      <c r="D142" s="40">
        <v>10</v>
      </c>
      <c r="E142" s="40" t="s">
        <v>36</v>
      </c>
      <c r="F142" s="40">
        <v>2024</v>
      </c>
      <c r="G142" s="40" t="s">
        <v>38</v>
      </c>
      <c r="H142" s="40" t="s">
        <v>69</v>
      </c>
      <c r="I142" s="43" t="s">
        <v>70</v>
      </c>
      <c r="J142" s="40" t="s">
        <v>47</v>
      </c>
      <c r="K142" s="40"/>
      <c r="L142" s="122">
        <v>1500</v>
      </c>
      <c r="M142" s="113"/>
      <c r="N142" s="111">
        <f>N141+L142</f>
        <v>235.34999999999673</v>
      </c>
    </row>
    <row r="143" spans="1:15" x14ac:dyDescent="0.25">
      <c r="A143" s="40">
        <v>142</v>
      </c>
      <c r="B143" s="108" t="s">
        <v>57</v>
      </c>
      <c r="C143" s="41">
        <v>100942892802</v>
      </c>
      <c r="D143" s="40">
        <v>10</v>
      </c>
      <c r="E143" s="40" t="s">
        <v>36</v>
      </c>
      <c r="F143" s="40">
        <v>2024</v>
      </c>
      <c r="G143" s="40" t="s">
        <v>38</v>
      </c>
      <c r="H143" s="40" t="s">
        <v>69</v>
      </c>
      <c r="I143" s="43" t="s">
        <v>70</v>
      </c>
      <c r="J143" s="40" t="s">
        <v>47</v>
      </c>
      <c r="K143" s="40"/>
      <c r="L143" s="115">
        <v>0.54</v>
      </c>
      <c r="M143" s="119"/>
      <c r="N143" s="111">
        <f>N142+L143</f>
        <v>235.88999999999672</v>
      </c>
    </row>
    <row r="144" spans="1:15" x14ac:dyDescent="0.25">
      <c r="A144" s="40">
        <v>143</v>
      </c>
      <c r="B144" s="108" t="s">
        <v>61</v>
      </c>
      <c r="C144" s="41">
        <v>341364043</v>
      </c>
      <c r="D144" s="40">
        <v>15</v>
      </c>
      <c r="E144" s="40" t="s">
        <v>36</v>
      </c>
      <c r="F144" s="40">
        <v>2024</v>
      </c>
      <c r="G144" s="40" t="s">
        <v>11</v>
      </c>
      <c r="H144" s="40" t="s">
        <v>65</v>
      </c>
      <c r="I144" s="43" t="s">
        <v>64</v>
      </c>
      <c r="J144" s="40" t="s">
        <v>63</v>
      </c>
      <c r="K144" s="40" t="s">
        <v>93</v>
      </c>
      <c r="L144" s="109">
        <v>19600</v>
      </c>
      <c r="M144" s="110"/>
      <c r="N144" s="111">
        <f>N143+L144</f>
        <v>19835.889999999996</v>
      </c>
    </row>
    <row r="145" spans="1:14" x14ac:dyDescent="0.25">
      <c r="A145" s="40">
        <v>144</v>
      </c>
      <c r="B145" s="108" t="s">
        <v>279</v>
      </c>
      <c r="C145" s="41">
        <v>2400957026048</v>
      </c>
      <c r="D145" s="40">
        <v>16</v>
      </c>
      <c r="E145" s="40" t="s">
        <v>36</v>
      </c>
      <c r="F145" s="40">
        <v>2024</v>
      </c>
      <c r="G145" s="40" t="s">
        <v>37</v>
      </c>
      <c r="H145" s="40" t="s">
        <v>52</v>
      </c>
      <c r="I145" s="43" t="s">
        <v>68</v>
      </c>
      <c r="J145" s="40" t="s">
        <v>53</v>
      </c>
      <c r="K145" s="40"/>
      <c r="L145" s="108"/>
      <c r="M145" s="47">
        <v>-19500</v>
      </c>
      <c r="N145" s="111">
        <f>N144+M145</f>
        <v>335.88999999999578</v>
      </c>
    </row>
    <row r="146" spans="1:14" x14ac:dyDescent="0.25">
      <c r="A146" s="40">
        <v>145</v>
      </c>
      <c r="B146" s="108" t="s">
        <v>61</v>
      </c>
      <c r="C146" s="41">
        <v>341561566</v>
      </c>
      <c r="D146" s="40">
        <v>17</v>
      </c>
      <c r="E146" s="40" t="s">
        <v>36</v>
      </c>
      <c r="F146" s="40">
        <v>2024</v>
      </c>
      <c r="G146" s="40" t="s">
        <v>13</v>
      </c>
      <c r="H146" s="40" t="s">
        <v>76</v>
      </c>
      <c r="I146" s="43" t="s">
        <v>62</v>
      </c>
      <c r="J146" s="40" t="s">
        <v>63</v>
      </c>
      <c r="K146" s="40" t="s">
        <v>93</v>
      </c>
      <c r="L146" s="109">
        <v>11200</v>
      </c>
      <c r="M146" s="110"/>
      <c r="N146" s="111">
        <f>N145+L146</f>
        <v>11535.889999999996</v>
      </c>
    </row>
    <row r="147" spans="1:14" x14ac:dyDescent="0.25">
      <c r="A147" s="40">
        <v>146</v>
      </c>
      <c r="B147" s="108" t="s">
        <v>48</v>
      </c>
      <c r="C147" s="41">
        <v>554439000039504</v>
      </c>
      <c r="D147" s="40">
        <v>17</v>
      </c>
      <c r="E147" s="40" t="s">
        <v>36</v>
      </c>
      <c r="F147" s="40">
        <v>2024</v>
      </c>
      <c r="G147" s="40" t="s">
        <v>19</v>
      </c>
      <c r="H147" s="40" t="s">
        <v>69</v>
      </c>
      <c r="I147" s="43" t="s">
        <v>70</v>
      </c>
      <c r="J147" s="40" t="s">
        <v>47</v>
      </c>
      <c r="K147" s="40" t="s">
        <v>201</v>
      </c>
      <c r="L147" s="115"/>
      <c r="M147" s="47">
        <v>-3366.26</v>
      </c>
      <c r="N147" s="111">
        <f>N146+M147</f>
        <v>8169.6299999999956</v>
      </c>
    </row>
    <row r="148" spans="1:14" x14ac:dyDescent="0.25">
      <c r="A148" s="40">
        <v>147</v>
      </c>
      <c r="B148" s="108" t="s">
        <v>159</v>
      </c>
      <c r="C148" s="41">
        <v>554439000039504</v>
      </c>
      <c r="D148" s="40">
        <v>18</v>
      </c>
      <c r="E148" s="40" t="s">
        <v>36</v>
      </c>
      <c r="F148" s="40">
        <v>2024</v>
      </c>
      <c r="G148" s="40" t="s">
        <v>199</v>
      </c>
      <c r="H148" s="40" t="s">
        <v>158</v>
      </c>
      <c r="I148" s="43" t="s">
        <v>198</v>
      </c>
      <c r="J148" s="40" t="s">
        <v>59</v>
      </c>
      <c r="K148" s="40" t="s">
        <v>201</v>
      </c>
      <c r="L148" s="115"/>
      <c r="M148" s="47">
        <v>-2540.56</v>
      </c>
      <c r="N148" s="111">
        <f t="shared" ref="N148:N151" si="8">N147+M148</f>
        <v>5629.0699999999961</v>
      </c>
    </row>
    <row r="149" spans="1:14" x14ac:dyDescent="0.25">
      <c r="A149" s="40">
        <v>148</v>
      </c>
      <c r="B149" s="108" t="s">
        <v>203</v>
      </c>
      <c r="C149" s="41">
        <v>554439000039504</v>
      </c>
      <c r="D149" s="40">
        <v>18</v>
      </c>
      <c r="E149" s="40" t="s">
        <v>36</v>
      </c>
      <c r="F149" s="40">
        <v>2024</v>
      </c>
      <c r="G149" s="40" t="s">
        <v>199</v>
      </c>
      <c r="H149" s="40" t="s">
        <v>158</v>
      </c>
      <c r="I149" s="43" t="s">
        <v>198</v>
      </c>
      <c r="J149" s="40" t="s">
        <v>59</v>
      </c>
      <c r="K149" s="40" t="s">
        <v>201</v>
      </c>
      <c r="L149" s="115"/>
      <c r="M149" s="47">
        <v>-5244</v>
      </c>
      <c r="N149" s="111">
        <f t="shared" si="8"/>
        <v>385.06999999999607</v>
      </c>
    </row>
    <row r="150" spans="1:14" x14ac:dyDescent="0.25">
      <c r="A150" s="40">
        <v>149</v>
      </c>
      <c r="B150" s="108" t="s">
        <v>204</v>
      </c>
      <c r="C150" s="41">
        <v>554439000039504</v>
      </c>
      <c r="D150" s="40">
        <v>18</v>
      </c>
      <c r="E150" s="40" t="s">
        <v>36</v>
      </c>
      <c r="F150" s="40">
        <v>2024</v>
      </c>
      <c r="G150" s="40" t="s">
        <v>199</v>
      </c>
      <c r="H150" s="40" t="s">
        <v>158</v>
      </c>
      <c r="I150" s="43" t="s">
        <v>198</v>
      </c>
      <c r="J150" s="40" t="s">
        <v>59</v>
      </c>
      <c r="K150" s="40" t="s">
        <v>201</v>
      </c>
      <c r="L150" s="115"/>
      <c r="M150" s="47">
        <v>-2837.12</v>
      </c>
      <c r="N150" s="111">
        <f t="shared" si="8"/>
        <v>-2452.0500000000038</v>
      </c>
    </row>
    <row r="151" spans="1:14" x14ac:dyDescent="0.25">
      <c r="A151" s="40">
        <v>150</v>
      </c>
      <c r="B151" s="108" t="s">
        <v>279</v>
      </c>
      <c r="C151" s="41">
        <v>600959185111</v>
      </c>
      <c r="D151" s="40">
        <v>18</v>
      </c>
      <c r="E151" s="40" t="s">
        <v>36</v>
      </c>
      <c r="F151" s="40">
        <v>2024</v>
      </c>
      <c r="G151" s="40" t="s">
        <v>37</v>
      </c>
      <c r="H151" s="40" t="s">
        <v>52</v>
      </c>
      <c r="I151" s="43" t="s">
        <v>68</v>
      </c>
      <c r="J151" s="40" t="s">
        <v>53</v>
      </c>
      <c r="K151" s="40"/>
      <c r="L151" s="108"/>
      <c r="M151" s="47">
        <v>-8000</v>
      </c>
      <c r="N151" s="111">
        <f t="shared" si="8"/>
        <v>-10452.050000000003</v>
      </c>
    </row>
    <row r="152" spans="1:14" x14ac:dyDescent="0.25">
      <c r="A152" s="40">
        <v>151</v>
      </c>
      <c r="B152" s="108" t="s">
        <v>49</v>
      </c>
      <c r="C152" s="43">
        <v>98</v>
      </c>
      <c r="D152" s="40">
        <v>18</v>
      </c>
      <c r="E152" s="40" t="s">
        <v>36</v>
      </c>
      <c r="F152" s="40">
        <v>2024</v>
      </c>
      <c r="G152" s="40" t="s">
        <v>38</v>
      </c>
      <c r="H152" s="40" t="s">
        <v>69</v>
      </c>
      <c r="I152" s="43" t="s">
        <v>70</v>
      </c>
      <c r="J152" s="40" t="s">
        <v>47</v>
      </c>
      <c r="K152" s="40"/>
      <c r="L152" s="118">
        <v>10500</v>
      </c>
      <c r="M152" s="119"/>
      <c r="N152" s="111">
        <f>N151+L152</f>
        <v>47.94999999999709</v>
      </c>
    </row>
    <row r="153" spans="1:14" x14ac:dyDescent="0.25">
      <c r="A153" s="40">
        <v>152</v>
      </c>
      <c r="B153" s="108" t="s">
        <v>57</v>
      </c>
      <c r="C153" s="41">
        <v>100942892802</v>
      </c>
      <c r="D153" s="40">
        <v>18</v>
      </c>
      <c r="E153" s="40" t="s">
        <v>36</v>
      </c>
      <c r="F153" s="40">
        <v>2024</v>
      </c>
      <c r="G153" s="40" t="s">
        <v>38</v>
      </c>
      <c r="H153" s="40" t="s">
        <v>69</v>
      </c>
      <c r="I153" s="43" t="s">
        <v>70</v>
      </c>
      <c r="J153" s="40" t="s">
        <v>47</v>
      </c>
      <c r="K153" s="40"/>
      <c r="L153" s="120">
        <v>16.8</v>
      </c>
      <c r="M153" s="119"/>
      <c r="N153" s="111">
        <f>N152+L153</f>
        <v>64.749999999997087</v>
      </c>
    </row>
    <row r="154" spans="1:14" x14ac:dyDescent="0.25">
      <c r="A154" s="40">
        <v>153</v>
      </c>
      <c r="B154" s="108" t="s">
        <v>172</v>
      </c>
      <c r="C154" s="41">
        <v>72501</v>
      </c>
      <c r="D154" s="40">
        <v>25</v>
      </c>
      <c r="E154" s="40" t="s">
        <v>36</v>
      </c>
      <c r="F154" s="40">
        <v>2024</v>
      </c>
      <c r="G154" s="40" t="s">
        <v>28</v>
      </c>
      <c r="H154" s="40" t="s">
        <v>260</v>
      </c>
      <c r="I154" s="43" t="s">
        <v>261</v>
      </c>
      <c r="J154" s="40" t="s">
        <v>171</v>
      </c>
      <c r="K154" s="40"/>
      <c r="L154" s="108"/>
      <c r="M154" s="47">
        <v>-1058.4000000000001</v>
      </c>
      <c r="N154" s="111">
        <f>N153+M154</f>
        <v>-993.65000000000305</v>
      </c>
    </row>
    <row r="155" spans="1:14" x14ac:dyDescent="0.25">
      <c r="A155" s="40">
        <v>154</v>
      </c>
      <c r="B155" s="108" t="s">
        <v>49</v>
      </c>
      <c r="C155" s="43">
        <v>98</v>
      </c>
      <c r="D155" s="40">
        <v>25</v>
      </c>
      <c r="E155" s="40" t="s">
        <v>36</v>
      </c>
      <c r="F155" s="40">
        <v>2024</v>
      </c>
      <c r="G155" s="40" t="s">
        <v>38</v>
      </c>
      <c r="H155" s="40" t="s">
        <v>69</v>
      </c>
      <c r="I155" s="43" t="s">
        <v>70</v>
      </c>
      <c r="J155" s="40" t="s">
        <v>47</v>
      </c>
      <c r="K155" s="40"/>
      <c r="L155" s="118">
        <v>1000</v>
      </c>
      <c r="M155" s="119"/>
      <c r="N155" s="111">
        <f>N154+L155</f>
        <v>6.3499999999969532</v>
      </c>
    </row>
    <row r="156" spans="1:14" x14ac:dyDescent="0.25">
      <c r="A156" s="40">
        <v>155</v>
      </c>
      <c r="B156" s="108" t="s">
        <v>57</v>
      </c>
      <c r="C156" s="41">
        <v>100942892802</v>
      </c>
      <c r="D156" s="40">
        <v>25</v>
      </c>
      <c r="E156" s="40" t="s">
        <v>36</v>
      </c>
      <c r="F156" s="40">
        <v>2024</v>
      </c>
      <c r="G156" s="40" t="s">
        <v>38</v>
      </c>
      <c r="H156" s="40" t="s">
        <v>69</v>
      </c>
      <c r="I156" s="43" t="s">
        <v>70</v>
      </c>
      <c r="J156" s="40" t="s">
        <v>47</v>
      </c>
      <c r="K156" s="40"/>
      <c r="L156" s="115">
        <v>3.42</v>
      </c>
      <c r="M156" s="119"/>
      <c r="N156" s="111">
        <f>N155+L156</f>
        <v>9.7699999999969531</v>
      </c>
    </row>
    <row r="157" spans="1:14" x14ac:dyDescent="0.25">
      <c r="A157" s="40">
        <v>156</v>
      </c>
      <c r="B157" s="108" t="s">
        <v>54</v>
      </c>
      <c r="C157" s="41">
        <v>842081200078213</v>
      </c>
      <c r="D157" s="40">
        <v>26</v>
      </c>
      <c r="E157" s="40" t="s">
        <v>36</v>
      </c>
      <c r="F157" s="40">
        <v>2024</v>
      </c>
      <c r="G157" s="40" t="s">
        <v>30</v>
      </c>
      <c r="H157" s="40" t="s">
        <v>52</v>
      </c>
      <c r="I157" s="43" t="s">
        <v>68</v>
      </c>
      <c r="J157" s="40" t="s">
        <v>53</v>
      </c>
      <c r="K157" s="40"/>
      <c r="L157" s="108"/>
      <c r="M157" s="113">
        <v>-3</v>
      </c>
      <c r="N157" s="111">
        <f>N156+M157</f>
        <v>6.7699999999969531</v>
      </c>
    </row>
    <row r="158" spans="1:14" x14ac:dyDescent="0.25">
      <c r="A158" s="40">
        <v>157</v>
      </c>
      <c r="B158" s="108" t="s">
        <v>46</v>
      </c>
      <c r="C158" s="41">
        <v>73101</v>
      </c>
      <c r="D158" s="40">
        <v>31</v>
      </c>
      <c r="E158" s="40" t="s">
        <v>36</v>
      </c>
      <c r="F158" s="40">
        <v>2024</v>
      </c>
      <c r="G158" s="40" t="s">
        <v>113</v>
      </c>
      <c r="H158" s="40" t="s">
        <v>51</v>
      </c>
      <c r="I158" s="43" t="s">
        <v>131</v>
      </c>
      <c r="J158" s="40" t="s">
        <v>174</v>
      </c>
      <c r="K158" s="40"/>
      <c r="L158" s="108"/>
      <c r="M158" s="47">
        <v>-1254.6300000000001</v>
      </c>
      <c r="N158" s="111">
        <f t="shared" ref="N158:N160" si="9">N157+M158</f>
        <v>-1247.8600000000031</v>
      </c>
    </row>
    <row r="159" spans="1:14" x14ac:dyDescent="0.25">
      <c r="A159" s="40">
        <v>158</v>
      </c>
      <c r="B159" s="108" t="s">
        <v>46</v>
      </c>
      <c r="C159" s="41">
        <v>73102</v>
      </c>
      <c r="D159" s="40">
        <v>31</v>
      </c>
      <c r="E159" s="40" t="s">
        <v>36</v>
      </c>
      <c r="F159" s="40">
        <v>2024</v>
      </c>
      <c r="G159" s="40" t="s">
        <v>113</v>
      </c>
      <c r="H159" s="40" t="s">
        <v>51</v>
      </c>
      <c r="I159" s="43" t="s">
        <v>131</v>
      </c>
      <c r="J159" s="40" t="s">
        <v>174</v>
      </c>
      <c r="K159" s="40"/>
      <c r="L159" s="108"/>
      <c r="M159" s="47">
        <v>-1336.87</v>
      </c>
      <c r="N159" s="111">
        <f t="shared" si="9"/>
        <v>-2584.7300000000032</v>
      </c>
    </row>
    <row r="160" spans="1:14" x14ac:dyDescent="0.25">
      <c r="A160" s="40">
        <v>159</v>
      </c>
      <c r="B160" s="108" t="s">
        <v>46</v>
      </c>
      <c r="C160" s="41">
        <v>73103</v>
      </c>
      <c r="D160" s="40">
        <v>31</v>
      </c>
      <c r="E160" s="40" t="s">
        <v>36</v>
      </c>
      <c r="F160" s="40">
        <v>2024</v>
      </c>
      <c r="G160" s="40" t="s">
        <v>113</v>
      </c>
      <c r="H160" s="40" t="s">
        <v>51</v>
      </c>
      <c r="I160" s="43" t="s">
        <v>131</v>
      </c>
      <c r="J160" s="40" t="s">
        <v>174</v>
      </c>
      <c r="K160" s="40"/>
      <c r="L160" s="108"/>
      <c r="M160" s="47">
        <v>-1863.85</v>
      </c>
      <c r="N160" s="111">
        <f t="shared" si="9"/>
        <v>-4448.5800000000036</v>
      </c>
    </row>
    <row r="161" spans="1:14" x14ac:dyDescent="0.25">
      <c r="A161" s="40">
        <v>160</v>
      </c>
      <c r="B161" s="108" t="s">
        <v>49</v>
      </c>
      <c r="C161" s="41">
        <v>98</v>
      </c>
      <c r="D161" s="40">
        <v>31</v>
      </c>
      <c r="E161" s="40" t="s">
        <v>36</v>
      </c>
      <c r="F161" s="40">
        <v>2024</v>
      </c>
      <c r="G161" s="40" t="s">
        <v>38</v>
      </c>
      <c r="H161" s="40" t="s">
        <v>69</v>
      </c>
      <c r="I161" s="43" t="s">
        <v>70</v>
      </c>
      <c r="J161" s="40" t="s">
        <v>47</v>
      </c>
      <c r="K161" s="40"/>
      <c r="L161" s="118">
        <v>4500</v>
      </c>
      <c r="M161" s="119"/>
      <c r="N161" s="111">
        <f>N160+L161</f>
        <v>51.419999999996435</v>
      </c>
    </row>
    <row r="162" spans="1:14" x14ac:dyDescent="0.25">
      <c r="A162" s="40">
        <v>161</v>
      </c>
      <c r="B162" s="108" t="s">
        <v>57</v>
      </c>
      <c r="C162" s="41">
        <v>100942892802</v>
      </c>
      <c r="D162" s="40">
        <v>31</v>
      </c>
      <c r="E162" s="40" t="s">
        <v>36</v>
      </c>
      <c r="F162" s="40">
        <v>2024</v>
      </c>
      <c r="G162" s="40" t="s">
        <v>38</v>
      </c>
      <c r="H162" s="40" t="s">
        <v>69</v>
      </c>
      <c r="I162" s="43" t="s">
        <v>70</v>
      </c>
      <c r="J162" s="40" t="s">
        <v>47</v>
      </c>
      <c r="K162" s="40"/>
      <c r="L162" s="120">
        <v>24.3</v>
      </c>
      <c r="M162" s="119"/>
      <c r="N162" s="112">
        <f>N161+L162</f>
        <v>75.719999999996432</v>
      </c>
    </row>
    <row r="163" spans="1:14" x14ac:dyDescent="0.25">
      <c r="A163" s="40">
        <v>162</v>
      </c>
      <c r="B163" s="108" t="s">
        <v>275</v>
      </c>
      <c r="C163" s="41">
        <v>80101</v>
      </c>
      <c r="D163" s="40">
        <v>1</v>
      </c>
      <c r="E163" s="40" t="s">
        <v>39</v>
      </c>
      <c r="F163" s="40">
        <v>2024</v>
      </c>
      <c r="G163" s="40" t="s">
        <v>28</v>
      </c>
      <c r="H163" s="40" t="s">
        <v>281</v>
      </c>
      <c r="I163" s="43" t="s">
        <v>173</v>
      </c>
      <c r="J163" s="40" t="s">
        <v>71</v>
      </c>
      <c r="K163" s="40"/>
      <c r="L163" s="108"/>
      <c r="M163" s="113">
        <v>-625</v>
      </c>
      <c r="N163" s="111">
        <f>N162+M163</f>
        <v>-549.28000000000361</v>
      </c>
    </row>
    <row r="164" spans="1:14" x14ac:dyDescent="0.25">
      <c r="A164" s="40">
        <v>163</v>
      </c>
      <c r="B164" s="108" t="s">
        <v>49</v>
      </c>
      <c r="C164" s="43">
        <v>98</v>
      </c>
      <c r="D164" s="40">
        <v>1</v>
      </c>
      <c r="E164" s="40" t="s">
        <v>39</v>
      </c>
      <c r="F164" s="40">
        <v>2024</v>
      </c>
      <c r="G164" s="40" t="s">
        <v>38</v>
      </c>
      <c r="H164" s="40" t="s">
        <v>69</v>
      </c>
      <c r="I164" s="43" t="s">
        <v>70</v>
      </c>
      <c r="J164" s="40" t="s">
        <v>47</v>
      </c>
      <c r="K164" s="40"/>
      <c r="L164" s="118">
        <v>1000</v>
      </c>
      <c r="M164" s="119"/>
      <c r="N164" s="111">
        <f>N163+L164</f>
        <v>450.71999999999639</v>
      </c>
    </row>
    <row r="165" spans="1:14" x14ac:dyDescent="0.25">
      <c r="A165" s="40">
        <v>164</v>
      </c>
      <c r="B165" s="108" t="s">
        <v>57</v>
      </c>
      <c r="C165" s="41">
        <v>100942892802</v>
      </c>
      <c r="D165" s="40">
        <v>1</v>
      </c>
      <c r="E165" s="40" t="s">
        <v>39</v>
      </c>
      <c r="F165" s="40">
        <v>2024</v>
      </c>
      <c r="G165" s="40" t="s">
        <v>38</v>
      </c>
      <c r="H165" s="40" t="s">
        <v>69</v>
      </c>
      <c r="I165" s="43" t="s">
        <v>70</v>
      </c>
      <c r="J165" s="40" t="s">
        <v>47</v>
      </c>
      <c r="K165" s="40"/>
      <c r="L165" s="115">
        <v>5.86</v>
      </c>
      <c r="M165" s="119"/>
      <c r="N165" s="111">
        <f>N164+L165</f>
        <v>456.5799999999964</v>
      </c>
    </row>
    <row r="166" spans="1:14" x14ac:dyDescent="0.25">
      <c r="A166" s="40">
        <v>165</v>
      </c>
      <c r="B166" s="108" t="s">
        <v>75</v>
      </c>
      <c r="C166" s="41">
        <v>551295000499013</v>
      </c>
      <c r="D166" s="40">
        <v>7</v>
      </c>
      <c r="E166" s="40" t="s">
        <v>39</v>
      </c>
      <c r="F166" s="40">
        <v>2024</v>
      </c>
      <c r="G166" s="40" t="s">
        <v>19</v>
      </c>
      <c r="H166" s="46" t="s">
        <v>74</v>
      </c>
      <c r="I166" s="43" t="s">
        <v>73</v>
      </c>
      <c r="J166" s="40" t="s">
        <v>71</v>
      </c>
      <c r="K166" s="40"/>
      <c r="L166" s="108"/>
      <c r="M166" s="47">
        <v>-1565.55</v>
      </c>
      <c r="N166" s="111">
        <f>N165+M166</f>
        <v>-1108.9700000000034</v>
      </c>
    </row>
    <row r="167" spans="1:14" x14ac:dyDescent="0.25">
      <c r="A167" s="40">
        <v>166</v>
      </c>
      <c r="B167" s="108" t="s">
        <v>280</v>
      </c>
      <c r="C167" s="41">
        <v>80701</v>
      </c>
      <c r="D167" s="40">
        <v>7</v>
      </c>
      <c r="E167" s="40" t="s">
        <v>39</v>
      </c>
      <c r="F167" s="40">
        <v>2024</v>
      </c>
      <c r="G167" s="40" t="s">
        <v>28</v>
      </c>
      <c r="H167" s="40" t="s">
        <v>161</v>
      </c>
      <c r="I167" s="43" t="s">
        <v>162</v>
      </c>
      <c r="J167" s="40" t="s">
        <v>71</v>
      </c>
      <c r="K167" s="40"/>
      <c r="L167" s="108"/>
      <c r="M167" s="47">
        <v>-1562</v>
      </c>
      <c r="N167" s="111">
        <f>N166+M167</f>
        <v>-2670.9700000000034</v>
      </c>
    </row>
    <row r="168" spans="1:14" x14ac:dyDescent="0.25">
      <c r="A168" s="40">
        <v>167</v>
      </c>
      <c r="B168" s="108" t="s">
        <v>49</v>
      </c>
      <c r="C168" s="43">
        <v>98</v>
      </c>
      <c r="D168" s="40">
        <v>7</v>
      </c>
      <c r="E168" s="40" t="s">
        <v>39</v>
      </c>
      <c r="F168" s="40">
        <v>2024</v>
      </c>
      <c r="G168" s="40" t="s">
        <v>38</v>
      </c>
      <c r="H168" s="40" t="s">
        <v>69</v>
      </c>
      <c r="I168" s="43" t="s">
        <v>70</v>
      </c>
      <c r="J168" s="40" t="s">
        <v>47</v>
      </c>
      <c r="K168" s="40"/>
      <c r="L168" s="118">
        <v>3000</v>
      </c>
      <c r="M168" s="119"/>
      <c r="N168" s="111">
        <f>N167+L168</f>
        <v>329.02999999999656</v>
      </c>
    </row>
    <row r="169" spans="1:14" x14ac:dyDescent="0.25">
      <c r="A169" s="40">
        <v>168</v>
      </c>
      <c r="B169" s="108" t="s">
        <v>57</v>
      </c>
      <c r="C169" s="41">
        <v>100942892802</v>
      </c>
      <c r="D169" s="40">
        <v>7</v>
      </c>
      <c r="E169" s="40" t="s">
        <v>39</v>
      </c>
      <c r="F169" s="40">
        <v>2024</v>
      </c>
      <c r="G169" s="40" t="s">
        <v>38</v>
      </c>
      <c r="H169" s="40" t="s">
        <v>69</v>
      </c>
      <c r="I169" s="43" t="s">
        <v>70</v>
      </c>
      <c r="J169" s="40" t="s">
        <v>47</v>
      </c>
      <c r="K169" s="40"/>
      <c r="L169" s="115">
        <v>21.54</v>
      </c>
      <c r="M169" s="119"/>
      <c r="N169" s="111">
        <f>N168+L169</f>
        <v>350.56999999999658</v>
      </c>
    </row>
    <row r="170" spans="1:14" x14ac:dyDescent="0.25">
      <c r="A170" s="40">
        <v>169</v>
      </c>
      <c r="B170" s="108" t="s">
        <v>275</v>
      </c>
      <c r="C170" s="41">
        <v>80801</v>
      </c>
      <c r="D170" s="40">
        <v>8</v>
      </c>
      <c r="E170" s="40" t="s">
        <v>39</v>
      </c>
      <c r="F170" s="40">
        <v>2024</v>
      </c>
      <c r="G170" s="40" t="s">
        <v>28</v>
      </c>
      <c r="H170" s="40" t="s">
        <v>281</v>
      </c>
      <c r="I170" s="43" t="s">
        <v>173</v>
      </c>
      <c r="J170" s="40" t="s">
        <v>71</v>
      </c>
      <c r="K170" s="40"/>
      <c r="L170" s="108"/>
      <c r="M170" s="113">
        <v>-720</v>
      </c>
      <c r="N170" s="111">
        <f>N169+M170</f>
        <v>-369.43000000000342</v>
      </c>
    </row>
    <row r="171" spans="1:14" x14ac:dyDescent="0.25">
      <c r="A171" s="40">
        <v>170</v>
      </c>
      <c r="B171" s="108" t="s">
        <v>49</v>
      </c>
      <c r="C171" s="43">
        <v>98</v>
      </c>
      <c r="D171" s="40">
        <v>8</v>
      </c>
      <c r="E171" s="40" t="s">
        <v>39</v>
      </c>
      <c r="F171" s="40">
        <v>2024</v>
      </c>
      <c r="G171" s="40" t="s">
        <v>38</v>
      </c>
      <c r="H171" s="40" t="s">
        <v>69</v>
      </c>
      <c r="I171" s="43" t="s">
        <v>70</v>
      </c>
      <c r="J171" s="40" t="s">
        <v>47</v>
      </c>
      <c r="K171" s="40"/>
      <c r="L171" s="120">
        <v>500</v>
      </c>
      <c r="M171" s="119"/>
      <c r="N171" s="111">
        <f>N170+L171</f>
        <v>130.56999999999658</v>
      </c>
    </row>
    <row r="172" spans="1:14" x14ac:dyDescent="0.25">
      <c r="A172" s="40">
        <v>171</v>
      </c>
      <c r="B172" s="108" t="s">
        <v>57</v>
      </c>
      <c r="C172" s="41">
        <v>100942892802</v>
      </c>
      <c r="D172" s="40">
        <v>8</v>
      </c>
      <c r="E172" s="40" t="s">
        <v>39</v>
      </c>
      <c r="F172" s="40">
        <v>2024</v>
      </c>
      <c r="G172" s="40" t="s">
        <v>38</v>
      </c>
      <c r="H172" s="40" t="s">
        <v>69</v>
      </c>
      <c r="I172" s="43" t="s">
        <v>70</v>
      </c>
      <c r="J172" s="40" t="s">
        <v>47</v>
      </c>
      <c r="K172" s="40"/>
      <c r="L172" s="115">
        <v>3.74</v>
      </c>
      <c r="M172" s="119"/>
      <c r="N172" s="111">
        <f>N171+L172</f>
        <v>134.30999999999659</v>
      </c>
    </row>
    <row r="173" spans="1:14" x14ac:dyDescent="0.25">
      <c r="A173" s="40">
        <v>172</v>
      </c>
      <c r="B173" s="108" t="s">
        <v>127</v>
      </c>
      <c r="C173" s="41">
        <v>81201</v>
      </c>
      <c r="D173" s="40">
        <v>12</v>
      </c>
      <c r="E173" s="40" t="s">
        <v>39</v>
      </c>
      <c r="F173" s="40">
        <v>2024</v>
      </c>
      <c r="G173" s="40" t="s">
        <v>58</v>
      </c>
      <c r="H173" s="40" t="s">
        <v>26</v>
      </c>
      <c r="I173" s="43" t="s">
        <v>128</v>
      </c>
      <c r="J173" s="40" t="s">
        <v>59</v>
      </c>
      <c r="K173" s="40" t="s">
        <v>202</v>
      </c>
      <c r="L173" s="108"/>
      <c r="M173" s="47">
        <v>-1356</v>
      </c>
      <c r="N173" s="111">
        <f>N172+M173</f>
        <v>-1221.6900000000035</v>
      </c>
    </row>
    <row r="174" spans="1:14" x14ac:dyDescent="0.25">
      <c r="A174" s="40">
        <v>173</v>
      </c>
      <c r="B174" s="108" t="s">
        <v>54</v>
      </c>
      <c r="C174" s="41">
        <v>882251100347241</v>
      </c>
      <c r="D174" s="40">
        <v>12</v>
      </c>
      <c r="E174" s="40" t="s">
        <v>39</v>
      </c>
      <c r="F174" s="40">
        <v>2024</v>
      </c>
      <c r="G174" s="40" t="s">
        <v>14</v>
      </c>
      <c r="H174" s="40" t="s">
        <v>52</v>
      </c>
      <c r="I174" s="43" t="s">
        <v>68</v>
      </c>
      <c r="J174" s="40" t="s">
        <v>53</v>
      </c>
      <c r="K174" s="40"/>
      <c r="L174" s="108"/>
      <c r="M174" s="113">
        <v>-73.8</v>
      </c>
      <c r="N174" s="111">
        <f>N173+M174</f>
        <v>-1295.4900000000034</v>
      </c>
    </row>
    <row r="175" spans="1:14" x14ac:dyDescent="0.25">
      <c r="A175" s="40">
        <v>174</v>
      </c>
      <c r="B175" s="108" t="s">
        <v>49</v>
      </c>
      <c r="C175" s="43">
        <v>98</v>
      </c>
      <c r="D175" s="40">
        <v>12</v>
      </c>
      <c r="E175" s="40" t="s">
        <v>39</v>
      </c>
      <c r="F175" s="40">
        <v>2024</v>
      </c>
      <c r="G175" s="40" t="s">
        <v>38</v>
      </c>
      <c r="H175" s="40" t="s">
        <v>69</v>
      </c>
      <c r="I175" s="43" t="s">
        <v>70</v>
      </c>
      <c r="J175" s="40" t="s">
        <v>47</v>
      </c>
      <c r="K175" s="40"/>
      <c r="L175" s="118">
        <v>1500</v>
      </c>
      <c r="M175" s="119"/>
      <c r="N175" s="111">
        <f>N174+L175</f>
        <v>204.50999999999658</v>
      </c>
    </row>
    <row r="176" spans="1:14" x14ac:dyDescent="0.25">
      <c r="A176" s="40">
        <v>175</v>
      </c>
      <c r="B176" s="108" t="s">
        <v>57</v>
      </c>
      <c r="C176" s="41">
        <v>100942892802</v>
      </c>
      <c r="D176" s="40">
        <v>12</v>
      </c>
      <c r="E176" s="40" t="s">
        <v>39</v>
      </c>
      <c r="F176" s="40">
        <v>2024</v>
      </c>
      <c r="G176" s="40" t="s">
        <v>38</v>
      </c>
      <c r="H176" s="40" t="s">
        <v>69</v>
      </c>
      <c r="I176" s="43" t="s">
        <v>70</v>
      </c>
      <c r="J176" s="40" t="s">
        <v>47</v>
      </c>
      <c r="K176" s="40"/>
      <c r="L176" s="115">
        <v>12.09</v>
      </c>
      <c r="M176" s="119"/>
      <c r="N176" s="111">
        <f>N175+L176</f>
        <v>216.59999999999658</v>
      </c>
    </row>
    <row r="177" spans="1:14" x14ac:dyDescent="0.25">
      <c r="A177" s="40">
        <v>176</v>
      </c>
      <c r="B177" s="108" t="s">
        <v>114</v>
      </c>
      <c r="C177" s="41">
        <v>551369000031811</v>
      </c>
      <c r="D177" s="40">
        <v>13</v>
      </c>
      <c r="E177" s="40" t="s">
        <v>39</v>
      </c>
      <c r="F177" s="40">
        <v>2024</v>
      </c>
      <c r="G177" s="40" t="s">
        <v>19</v>
      </c>
      <c r="H177" s="40" t="s">
        <v>123</v>
      </c>
      <c r="I177" s="43" t="s">
        <v>70</v>
      </c>
      <c r="J177" s="40" t="s">
        <v>47</v>
      </c>
      <c r="K177" s="40" t="s">
        <v>116</v>
      </c>
      <c r="L177" s="115"/>
      <c r="M177" s="47">
        <v>-3000</v>
      </c>
      <c r="N177" s="111">
        <f>N176+L177+M177</f>
        <v>-2783.4000000000033</v>
      </c>
    </row>
    <row r="178" spans="1:14" x14ac:dyDescent="0.25">
      <c r="A178" s="40">
        <v>177</v>
      </c>
      <c r="B178" s="108" t="s">
        <v>234</v>
      </c>
      <c r="C178" s="41">
        <v>81301</v>
      </c>
      <c r="D178" s="40">
        <v>13</v>
      </c>
      <c r="E178" s="40" t="s">
        <v>39</v>
      </c>
      <c r="F178" s="40">
        <v>2024</v>
      </c>
      <c r="G178" s="40" t="s">
        <v>28</v>
      </c>
      <c r="H178" s="40" t="s">
        <v>233</v>
      </c>
      <c r="I178" s="130" t="s">
        <v>283</v>
      </c>
      <c r="J178" s="40" t="s">
        <v>71</v>
      </c>
      <c r="K178" s="40"/>
      <c r="L178" s="108"/>
      <c r="M178" s="47">
        <v>-1344.06</v>
      </c>
      <c r="N178" s="111">
        <f t="shared" ref="N178:N193" si="10">N177+L178+M178</f>
        <v>-4127.4600000000028</v>
      </c>
    </row>
    <row r="179" spans="1:14" x14ac:dyDescent="0.25">
      <c r="A179" s="40">
        <v>178</v>
      </c>
      <c r="B179" s="108" t="s">
        <v>284</v>
      </c>
      <c r="C179" s="41">
        <v>81302</v>
      </c>
      <c r="D179" s="40">
        <v>13</v>
      </c>
      <c r="E179" s="40" t="s">
        <v>39</v>
      </c>
      <c r="F179" s="40">
        <v>2024</v>
      </c>
      <c r="G179" s="40" t="s">
        <v>28</v>
      </c>
      <c r="H179" s="46" t="s">
        <v>282</v>
      </c>
      <c r="I179" s="43" t="s">
        <v>263</v>
      </c>
      <c r="J179" s="40" t="s">
        <v>71</v>
      </c>
      <c r="K179" s="40"/>
      <c r="L179" s="108"/>
      <c r="M179" s="113">
        <v>-160</v>
      </c>
      <c r="N179" s="111">
        <f t="shared" si="10"/>
        <v>-4287.4600000000028</v>
      </c>
    </row>
    <row r="180" spans="1:14" x14ac:dyDescent="0.25">
      <c r="A180" s="40">
        <v>179</v>
      </c>
      <c r="B180" s="108" t="s">
        <v>49</v>
      </c>
      <c r="C180" s="43">
        <v>98</v>
      </c>
      <c r="D180" s="40">
        <v>13</v>
      </c>
      <c r="E180" s="40" t="s">
        <v>39</v>
      </c>
      <c r="F180" s="40">
        <v>2024</v>
      </c>
      <c r="G180" s="40" t="s">
        <v>38</v>
      </c>
      <c r="H180" s="40" t="s">
        <v>69</v>
      </c>
      <c r="I180" s="43" t="s">
        <v>70</v>
      </c>
      <c r="J180" s="40" t="s">
        <v>47</v>
      </c>
      <c r="K180" s="40"/>
      <c r="L180" s="118">
        <v>4500</v>
      </c>
      <c r="M180" s="119"/>
      <c r="N180" s="111">
        <f t="shared" si="10"/>
        <v>212.53999999999724</v>
      </c>
    </row>
    <row r="181" spans="1:14" x14ac:dyDescent="0.25">
      <c r="A181" s="40">
        <v>180</v>
      </c>
      <c r="B181" s="108" t="s">
        <v>57</v>
      </c>
      <c r="C181" s="41">
        <v>100942892802</v>
      </c>
      <c r="D181" s="40">
        <v>13</v>
      </c>
      <c r="E181" s="40" t="s">
        <v>39</v>
      </c>
      <c r="F181" s="40">
        <v>2024</v>
      </c>
      <c r="G181" s="40" t="s">
        <v>38</v>
      </c>
      <c r="H181" s="40" t="s">
        <v>69</v>
      </c>
      <c r="I181" s="43" t="s">
        <v>70</v>
      </c>
      <c r="J181" s="40" t="s">
        <v>47</v>
      </c>
      <c r="K181" s="40"/>
      <c r="L181" s="115">
        <v>37.53</v>
      </c>
      <c r="M181" s="119"/>
      <c r="N181" s="111">
        <f t="shared" si="10"/>
        <v>250.06999999999724</v>
      </c>
    </row>
    <row r="182" spans="1:14" x14ac:dyDescent="0.25">
      <c r="A182" s="40">
        <v>181</v>
      </c>
      <c r="B182" s="108" t="s">
        <v>61</v>
      </c>
      <c r="C182" s="41">
        <v>345003492</v>
      </c>
      <c r="D182" s="40">
        <v>14</v>
      </c>
      <c r="E182" s="40" t="s">
        <v>39</v>
      </c>
      <c r="F182" s="40">
        <v>2024</v>
      </c>
      <c r="G182" s="40" t="s">
        <v>11</v>
      </c>
      <c r="H182" s="40" t="s">
        <v>65</v>
      </c>
      <c r="I182" s="43" t="s">
        <v>64</v>
      </c>
      <c r="J182" s="40" t="s">
        <v>63</v>
      </c>
      <c r="K182" s="40" t="s">
        <v>94</v>
      </c>
      <c r="L182" s="109">
        <v>19600</v>
      </c>
      <c r="M182" s="110"/>
      <c r="N182" s="111">
        <f t="shared" si="10"/>
        <v>19850.069999999996</v>
      </c>
    </row>
    <row r="183" spans="1:14" x14ac:dyDescent="0.25">
      <c r="A183" s="40">
        <v>182</v>
      </c>
      <c r="B183" s="108" t="s">
        <v>159</v>
      </c>
      <c r="C183" s="41">
        <v>554439000039504</v>
      </c>
      <c r="D183" s="40">
        <v>14</v>
      </c>
      <c r="E183" s="40" t="s">
        <v>39</v>
      </c>
      <c r="F183" s="40">
        <v>2024</v>
      </c>
      <c r="G183" s="40" t="s">
        <v>199</v>
      </c>
      <c r="H183" s="40" t="s">
        <v>158</v>
      </c>
      <c r="I183" s="43" t="s">
        <v>198</v>
      </c>
      <c r="J183" s="40" t="s">
        <v>59</v>
      </c>
      <c r="K183" s="40" t="s">
        <v>202</v>
      </c>
      <c r="L183" s="115"/>
      <c r="M183" s="47">
        <v>-1547.23</v>
      </c>
      <c r="N183" s="111">
        <f t="shared" si="10"/>
        <v>18302.839999999997</v>
      </c>
    </row>
    <row r="184" spans="1:14" x14ac:dyDescent="0.25">
      <c r="A184" s="40">
        <v>183</v>
      </c>
      <c r="B184" s="108" t="s">
        <v>203</v>
      </c>
      <c r="C184" s="41">
        <v>554439000039504</v>
      </c>
      <c r="D184" s="40">
        <v>14</v>
      </c>
      <c r="E184" s="40" t="s">
        <v>39</v>
      </c>
      <c r="F184" s="40">
        <v>2024</v>
      </c>
      <c r="G184" s="40" t="s">
        <v>199</v>
      </c>
      <c r="H184" s="40" t="s">
        <v>158</v>
      </c>
      <c r="I184" s="43" t="s">
        <v>198</v>
      </c>
      <c r="J184" s="40" t="s">
        <v>59</v>
      </c>
      <c r="K184" s="40" t="s">
        <v>202</v>
      </c>
      <c r="L184" s="115"/>
      <c r="M184" s="47">
        <v>-5424</v>
      </c>
      <c r="N184" s="111">
        <f t="shared" si="10"/>
        <v>12878.839999999997</v>
      </c>
    </row>
    <row r="185" spans="1:14" x14ac:dyDescent="0.25">
      <c r="A185" s="40">
        <v>184</v>
      </c>
      <c r="B185" s="108" t="s">
        <v>204</v>
      </c>
      <c r="C185" s="41">
        <v>554439000039504</v>
      </c>
      <c r="D185" s="40">
        <v>14</v>
      </c>
      <c r="E185" s="40" t="s">
        <v>39</v>
      </c>
      <c r="F185" s="40">
        <v>2024</v>
      </c>
      <c r="G185" s="40" t="s">
        <v>199</v>
      </c>
      <c r="H185" s="40" t="s">
        <v>158</v>
      </c>
      <c r="I185" s="43" t="s">
        <v>198</v>
      </c>
      <c r="J185" s="40" t="s">
        <v>59</v>
      </c>
      <c r="K185" s="40" t="s">
        <v>202</v>
      </c>
      <c r="L185" s="115"/>
      <c r="M185" s="47">
        <v>-2983.2</v>
      </c>
      <c r="N185" s="111">
        <f t="shared" si="10"/>
        <v>9895.6399999999958</v>
      </c>
    </row>
    <row r="186" spans="1:14" x14ac:dyDescent="0.25">
      <c r="A186" s="40">
        <v>185</v>
      </c>
      <c r="B186" s="108" t="s">
        <v>54</v>
      </c>
      <c r="C186" s="41">
        <v>882271200075988</v>
      </c>
      <c r="D186" s="40">
        <v>14</v>
      </c>
      <c r="E186" s="40" t="s">
        <v>39</v>
      </c>
      <c r="F186" s="40">
        <v>2024</v>
      </c>
      <c r="G186" s="40" t="s">
        <v>30</v>
      </c>
      <c r="H186" s="40" t="s">
        <v>52</v>
      </c>
      <c r="I186" s="43" t="s">
        <v>68</v>
      </c>
      <c r="J186" s="40" t="s">
        <v>53</v>
      </c>
      <c r="K186" s="40"/>
      <c r="L186" s="108"/>
      <c r="M186" s="113">
        <v>-4</v>
      </c>
      <c r="N186" s="111">
        <f t="shared" si="10"/>
        <v>9891.6399999999958</v>
      </c>
    </row>
    <row r="187" spans="1:14" x14ac:dyDescent="0.25">
      <c r="A187" s="40">
        <v>186</v>
      </c>
      <c r="B187" s="108" t="s">
        <v>61</v>
      </c>
      <c r="C187" s="41">
        <v>345510245</v>
      </c>
      <c r="D187" s="40">
        <v>19</v>
      </c>
      <c r="E187" s="40" t="s">
        <v>39</v>
      </c>
      <c r="F187" s="40">
        <v>2024</v>
      </c>
      <c r="G187" s="40" t="s">
        <v>13</v>
      </c>
      <c r="H187" s="40" t="s">
        <v>83</v>
      </c>
      <c r="I187" s="43" t="s">
        <v>66</v>
      </c>
      <c r="J187" s="40" t="s">
        <v>63</v>
      </c>
      <c r="K187" s="40" t="s">
        <v>93</v>
      </c>
      <c r="L187" s="109">
        <v>4200</v>
      </c>
      <c r="M187" s="110"/>
      <c r="N187" s="111">
        <f t="shared" si="10"/>
        <v>14091.639999999996</v>
      </c>
    </row>
    <row r="188" spans="1:14" x14ac:dyDescent="0.25">
      <c r="A188" s="40">
        <v>187</v>
      </c>
      <c r="B188" s="108" t="s">
        <v>61</v>
      </c>
      <c r="C188" s="41">
        <v>345680497</v>
      </c>
      <c r="D188" s="40">
        <v>20</v>
      </c>
      <c r="E188" s="40" t="s">
        <v>39</v>
      </c>
      <c r="F188" s="40">
        <v>2024</v>
      </c>
      <c r="G188" s="40" t="s">
        <v>13</v>
      </c>
      <c r="H188" s="40" t="s">
        <v>83</v>
      </c>
      <c r="I188" s="43" t="s">
        <v>66</v>
      </c>
      <c r="J188" s="40" t="s">
        <v>63</v>
      </c>
      <c r="K188" s="40" t="s">
        <v>94</v>
      </c>
      <c r="L188" s="109">
        <v>4200</v>
      </c>
      <c r="M188" s="110"/>
      <c r="N188" s="111">
        <f t="shared" si="10"/>
        <v>18291.639999999996</v>
      </c>
    </row>
    <row r="189" spans="1:14" x14ac:dyDescent="0.25">
      <c r="A189" s="40">
        <v>188</v>
      </c>
      <c r="B189" s="108" t="s">
        <v>48</v>
      </c>
      <c r="C189" s="41">
        <v>554439000039504</v>
      </c>
      <c r="D189" s="40">
        <v>20</v>
      </c>
      <c r="E189" s="40" t="s">
        <v>39</v>
      </c>
      <c r="F189" s="40">
        <v>2024</v>
      </c>
      <c r="G189" s="40" t="s">
        <v>19</v>
      </c>
      <c r="H189" s="40" t="s">
        <v>69</v>
      </c>
      <c r="I189" s="43" t="s">
        <v>70</v>
      </c>
      <c r="J189" s="40" t="s">
        <v>47</v>
      </c>
      <c r="K189" s="40" t="s">
        <v>202</v>
      </c>
      <c r="L189" s="115"/>
      <c r="M189" s="47">
        <v>-2926</v>
      </c>
      <c r="N189" s="111">
        <f>N188+L189+M189</f>
        <v>15365.639999999996</v>
      </c>
    </row>
    <row r="190" spans="1:14" x14ac:dyDescent="0.25">
      <c r="A190" s="40">
        <v>189</v>
      </c>
      <c r="B190" s="108" t="s">
        <v>279</v>
      </c>
      <c r="C190" s="41">
        <v>3900965150378</v>
      </c>
      <c r="D190" s="40">
        <v>21</v>
      </c>
      <c r="E190" s="40" t="s">
        <v>39</v>
      </c>
      <c r="F190" s="40">
        <v>2024</v>
      </c>
      <c r="G190" s="40" t="s">
        <v>37</v>
      </c>
      <c r="H190" s="40" t="s">
        <v>52</v>
      </c>
      <c r="I190" s="43" t="s">
        <v>68</v>
      </c>
      <c r="J190" s="40" t="s">
        <v>53</v>
      </c>
      <c r="K190" s="40"/>
      <c r="L190" s="108"/>
      <c r="M190" s="47">
        <v>-15000</v>
      </c>
      <c r="N190" s="111">
        <f t="shared" si="10"/>
        <v>365.63999999999578</v>
      </c>
    </row>
    <row r="191" spans="1:14" x14ac:dyDescent="0.25">
      <c r="A191" s="40">
        <v>190</v>
      </c>
      <c r="B191" s="108" t="s">
        <v>46</v>
      </c>
      <c r="C191" s="41">
        <v>82201</v>
      </c>
      <c r="D191" s="40">
        <v>22</v>
      </c>
      <c r="E191" s="40" t="s">
        <v>39</v>
      </c>
      <c r="F191" s="40">
        <v>2024</v>
      </c>
      <c r="G191" s="40" t="s">
        <v>113</v>
      </c>
      <c r="H191" s="40" t="s">
        <v>51</v>
      </c>
      <c r="I191" s="43" t="s">
        <v>131</v>
      </c>
      <c r="J191" s="40" t="s">
        <v>174</v>
      </c>
      <c r="K191" s="40"/>
      <c r="L191" s="108"/>
      <c r="M191" s="47">
        <v>-1813.92</v>
      </c>
      <c r="N191" s="111">
        <f t="shared" si="10"/>
        <v>-1448.2800000000043</v>
      </c>
    </row>
    <row r="192" spans="1:14" x14ac:dyDescent="0.25">
      <c r="A192" s="40">
        <v>191</v>
      </c>
      <c r="B192" s="108" t="s">
        <v>49</v>
      </c>
      <c r="C192" s="43">
        <v>98</v>
      </c>
      <c r="D192" s="40">
        <v>22</v>
      </c>
      <c r="E192" s="40" t="s">
        <v>39</v>
      </c>
      <c r="F192" s="40">
        <v>2024</v>
      </c>
      <c r="G192" s="40" t="s">
        <v>38</v>
      </c>
      <c r="H192" s="40" t="s">
        <v>69</v>
      </c>
      <c r="I192" s="43" t="s">
        <v>70</v>
      </c>
      <c r="J192" s="40" t="s">
        <v>47</v>
      </c>
      <c r="K192" s="40"/>
      <c r="L192" s="118">
        <v>1500</v>
      </c>
      <c r="M192" s="119"/>
      <c r="N192" s="111">
        <f t="shared" si="10"/>
        <v>51.719999999995707</v>
      </c>
    </row>
    <row r="193" spans="1:14" x14ac:dyDescent="0.25">
      <c r="A193" s="40">
        <v>192</v>
      </c>
      <c r="B193" s="108" t="s">
        <v>57</v>
      </c>
      <c r="C193" s="41">
        <v>100942892802</v>
      </c>
      <c r="D193" s="40">
        <v>22</v>
      </c>
      <c r="E193" s="40" t="s">
        <v>39</v>
      </c>
      <c r="F193" s="40">
        <v>2024</v>
      </c>
      <c r="G193" s="40" t="s">
        <v>38</v>
      </c>
      <c r="H193" s="40" t="s">
        <v>69</v>
      </c>
      <c r="I193" s="43" t="s">
        <v>70</v>
      </c>
      <c r="J193" s="40" t="s">
        <v>47</v>
      </c>
      <c r="K193" s="40"/>
      <c r="L193" s="115">
        <v>15.54</v>
      </c>
      <c r="M193" s="119"/>
      <c r="N193" s="112">
        <f t="shared" si="10"/>
        <v>67.259999999995699</v>
      </c>
    </row>
    <row r="194" spans="1:14" x14ac:dyDescent="0.25">
      <c r="A194" s="40">
        <v>193</v>
      </c>
      <c r="B194" s="108" t="s">
        <v>160</v>
      </c>
      <c r="C194" s="41">
        <v>554732000025525</v>
      </c>
      <c r="D194" s="40">
        <v>4</v>
      </c>
      <c r="E194" s="40" t="s">
        <v>12</v>
      </c>
      <c r="F194" s="40">
        <v>2024</v>
      </c>
      <c r="G194" s="40" t="s">
        <v>19</v>
      </c>
      <c r="H194" s="40" t="s">
        <v>108</v>
      </c>
      <c r="I194" s="43" t="s">
        <v>152</v>
      </c>
      <c r="J194" s="40" t="s">
        <v>163</v>
      </c>
      <c r="K194" s="40"/>
      <c r="L194" s="108"/>
      <c r="M194" s="47">
        <v>-2100</v>
      </c>
      <c r="N194" s="111">
        <f>N193+L194+M194</f>
        <v>-2032.7400000000043</v>
      </c>
    </row>
    <row r="195" spans="1:14" x14ac:dyDescent="0.25">
      <c r="A195" s="40">
        <v>194</v>
      </c>
      <c r="B195" s="108" t="s">
        <v>287</v>
      </c>
      <c r="C195" s="41">
        <v>90401</v>
      </c>
      <c r="D195" s="40">
        <v>4</v>
      </c>
      <c r="E195" s="40" t="s">
        <v>12</v>
      </c>
      <c r="F195" s="40">
        <v>2024</v>
      </c>
      <c r="G195" s="40" t="s">
        <v>20</v>
      </c>
      <c r="H195" s="40" t="s">
        <v>286</v>
      </c>
      <c r="I195" s="43" t="s">
        <v>285</v>
      </c>
      <c r="J195" s="40" t="s">
        <v>71</v>
      </c>
      <c r="K195" s="40"/>
      <c r="L195" s="108"/>
      <c r="M195" s="113">
        <v>-266</v>
      </c>
      <c r="N195" s="111">
        <f t="shared" ref="N195:N228" si="11">N194+L195+M195</f>
        <v>-2298.7400000000043</v>
      </c>
    </row>
    <row r="196" spans="1:14" x14ac:dyDescent="0.25">
      <c r="A196" s="40">
        <v>195</v>
      </c>
      <c r="B196" s="108" t="s">
        <v>280</v>
      </c>
      <c r="C196" s="41">
        <v>90402</v>
      </c>
      <c r="D196" s="40">
        <v>4</v>
      </c>
      <c r="E196" s="40" t="s">
        <v>12</v>
      </c>
      <c r="F196" s="40">
        <v>2024</v>
      </c>
      <c r="G196" s="40" t="s">
        <v>28</v>
      </c>
      <c r="H196" s="40" t="s">
        <v>161</v>
      </c>
      <c r="I196" s="43" t="s">
        <v>162</v>
      </c>
      <c r="J196" s="40" t="s">
        <v>71</v>
      </c>
      <c r="K196" s="40"/>
      <c r="L196" s="108"/>
      <c r="M196" s="113">
        <v>-482.2</v>
      </c>
      <c r="N196" s="111">
        <f t="shared" si="11"/>
        <v>-2780.9400000000041</v>
      </c>
    </row>
    <row r="197" spans="1:14" x14ac:dyDescent="0.25">
      <c r="A197" s="40">
        <v>196</v>
      </c>
      <c r="B197" s="108" t="s">
        <v>49</v>
      </c>
      <c r="C197" s="43">
        <v>98</v>
      </c>
      <c r="D197" s="40">
        <v>4</v>
      </c>
      <c r="E197" s="40" t="s">
        <v>12</v>
      </c>
      <c r="F197" s="40">
        <v>2024</v>
      </c>
      <c r="G197" s="40" t="s">
        <v>38</v>
      </c>
      <c r="H197" s="40" t="s">
        <v>69</v>
      </c>
      <c r="I197" s="43" t="s">
        <v>70</v>
      </c>
      <c r="J197" s="40" t="s">
        <v>47</v>
      </c>
      <c r="K197" s="40"/>
      <c r="L197" s="118">
        <v>3000</v>
      </c>
      <c r="M197" s="119"/>
      <c r="N197" s="111">
        <f t="shared" si="11"/>
        <v>219.05999999999585</v>
      </c>
    </row>
    <row r="198" spans="1:14" x14ac:dyDescent="0.25">
      <c r="A198" s="40">
        <v>197</v>
      </c>
      <c r="B198" s="108" t="s">
        <v>57</v>
      </c>
      <c r="C198" s="41">
        <v>100942892802</v>
      </c>
      <c r="D198" s="40">
        <v>4</v>
      </c>
      <c r="E198" s="40" t="s">
        <v>12</v>
      </c>
      <c r="F198" s="40">
        <v>2024</v>
      </c>
      <c r="G198" s="40" t="s">
        <v>38</v>
      </c>
      <c r="H198" s="40" t="s">
        <v>69</v>
      </c>
      <c r="I198" s="43" t="s">
        <v>70</v>
      </c>
      <c r="J198" s="40" t="s">
        <v>47</v>
      </c>
      <c r="K198" s="40"/>
      <c r="L198" s="115">
        <v>38.94</v>
      </c>
      <c r="M198" s="119"/>
      <c r="N198" s="111">
        <f t="shared" si="11"/>
        <v>257.99999999999585</v>
      </c>
    </row>
    <row r="199" spans="1:14" x14ac:dyDescent="0.25">
      <c r="A199" s="40">
        <v>198</v>
      </c>
      <c r="B199" s="108" t="s">
        <v>61</v>
      </c>
      <c r="C199" s="41">
        <v>348716164</v>
      </c>
      <c r="D199" s="40">
        <v>10</v>
      </c>
      <c r="E199" s="40" t="s">
        <v>12</v>
      </c>
      <c r="F199" s="40">
        <v>2024</v>
      </c>
      <c r="G199" s="40" t="s">
        <v>13</v>
      </c>
      <c r="H199" s="40" t="s">
        <v>83</v>
      </c>
      <c r="I199" s="43" t="s">
        <v>66</v>
      </c>
      <c r="J199" s="40" t="s">
        <v>63</v>
      </c>
      <c r="K199" s="40" t="s">
        <v>92</v>
      </c>
      <c r="L199" s="109">
        <v>4200</v>
      </c>
      <c r="M199" s="110"/>
      <c r="N199" s="111">
        <f t="shared" si="11"/>
        <v>4457.9999999999955</v>
      </c>
    </row>
    <row r="200" spans="1:14" x14ac:dyDescent="0.25">
      <c r="A200" s="40">
        <v>199</v>
      </c>
      <c r="B200" s="108" t="s">
        <v>48</v>
      </c>
      <c r="C200" s="41">
        <v>554439000039504</v>
      </c>
      <c r="D200" s="40">
        <v>10</v>
      </c>
      <c r="E200" s="40" t="s">
        <v>12</v>
      </c>
      <c r="F200" s="40">
        <v>2024</v>
      </c>
      <c r="G200" s="40" t="s">
        <v>19</v>
      </c>
      <c r="H200" s="40" t="s">
        <v>69</v>
      </c>
      <c r="I200" s="43" t="s">
        <v>70</v>
      </c>
      <c r="J200" s="40" t="s">
        <v>47</v>
      </c>
      <c r="K200" s="40" t="s">
        <v>288</v>
      </c>
      <c r="L200" s="115"/>
      <c r="M200" s="47">
        <v>-2660</v>
      </c>
      <c r="N200" s="111">
        <f t="shared" si="11"/>
        <v>1797.9999999999955</v>
      </c>
    </row>
    <row r="201" spans="1:14" x14ac:dyDescent="0.25">
      <c r="A201" s="40">
        <v>200</v>
      </c>
      <c r="B201" s="108" t="s">
        <v>54</v>
      </c>
      <c r="C201" s="41">
        <v>842541100905830</v>
      </c>
      <c r="D201" s="40">
        <v>10</v>
      </c>
      <c r="E201" s="40" t="s">
        <v>12</v>
      </c>
      <c r="F201" s="40">
        <v>2024</v>
      </c>
      <c r="G201" s="40" t="s">
        <v>14</v>
      </c>
      <c r="H201" s="40" t="s">
        <v>52</v>
      </c>
      <c r="I201" s="43" t="s">
        <v>68</v>
      </c>
      <c r="J201" s="40" t="s">
        <v>53</v>
      </c>
      <c r="K201" s="40"/>
      <c r="L201" s="108"/>
      <c r="M201" s="119">
        <v>-55.35</v>
      </c>
      <c r="N201" s="111">
        <f t="shared" si="11"/>
        <v>1742.6499999999955</v>
      </c>
    </row>
    <row r="202" spans="1:14" x14ac:dyDescent="0.25">
      <c r="A202" s="40">
        <v>201</v>
      </c>
      <c r="B202" s="108" t="s">
        <v>145</v>
      </c>
      <c r="C202" s="41">
        <v>555110000007076</v>
      </c>
      <c r="D202" s="40">
        <v>11</v>
      </c>
      <c r="E202" s="40" t="s">
        <v>12</v>
      </c>
      <c r="F202" s="40">
        <v>2024</v>
      </c>
      <c r="G202" s="40" t="s">
        <v>19</v>
      </c>
      <c r="H202" s="40" t="s">
        <v>176</v>
      </c>
      <c r="I202" s="43" t="s">
        <v>259</v>
      </c>
      <c r="J202" s="40" t="s">
        <v>144</v>
      </c>
      <c r="K202" s="40"/>
      <c r="L202" s="108"/>
      <c r="M202" s="47">
        <v>-5675.07</v>
      </c>
      <c r="N202" s="111">
        <f t="shared" si="11"/>
        <v>-3932.4200000000042</v>
      </c>
    </row>
    <row r="203" spans="1:14" x14ac:dyDescent="0.25">
      <c r="A203" s="40">
        <v>202</v>
      </c>
      <c r="B203" s="108" t="s">
        <v>49</v>
      </c>
      <c r="C203" s="43">
        <v>98</v>
      </c>
      <c r="D203" s="40">
        <v>11</v>
      </c>
      <c r="E203" s="40" t="s">
        <v>12</v>
      </c>
      <c r="F203" s="40">
        <v>2024</v>
      </c>
      <c r="G203" s="40" t="s">
        <v>38</v>
      </c>
      <c r="H203" s="40" t="s">
        <v>69</v>
      </c>
      <c r="I203" s="43" t="s">
        <v>70</v>
      </c>
      <c r="J203" s="40" t="s">
        <v>47</v>
      </c>
      <c r="K203" s="40"/>
      <c r="L203" s="118">
        <v>4000</v>
      </c>
      <c r="M203" s="119"/>
      <c r="N203" s="111">
        <f t="shared" si="11"/>
        <v>67.579999999995835</v>
      </c>
    </row>
    <row r="204" spans="1:14" x14ac:dyDescent="0.25">
      <c r="A204" s="40">
        <v>203</v>
      </c>
      <c r="B204" s="108" t="s">
        <v>57</v>
      </c>
      <c r="C204" s="41">
        <v>100942892802</v>
      </c>
      <c r="D204" s="40">
        <v>11</v>
      </c>
      <c r="E204" s="40" t="s">
        <v>12</v>
      </c>
      <c r="F204" s="40">
        <v>2024</v>
      </c>
      <c r="G204" s="40" t="s">
        <v>38</v>
      </c>
      <c r="H204" s="40" t="s">
        <v>69</v>
      </c>
      <c r="I204" s="43" t="s">
        <v>70</v>
      </c>
      <c r="J204" s="40" t="s">
        <v>47</v>
      </c>
      <c r="K204" s="40"/>
      <c r="L204" s="115">
        <v>57.76</v>
      </c>
      <c r="M204" s="119"/>
      <c r="N204" s="111">
        <f t="shared" si="11"/>
        <v>125.33999999999583</v>
      </c>
    </row>
    <row r="205" spans="1:14" x14ac:dyDescent="0.25">
      <c r="A205" s="40">
        <v>204</v>
      </c>
      <c r="B205" s="108" t="s">
        <v>46</v>
      </c>
      <c r="C205" s="41">
        <v>91301</v>
      </c>
      <c r="D205" s="40">
        <v>13</v>
      </c>
      <c r="E205" s="40" t="s">
        <v>12</v>
      </c>
      <c r="F205" s="40">
        <v>2024</v>
      </c>
      <c r="G205" s="40" t="s">
        <v>113</v>
      </c>
      <c r="H205" s="40" t="s">
        <v>51</v>
      </c>
      <c r="I205" s="43" t="s">
        <v>131</v>
      </c>
      <c r="J205" s="40" t="s">
        <v>174</v>
      </c>
      <c r="K205" s="40"/>
      <c r="L205" s="108"/>
      <c r="M205" s="47">
        <v>-1018.25</v>
      </c>
      <c r="N205" s="111">
        <f t="shared" si="11"/>
        <v>-892.91000000000417</v>
      </c>
    </row>
    <row r="206" spans="1:14" x14ac:dyDescent="0.25">
      <c r="A206" s="40">
        <v>205</v>
      </c>
      <c r="B206" s="108" t="s">
        <v>49</v>
      </c>
      <c r="C206" s="43">
        <v>98</v>
      </c>
      <c r="D206" s="40">
        <v>13</v>
      </c>
      <c r="E206" s="40" t="s">
        <v>12</v>
      </c>
      <c r="F206" s="40">
        <v>2024</v>
      </c>
      <c r="G206" s="40" t="s">
        <v>38</v>
      </c>
      <c r="H206" s="40" t="s">
        <v>69</v>
      </c>
      <c r="I206" s="43" t="s">
        <v>70</v>
      </c>
      <c r="J206" s="40" t="s">
        <v>47</v>
      </c>
      <c r="K206" s="40"/>
      <c r="L206" s="118">
        <v>1000</v>
      </c>
      <c r="M206" s="119"/>
      <c r="N206" s="111">
        <f t="shared" si="11"/>
        <v>107.08999999999583</v>
      </c>
    </row>
    <row r="207" spans="1:14" x14ac:dyDescent="0.25">
      <c r="A207" s="40">
        <v>206</v>
      </c>
      <c r="B207" s="108" t="s">
        <v>57</v>
      </c>
      <c r="C207" s="41">
        <v>100942892802</v>
      </c>
      <c r="D207" s="40">
        <v>13</v>
      </c>
      <c r="E207" s="40" t="s">
        <v>12</v>
      </c>
      <c r="F207" s="40">
        <v>2024</v>
      </c>
      <c r="G207" s="40" t="s">
        <v>38</v>
      </c>
      <c r="H207" s="40" t="s">
        <v>69</v>
      </c>
      <c r="I207" s="43" t="s">
        <v>70</v>
      </c>
      <c r="J207" s="40" t="s">
        <v>47</v>
      </c>
      <c r="K207" s="40"/>
      <c r="L207" s="115">
        <v>15.02</v>
      </c>
      <c r="M207" s="119"/>
      <c r="N207" s="111">
        <f t="shared" si="11"/>
        <v>122.10999999999582</v>
      </c>
    </row>
    <row r="208" spans="1:14" x14ac:dyDescent="0.25">
      <c r="A208" s="40">
        <v>207</v>
      </c>
      <c r="B208" s="108" t="s">
        <v>61</v>
      </c>
      <c r="C208" s="41">
        <v>349407098</v>
      </c>
      <c r="D208" s="40">
        <v>16</v>
      </c>
      <c r="E208" s="40" t="s">
        <v>12</v>
      </c>
      <c r="F208" s="40">
        <v>2024</v>
      </c>
      <c r="G208" s="40" t="s">
        <v>11</v>
      </c>
      <c r="H208" s="40" t="s">
        <v>65</v>
      </c>
      <c r="I208" s="43" t="s">
        <v>64</v>
      </c>
      <c r="J208" s="40" t="s">
        <v>63</v>
      </c>
      <c r="K208" s="40" t="s">
        <v>92</v>
      </c>
      <c r="L208" s="109">
        <v>19600</v>
      </c>
      <c r="M208" s="110"/>
      <c r="N208" s="111">
        <f t="shared" si="11"/>
        <v>19722.109999999997</v>
      </c>
    </row>
    <row r="209" spans="1:14" x14ac:dyDescent="0.25">
      <c r="A209" s="40">
        <v>208</v>
      </c>
      <c r="B209" s="108" t="s">
        <v>239</v>
      </c>
      <c r="C209" s="41">
        <v>553515000029000</v>
      </c>
      <c r="D209" s="40">
        <v>19</v>
      </c>
      <c r="E209" s="40" t="s">
        <v>12</v>
      </c>
      <c r="F209" s="40">
        <v>2024</v>
      </c>
      <c r="G209" s="40" t="s">
        <v>19</v>
      </c>
      <c r="H209" s="40" t="s">
        <v>289</v>
      </c>
      <c r="I209" s="43" t="s">
        <v>277</v>
      </c>
      <c r="J209" s="40" t="s">
        <v>71</v>
      </c>
      <c r="K209" s="40" t="s">
        <v>512</v>
      </c>
      <c r="L209" s="108"/>
      <c r="M209" s="47">
        <v>-1342</v>
      </c>
      <c r="N209" s="111">
        <f t="shared" si="11"/>
        <v>18380.109999999997</v>
      </c>
    </row>
    <row r="210" spans="1:14" x14ac:dyDescent="0.25">
      <c r="A210" s="40">
        <v>209</v>
      </c>
      <c r="B210" s="108" t="s">
        <v>234</v>
      </c>
      <c r="C210" s="41">
        <v>92401</v>
      </c>
      <c r="D210" s="40">
        <v>24</v>
      </c>
      <c r="E210" s="40" t="s">
        <v>12</v>
      </c>
      <c r="F210" s="40">
        <v>2024</v>
      </c>
      <c r="G210" s="40" t="s">
        <v>20</v>
      </c>
      <c r="H210" s="40" t="s">
        <v>233</v>
      </c>
      <c r="I210" s="130" t="s">
        <v>283</v>
      </c>
      <c r="J210" s="40" t="s">
        <v>71</v>
      </c>
      <c r="K210" s="40"/>
      <c r="L210" s="108"/>
      <c r="M210" s="119">
        <v>-374.97</v>
      </c>
      <c r="N210" s="111">
        <f t="shared" si="11"/>
        <v>18005.139999999996</v>
      </c>
    </row>
    <row r="211" spans="1:14" x14ac:dyDescent="0.25">
      <c r="A211" s="40">
        <v>210</v>
      </c>
      <c r="B211" s="108" t="s">
        <v>61</v>
      </c>
      <c r="C211" s="41">
        <v>350601401</v>
      </c>
      <c r="D211" s="40">
        <v>26</v>
      </c>
      <c r="E211" s="40" t="s">
        <v>12</v>
      </c>
      <c r="F211" s="40">
        <v>2024</v>
      </c>
      <c r="G211" s="40" t="s">
        <v>13</v>
      </c>
      <c r="H211" s="40" t="s">
        <v>76</v>
      </c>
      <c r="I211" s="43" t="s">
        <v>62</v>
      </c>
      <c r="J211" s="40" t="s">
        <v>63</v>
      </c>
      <c r="K211" s="40" t="s">
        <v>94</v>
      </c>
      <c r="L211" s="109">
        <v>11200</v>
      </c>
      <c r="M211" s="110"/>
      <c r="N211" s="111">
        <f t="shared" si="11"/>
        <v>29205.139999999996</v>
      </c>
    </row>
    <row r="212" spans="1:14" x14ac:dyDescent="0.25">
      <c r="A212" s="40">
        <v>211</v>
      </c>
      <c r="B212" s="108" t="s">
        <v>61</v>
      </c>
      <c r="C212" s="41">
        <v>351045095</v>
      </c>
      <c r="D212" s="40">
        <v>30</v>
      </c>
      <c r="E212" s="40" t="s">
        <v>12</v>
      </c>
      <c r="F212" s="40">
        <v>2024</v>
      </c>
      <c r="G212" s="40" t="s">
        <v>13</v>
      </c>
      <c r="H212" s="40" t="s">
        <v>76</v>
      </c>
      <c r="I212" s="43" t="s">
        <v>62</v>
      </c>
      <c r="J212" s="40" t="s">
        <v>63</v>
      </c>
      <c r="K212" s="40" t="s">
        <v>92</v>
      </c>
      <c r="L212" s="109">
        <v>18200</v>
      </c>
      <c r="M212" s="110"/>
      <c r="N212" s="112">
        <f t="shared" si="11"/>
        <v>47405.14</v>
      </c>
    </row>
    <row r="213" spans="1:14" x14ac:dyDescent="0.25">
      <c r="A213" s="40">
        <v>212</v>
      </c>
      <c r="B213" s="108" t="s">
        <v>160</v>
      </c>
      <c r="C213" s="41">
        <v>554732000025525</v>
      </c>
      <c r="D213" s="40">
        <v>3</v>
      </c>
      <c r="E213" s="40" t="s">
        <v>15</v>
      </c>
      <c r="F213" s="40">
        <v>2024</v>
      </c>
      <c r="G213" s="40" t="s">
        <v>19</v>
      </c>
      <c r="H213" s="40" t="s">
        <v>108</v>
      </c>
      <c r="I213" s="43" t="s">
        <v>152</v>
      </c>
      <c r="J213" s="40" t="s">
        <v>163</v>
      </c>
      <c r="K213" s="40"/>
      <c r="L213" s="108"/>
      <c r="M213" s="47">
        <v>-2100</v>
      </c>
      <c r="N213" s="111">
        <f t="shared" si="11"/>
        <v>45305.14</v>
      </c>
    </row>
    <row r="214" spans="1:14" x14ac:dyDescent="0.25">
      <c r="A214" s="40">
        <v>213</v>
      </c>
      <c r="B214" s="108" t="s">
        <v>55</v>
      </c>
      <c r="C214" s="41">
        <v>9903</v>
      </c>
      <c r="D214" s="40">
        <v>8</v>
      </c>
      <c r="E214" s="40" t="s">
        <v>15</v>
      </c>
      <c r="F214" s="40">
        <v>2024</v>
      </c>
      <c r="G214" s="40" t="s">
        <v>40</v>
      </c>
      <c r="H214" s="40" t="s">
        <v>52</v>
      </c>
      <c r="I214" s="43" t="s">
        <v>68</v>
      </c>
      <c r="J214" s="40" t="s">
        <v>53</v>
      </c>
      <c r="K214" s="40"/>
      <c r="L214" s="108"/>
      <c r="M214" s="47">
        <v>-45305.14</v>
      </c>
      <c r="N214" s="111">
        <f t="shared" si="11"/>
        <v>0</v>
      </c>
    </row>
    <row r="215" spans="1:14" x14ac:dyDescent="0.25">
      <c r="A215" s="40">
        <v>214</v>
      </c>
      <c r="B215" s="108" t="s">
        <v>61</v>
      </c>
      <c r="C215" s="41">
        <v>352880688</v>
      </c>
      <c r="D215" s="40">
        <v>10</v>
      </c>
      <c r="E215" s="40" t="s">
        <v>15</v>
      </c>
      <c r="F215" s="40">
        <v>2024</v>
      </c>
      <c r="G215" s="40" t="s">
        <v>11</v>
      </c>
      <c r="H215" s="40" t="s">
        <v>65</v>
      </c>
      <c r="I215" s="43" t="s">
        <v>64</v>
      </c>
      <c r="J215" s="40" t="s">
        <v>63</v>
      </c>
      <c r="K215" s="40" t="s">
        <v>91</v>
      </c>
      <c r="L215" s="109">
        <v>19600</v>
      </c>
      <c r="M215" s="110"/>
      <c r="N215" s="111">
        <f t="shared" si="11"/>
        <v>19600</v>
      </c>
    </row>
    <row r="216" spans="1:14" x14ac:dyDescent="0.25">
      <c r="A216" s="40">
        <v>215</v>
      </c>
      <c r="B216" s="108" t="s">
        <v>127</v>
      </c>
      <c r="C216" s="41">
        <v>101001</v>
      </c>
      <c r="D216" s="40">
        <v>10</v>
      </c>
      <c r="E216" s="40" t="s">
        <v>15</v>
      </c>
      <c r="F216" s="40">
        <v>2024</v>
      </c>
      <c r="G216" s="40" t="s">
        <v>58</v>
      </c>
      <c r="H216" s="40" t="s">
        <v>26</v>
      </c>
      <c r="I216" s="43" t="s">
        <v>128</v>
      </c>
      <c r="J216" s="40" t="s">
        <v>59</v>
      </c>
      <c r="K216" s="40" t="s">
        <v>205</v>
      </c>
      <c r="L216" s="108"/>
      <c r="M216" s="113">
        <v>-525</v>
      </c>
      <c r="N216" s="111">
        <f t="shared" si="11"/>
        <v>19075</v>
      </c>
    </row>
    <row r="217" spans="1:14" x14ac:dyDescent="0.25">
      <c r="A217" s="40">
        <v>216</v>
      </c>
      <c r="B217" s="108" t="s">
        <v>54</v>
      </c>
      <c r="C217" s="41">
        <v>882841201317996</v>
      </c>
      <c r="D217" s="40">
        <v>10</v>
      </c>
      <c r="E217" s="40" t="s">
        <v>15</v>
      </c>
      <c r="F217" s="40">
        <v>2024</v>
      </c>
      <c r="G217" s="40" t="s">
        <v>14</v>
      </c>
      <c r="H217" s="40" t="s">
        <v>52</v>
      </c>
      <c r="I217" s="43" t="s">
        <v>68</v>
      </c>
      <c r="J217" s="40" t="s">
        <v>53</v>
      </c>
      <c r="K217" s="40"/>
      <c r="L217" s="108"/>
      <c r="M217" s="119">
        <v>-55.35</v>
      </c>
      <c r="N217" s="111">
        <f t="shared" si="11"/>
        <v>19019.650000000001</v>
      </c>
    </row>
    <row r="218" spans="1:14" x14ac:dyDescent="0.25">
      <c r="A218" s="40">
        <v>217</v>
      </c>
      <c r="B218" s="108" t="s">
        <v>55</v>
      </c>
      <c r="C218" s="41">
        <v>9903</v>
      </c>
      <c r="D218" s="40">
        <v>10</v>
      </c>
      <c r="E218" s="40" t="s">
        <v>15</v>
      </c>
      <c r="F218" s="40">
        <v>2024</v>
      </c>
      <c r="G218" s="40" t="s">
        <v>40</v>
      </c>
      <c r="H218" s="40" t="s">
        <v>52</v>
      </c>
      <c r="I218" s="43" t="s">
        <v>68</v>
      </c>
      <c r="J218" s="40" t="s">
        <v>53</v>
      </c>
      <c r="K218" s="40"/>
      <c r="L218" s="108"/>
      <c r="M218" s="47">
        <v>-19019.650000000001</v>
      </c>
      <c r="N218" s="111">
        <f t="shared" si="11"/>
        <v>0</v>
      </c>
    </row>
    <row r="219" spans="1:14" x14ac:dyDescent="0.25">
      <c r="A219" s="40">
        <v>218</v>
      </c>
      <c r="B219" s="108" t="s">
        <v>61</v>
      </c>
      <c r="C219" s="41">
        <v>353111690</v>
      </c>
      <c r="D219" s="40">
        <v>14</v>
      </c>
      <c r="E219" s="40" t="s">
        <v>15</v>
      </c>
      <c r="F219" s="40">
        <v>2024</v>
      </c>
      <c r="G219" s="40" t="s">
        <v>13</v>
      </c>
      <c r="H219" s="40" t="s">
        <v>83</v>
      </c>
      <c r="I219" s="43" t="s">
        <v>66</v>
      </c>
      <c r="J219" s="40" t="s">
        <v>63</v>
      </c>
      <c r="K219" s="40" t="s">
        <v>91</v>
      </c>
      <c r="L219" s="109">
        <v>4200</v>
      </c>
      <c r="M219" s="110"/>
      <c r="N219" s="111">
        <f t="shared" si="11"/>
        <v>4200</v>
      </c>
    </row>
    <row r="220" spans="1:14" x14ac:dyDescent="0.25">
      <c r="A220" s="40">
        <v>219</v>
      </c>
      <c r="B220" s="108" t="s">
        <v>55</v>
      </c>
      <c r="C220" s="41">
        <v>9903</v>
      </c>
      <c r="D220" s="40">
        <v>14</v>
      </c>
      <c r="E220" s="40" t="s">
        <v>15</v>
      </c>
      <c r="F220" s="40">
        <v>2024</v>
      </c>
      <c r="G220" s="40" t="s">
        <v>40</v>
      </c>
      <c r="H220" s="40" t="s">
        <v>52</v>
      </c>
      <c r="I220" s="43" t="s">
        <v>68</v>
      </c>
      <c r="J220" s="40" t="s">
        <v>53</v>
      </c>
      <c r="K220" s="40"/>
      <c r="L220" s="108"/>
      <c r="M220" s="47">
        <v>-4200</v>
      </c>
      <c r="N220" s="111">
        <f t="shared" si="11"/>
        <v>0</v>
      </c>
    </row>
    <row r="221" spans="1:14" x14ac:dyDescent="0.25">
      <c r="A221" s="40">
        <v>220</v>
      </c>
      <c r="B221" s="108" t="s">
        <v>48</v>
      </c>
      <c r="C221" s="41">
        <v>554439000039504</v>
      </c>
      <c r="D221" s="40">
        <v>15</v>
      </c>
      <c r="E221" s="40" t="s">
        <v>15</v>
      </c>
      <c r="F221" s="40">
        <v>2024</v>
      </c>
      <c r="G221" s="40" t="s">
        <v>19</v>
      </c>
      <c r="H221" s="40" t="s">
        <v>69</v>
      </c>
      <c r="I221" s="43" t="s">
        <v>70</v>
      </c>
      <c r="J221" s="40" t="s">
        <v>47</v>
      </c>
      <c r="K221" s="40" t="s">
        <v>205</v>
      </c>
      <c r="L221" s="115"/>
      <c r="M221" s="47">
        <v>-5054</v>
      </c>
      <c r="N221" s="111">
        <f t="shared" si="11"/>
        <v>-5054</v>
      </c>
    </row>
    <row r="222" spans="1:14" x14ac:dyDescent="0.25">
      <c r="A222" s="40">
        <v>221</v>
      </c>
      <c r="B222" s="108" t="s">
        <v>56</v>
      </c>
      <c r="C222" s="41">
        <v>9903</v>
      </c>
      <c r="D222" s="40">
        <v>15</v>
      </c>
      <c r="E222" s="40" t="s">
        <v>15</v>
      </c>
      <c r="F222" s="40">
        <v>2024</v>
      </c>
      <c r="G222" s="40" t="s">
        <v>40</v>
      </c>
      <c r="H222" s="40" t="s">
        <v>69</v>
      </c>
      <c r="I222" s="43" t="s">
        <v>70</v>
      </c>
      <c r="J222" s="40" t="s">
        <v>47</v>
      </c>
      <c r="K222" s="40"/>
      <c r="L222" s="118">
        <v>5054</v>
      </c>
      <c r="M222" s="119"/>
      <c r="N222" s="111">
        <f t="shared" si="11"/>
        <v>0</v>
      </c>
    </row>
    <row r="223" spans="1:14" x14ac:dyDescent="0.25">
      <c r="A223" s="40">
        <v>222</v>
      </c>
      <c r="B223" s="108" t="s">
        <v>159</v>
      </c>
      <c r="C223" s="41">
        <v>554439000039504</v>
      </c>
      <c r="D223" s="40">
        <v>17</v>
      </c>
      <c r="E223" s="40" t="s">
        <v>15</v>
      </c>
      <c r="F223" s="40">
        <v>2024</v>
      </c>
      <c r="G223" s="40" t="s">
        <v>199</v>
      </c>
      <c r="H223" s="40" t="s">
        <v>158</v>
      </c>
      <c r="I223" s="43" t="s">
        <v>198</v>
      </c>
      <c r="J223" s="40" t="s">
        <v>59</v>
      </c>
      <c r="K223" s="40" t="s">
        <v>205</v>
      </c>
      <c r="L223" s="115"/>
      <c r="M223" s="47">
        <v>-1068.47</v>
      </c>
      <c r="N223" s="111">
        <f t="shared" si="11"/>
        <v>-1068.47</v>
      </c>
    </row>
    <row r="224" spans="1:14" x14ac:dyDescent="0.25">
      <c r="A224" s="40">
        <v>223</v>
      </c>
      <c r="B224" s="108" t="s">
        <v>203</v>
      </c>
      <c r="C224" s="41">
        <v>554439000039504</v>
      </c>
      <c r="D224" s="40">
        <v>17</v>
      </c>
      <c r="E224" s="40" t="s">
        <v>15</v>
      </c>
      <c r="F224" s="40">
        <v>2024</v>
      </c>
      <c r="G224" s="40" t="s">
        <v>199</v>
      </c>
      <c r="H224" s="40" t="s">
        <v>158</v>
      </c>
      <c r="I224" s="43" t="s">
        <v>198</v>
      </c>
      <c r="J224" s="40" t="s">
        <v>59</v>
      </c>
      <c r="K224" s="40" t="s">
        <v>205</v>
      </c>
      <c r="L224" s="115"/>
      <c r="M224" s="47">
        <v>-2100</v>
      </c>
      <c r="N224" s="111">
        <f t="shared" si="11"/>
        <v>-3168.4700000000003</v>
      </c>
    </row>
    <row r="225" spans="1:14" x14ac:dyDescent="0.25">
      <c r="A225" s="40">
        <v>224</v>
      </c>
      <c r="B225" s="108" t="s">
        <v>204</v>
      </c>
      <c r="C225" s="41">
        <v>554439000039504</v>
      </c>
      <c r="D225" s="40">
        <v>17</v>
      </c>
      <c r="E225" s="40" t="s">
        <v>15</v>
      </c>
      <c r="F225" s="40">
        <v>2024</v>
      </c>
      <c r="G225" s="40" t="s">
        <v>199</v>
      </c>
      <c r="H225" s="40" t="s">
        <v>158</v>
      </c>
      <c r="I225" s="43" t="s">
        <v>198</v>
      </c>
      <c r="J225" s="40" t="s">
        <v>59</v>
      </c>
      <c r="K225" s="40" t="s">
        <v>205</v>
      </c>
      <c r="L225" s="115"/>
      <c r="M225" s="47">
        <v>-1131.46</v>
      </c>
      <c r="N225" s="111">
        <f t="shared" si="11"/>
        <v>-4299.93</v>
      </c>
    </row>
    <row r="226" spans="1:14" x14ac:dyDescent="0.25">
      <c r="A226" s="40">
        <v>225</v>
      </c>
      <c r="B226" s="108" t="s">
        <v>56</v>
      </c>
      <c r="C226" s="41">
        <v>9903</v>
      </c>
      <c r="D226" s="40">
        <v>17</v>
      </c>
      <c r="E226" s="40" t="s">
        <v>15</v>
      </c>
      <c r="F226" s="40">
        <v>2024</v>
      </c>
      <c r="G226" s="40" t="s">
        <v>40</v>
      </c>
      <c r="H226" s="40" t="s">
        <v>69</v>
      </c>
      <c r="I226" s="43" t="s">
        <v>70</v>
      </c>
      <c r="J226" s="40" t="s">
        <v>47</v>
      </c>
      <c r="K226" s="40"/>
      <c r="L226" s="118">
        <v>4299.93</v>
      </c>
      <c r="M226" s="119"/>
      <c r="N226" s="111">
        <f t="shared" si="11"/>
        <v>0</v>
      </c>
    </row>
    <row r="227" spans="1:14" x14ac:dyDescent="0.25">
      <c r="A227" s="40">
        <v>226</v>
      </c>
      <c r="B227" s="108" t="s">
        <v>61</v>
      </c>
      <c r="C227" s="41">
        <v>353954612</v>
      </c>
      <c r="D227" s="40">
        <v>21</v>
      </c>
      <c r="E227" s="40" t="s">
        <v>15</v>
      </c>
      <c r="F227" s="40">
        <v>2024</v>
      </c>
      <c r="G227" s="40" t="s">
        <v>13</v>
      </c>
      <c r="H227" s="40" t="s">
        <v>76</v>
      </c>
      <c r="I227" s="43" t="s">
        <v>62</v>
      </c>
      <c r="J227" s="40" t="s">
        <v>63</v>
      </c>
      <c r="K227" s="40" t="s">
        <v>91</v>
      </c>
      <c r="L227" s="109">
        <v>12600</v>
      </c>
      <c r="M227" s="110"/>
      <c r="N227" s="111">
        <f t="shared" si="11"/>
        <v>12600</v>
      </c>
    </row>
    <row r="228" spans="1:14" x14ac:dyDescent="0.25">
      <c r="A228" s="40">
        <v>227</v>
      </c>
      <c r="B228" s="108" t="s">
        <v>55</v>
      </c>
      <c r="C228" s="41">
        <v>9903</v>
      </c>
      <c r="D228" s="40">
        <v>21</v>
      </c>
      <c r="E228" s="40" t="s">
        <v>15</v>
      </c>
      <c r="F228" s="40">
        <v>2024</v>
      </c>
      <c r="G228" s="40" t="s">
        <v>40</v>
      </c>
      <c r="H228" s="40" t="s">
        <v>52</v>
      </c>
      <c r="I228" s="43" t="s">
        <v>68</v>
      </c>
      <c r="J228" s="40" t="s">
        <v>53</v>
      </c>
      <c r="K228" s="40"/>
      <c r="L228" s="108"/>
      <c r="M228" s="47">
        <v>-12600</v>
      </c>
      <c r="N228" s="112">
        <f t="shared" si="11"/>
        <v>0</v>
      </c>
    </row>
    <row r="229" spans="1:14" x14ac:dyDescent="0.25">
      <c r="A229" s="40">
        <v>228</v>
      </c>
      <c r="B229" s="108" t="s">
        <v>75</v>
      </c>
      <c r="C229" s="41">
        <v>551295000499013</v>
      </c>
      <c r="D229" s="40">
        <v>6</v>
      </c>
      <c r="E229" s="40" t="s">
        <v>18</v>
      </c>
      <c r="F229" s="40">
        <v>2024</v>
      </c>
      <c r="G229" s="40" t="s">
        <v>19</v>
      </c>
      <c r="H229" s="46" t="s">
        <v>74</v>
      </c>
      <c r="I229" s="43" t="s">
        <v>73</v>
      </c>
      <c r="J229" s="40" t="s">
        <v>71</v>
      </c>
      <c r="K229" s="40"/>
      <c r="L229" s="108"/>
      <c r="M229" s="119">
        <v>-825.93</v>
      </c>
      <c r="N229" s="111">
        <f>N228+L229+M229</f>
        <v>-825.93</v>
      </c>
    </row>
    <row r="230" spans="1:14" x14ac:dyDescent="0.25">
      <c r="A230" s="40">
        <v>229</v>
      </c>
      <c r="B230" s="108" t="s">
        <v>160</v>
      </c>
      <c r="C230" s="41">
        <v>554732000025525</v>
      </c>
      <c r="D230" s="40">
        <v>6</v>
      </c>
      <c r="E230" s="40" t="s">
        <v>18</v>
      </c>
      <c r="F230" s="40">
        <v>2024</v>
      </c>
      <c r="G230" s="40" t="s">
        <v>19</v>
      </c>
      <c r="H230" s="40" t="s">
        <v>108</v>
      </c>
      <c r="I230" s="43" t="s">
        <v>152</v>
      </c>
      <c r="J230" s="40" t="s">
        <v>163</v>
      </c>
      <c r="K230" s="40"/>
      <c r="L230" s="108"/>
      <c r="M230" s="47">
        <v>-2100</v>
      </c>
      <c r="N230" s="111">
        <f t="shared" ref="N230:N293" si="12">N229+L230+M230</f>
        <v>-2925.93</v>
      </c>
    </row>
    <row r="231" spans="1:14" x14ac:dyDescent="0.25">
      <c r="A231" s="40">
        <v>230</v>
      </c>
      <c r="B231" s="108" t="s">
        <v>280</v>
      </c>
      <c r="C231" s="41">
        <v>110601</v>
      </c>
      <c r="D231" s="40">
        <v>6</v>
      </c>
      <c r="E231" s="40" t="s">
        <v>18</v>
      </c>
      <c r="F231" s="40">
        <v>2024</v>
      </c>
      <c r="G231" s="40" t="s">
        <v>28</v>
      </c>
      <c r="H231" s="40" t="s">
        <v>161</v>
      </c>
      <c r="I231" s="43" t="s">
        <v>162</v>
      </c>
      <c r="J231" s="40" t="s">
        <v>71</v>
      </c>
      <c r="K231" s="40"/>
      <c r="L231" s="108"/>
      <c r="M231" s="113">
        <v>-689</v>
      </c>
      <c r="N231" s="111">
        <f t="shared" si="12"/>
        <v>-3614.93</v>
      </c>
    </row>
    <row r="232" spans="1:14" x14ac:dyDescent="0.25">
      <c r="A232" s="40">
        <v>231</v>
      </c>
      <c r="B232" s="108" t="s">
        <v>56</v>
      </c>
      <c r="C232" s="41">
        <v>9903</v>
      </c>
      <c r="D232" s="40">
        <v>6</v>
      </c>
      <c r="E232" s="40" t="s">
        <v>18</v>
      </c>
      <c r="F232" s="40">
        <v>2024</v>
      </c>
      <c r="G232" s="40" t="s">
        <v>40</v>
      </c>
      <c r="H232" s="40" t="s">
        <v>69</v>
      </c>
      <c r="I232" s="43" t="s">
        <v>70</v>
      </c>
      <c r="J232" s="40" t="s">
        <v>47</v>
      </c>
      <c r="K232" s="40"/>
      <c r="L232" s="118">
        <v>3614.93</v>
      </c>
      <c r="M232" s="119"/>
      <c r="N232" s="111">
        <f t="shared" si="12"/>
        <v>0</v>
      </c>
    </row>
    <row r="233" spans="1:14" x14ac:dyDescent="0.25">
      <c r="A233" s="40">
        <v>232</v>
      </c>
      <c r="B233" s="108" t="s">
        <v>48</v>
      </c>
      <c r="C233" s="41">
        <v>554439000039504</v>
      </c>
      <c r="D233" s="40">
        <v>8</v>
      </c>
      <c r="E233" s="40" t="s">
        <v>18</v>
      </c>
      <c r="F233" s="40">
        <v>2024</v>
      </c>
      <c r="G233" s="40" t="s">
        <v>19</v>
      </c>
      <c r="H233" s="40" t="s">
        <v>69</v>
      </c>
      <c r="I233" s="43" t="s">
        <v>70</v>
      </c>
      <c r="J233" s="40" t="s">
        <v>47</v>
      </c>
      <c r="K233" s="40" t="s">
        <v>290</v>
      </c>
      <c r="L233" s="115"/>
      <c r="M233" s="47">
        <v>-3458</v>
      </c>
      <c r="N233" s="111">
        <f t="shared" si="12"/>
        <v>-3458</v>
      </c>
    </row>
    <row r="234" spans="1:14" x14ac:dyDescent="0.25">
      <c r="A234" s="40">
        <v>233</v>
      </c>
      <c r="B234" s="108" t="s">
        <v>56</v>
      </c>
      <c r="C234" s="41">
        <v>9903</v>
      </c>
      <c r="D234" s="40">
        <v>8</v>
      </c>
      <c r="E234" s="40" t="s">
        <v>18</v>
      </c>
      <c r="F234" s="40">
        <v>2024</v>
      </c>
      <c r="G234" s="40" t="s">
        <v>40</v>
      </c>
      <c r="H234" s="40" t="s">
        <v>69</v>
      </c>
      <c r="I234" s="43" t="s">
        <v>70</v>
      </c>
      <c r="J234" s="40" t="s">
        <v>47</v>
      </c>
      <c r="K234" s="40"/>
      <c r="L234" s="118">
        <v>3458</v>
      </c>
      <c r="M234" s="119"/>
      <c r="N234" s="111">
        <f t="shared" si="12"/>
        <v>0</v>
      </c>
    </row>
    <row r="235" spans="1:14" x14ac:dyDescent="0.25">
      <c r="A235" s="40">
        <v>234</v>
      </c>
      <c r="B235" s="108" t="s">
        <v>127</v>
      </c>
      <c r="C235" s="41">
        <v>111101</v>
      </c>
      <c r="D235" s="40">
        <v>11</v>
      </c>
      <c r="E235" s="40" t="s">
        <v>18</v>
      </c>
      <c r="F235" s="40">
        <v>2024</v>
      </c>
      <c r="G235" s="40" t="s">
        <v>58</v>
      </c>
      <c r="H235" s="40" t="s">
        <v>26</v>
      </c>
      <c r="I235" s="43" t="s">
        <v>128</v>
      </c>
      <c r="J235" s="40" t="s">
        <v>59</v>
      </c>
      <c r="K235" s="40" t="s">
        <v>290</v>
      </c>
      <c r="L235" s="108"/>
      <c r="M235" s="113">
        <v>-125</v>
      </c>
      <c r="N235" s="111">
        <f t="shared" si="12"/>
        <v>-125</v>
      </c>
    </row>
    <row r="236" spans="1:14" x14ac:dyDescent="0.25">
      <c r="A236" s="40">
        <v>235</v>
      </c>
      <c r="B236" s="108" t="s">
        <v>54</v>
      </c>
      <c r="C236" s="41">
        <v>883161102045720</v>
      </c>
      <c r="D236" s="40">
        <v>11</v>
      </c>
      <c r="E236" s="40" t="s">
        <v>18</v>
      </c>
      <c r="F236" s="40">
        <v>2024</v>
      </c>
      <c r="G236" s="40" t="s">
        <v>14</v>
      </c>
      <c r="H236" s="40" t="s">
        <v>52</v>
      </c>
      <c r="I236" s="43" t="s">
        <v>68</v>
      </c>
      <c r="J236" s="40" t="s">
        <v>53</v>
      </c>
      <c r="K236" s="40"/>
      <c r="L236" s="108"/>
      <c r="M236" s="119">
        <v>-55.35</v>
      </c>
      <c r="N236" s="111">
        <f t="shared" si="12"/>
        <v>-180.35</v>
      </c>
    </row>
    <row r="237" spans="1:14" x14ac:dyDescent="0.25">
      <c r="A237" s="40">
        <v>236</v>
      </c>
      <c r="B237" s="108" t="s">
        <v>56</v>
      </c>
      <c r="C237" s="41">
        <v>9903</v>
      </c>
      <c r="D237" s="40">
        <v>11</v>
      </c>
      <c r="E237" s="40" t="s">
        <v>18</v>
      </c>
      <c r="F237" s="40">
        <v>2024</v>
      </c>
      <c r="G237" s="40" t="s">
        <v>40</v>
      </c>
      <c r="H237" s="40" t="s">
        <v>69</v>
      </c>
      <c r="I237" s="43" t="s">
        <v>70</v>
      </c>
      <c r="J237" s="40" t="s">
        <v>47</v>
      </c>
      <c r="K237" s="40"/>
      <c r="L237" s="115">
        <v>180.35</v>
      </c>
      <c r="M237" s="119"/>
      <c r="N237" s="111">
        <f t="shared" si="12"/>
        <v>0</v>
      </c>
    </row>
    <row r="238" spans="1:14" x14ac:dyDescent="0.25">
      <c r="A238" s="40">
        <v>237</v>
      </c>
      <c r="B238" s="108" t="s">
        <v>61</v>
      </c>
      <c r="C238" s="41">
        <v>357066268</v>
      </c>
      <c r="D238" s="40">
        <v>12</v>
      </c>
      <c r="E238" s="40" t="s">
        <v>18</v>
      </c>
      <c r="F238" s="40">
        <v>2024</v>
      </c>
      <c r="G238" s="40" t="s">
        <v>13</v>
      </c>
      <c r="H238" s="40" t="s">
        <v>83</v>
      </c>
      <c r="I238" s="43" t="s">
        <v>66</v>
      </c>
      <c r="J238" s="40" t="s">
        <v>63</v>
      </c>
      <c r="K238" s="40" t="s">
        <v>90</v>
      </c>
      <c r="L238" s="109">
        <v>4200</v>
      </c>
      <c r="M238" s="110"/>
      <c r="N238" s="111">
        <f t="shared" si="12"/>
        <v>4200</v>
      </c>
    </row>
    <row r="239" spans="1:14" x14ac:dyDescent="0.25">
      <c r="A239" s="40">
        <v>238</v>
      </c>
      <c r="B239" s="108" t="s">
        <v>61</v>
      </c>
      <c r="C239" s="41">
        <v>357085770</v>
      </c>
      <c r="D239" s="40">
        <v>12</v>
      </c>
      <c r="E239" s="40" t="s">
        <v>18</v>
      </c>
      <c r="F239" s="40">
        <v>2024</v>
      </c>
      <c r="G239" s="40" t="s">
        <v>11</v>
      </c>
      <c r="H239" s="40" t="s">
        <v>65</v>
      </c>
      <c r="I239" s="43" t="s">
        <v>64</v>
      </c>
      <c r="J239" s="40" t="s">
        <v>63</v>
      </c>
      <c r="K239" s="40" t="s">
        <v>90</v>
      </c>
      <c r="L239" s="109">
        <v>19600</v>
      </c>
      <c r="M239" s="110"/>
      <c r="N239" s="111">
        <f t="shared" si="12"/>
        <v>23800</v>
      </c>
    </row>
    <row r="240" spans="1:14" x14ac:dyDescent="0.25">
      <c r="A240" s="40">
        <v>239</v>
      </c>
      <c r="B240" s="108" t="s">
        <v>55</v>
      </c>
      <c r="C240" s="41">
        <v>9903</v>
      </c>
      <c r="D240" s="40">
        <v>12</v>
      </c>
      <c r="E240" s="40" t="s">
        <v>18</v>
      </c>
      <c r="F240" s="40">
        <v>2024</v>
      </c>
      <c r="G240" s="40" t="s">
        <v>40</v>
      </c>
      <c r="H240" s="40" t="s">
        <v>52</v>
      </c>
      <c r="I240" s="43" t="s">
        <v>68</v>
      </c>
      <c r="J240" s="40" t="s">
        <v>53</v>
      </c>
      <c r="K240" s="40"/>
      <c r="L240" s="108"/>
      <c r="M240" s="47">
        <v>-23800</v>
      </c>
      <c r="N240" s="111">
        <f t="shared" si="12"/>
        <v>0</v>
      </c>
    </row>
    <row r="241" spans="1:14" x14ac:dyDescent="0.25">
      <c r="A241" s="40">
        <v>240</v>
      </c>
      <c r="B241" s="108" t="s">
        <v>107</v>
      </c>
      <c r="C241" s="41">
        <v>131543147001062</v>
      </c>
      <c r="D241" s="40">
        <v>13</v>
      </c>
      <c r="E241" s="40" t="s">
        <v>18</v>
      </c>
      <c r="F241" s="40">
        <v>2024</v>
      </c>
      <c r="G241" s="40" t="s">
        <v>41</v>
      </c>
      <c r="H241" s="40" t="s">
        <v>69</v>
      </c>
      <c r="I241" s="43" t="s">
        <v>70</v>
      </c>
      <c r="J241" s="40" t="s">
        <v>47</v>
      </c>
      <c r="K241" s="40"/>
      <c r="L241" s="115">
        <v>0.01</v>
      </c>
      <c r="M241" s="119"/>
      <c r="N241" s="111">
        <f t="shared" si="12"/>
        <v>0.01</v>
      </c>
    </row>
    <row r="242" spans="1:14" x14ac:dyDescent="0.25">
      <c r="A242" s="40"/>
      <c r="B242" s="108" t="s">
        <v>55</v>
      </c>
      <c r="C242" s="41">
        <v>9903</v>
      </c>
      <c r="D242" s="40">
        <v>13</v>
      </c>
      <c r="E242" s="40" t="s">
        <v>18</v>
      </c>
      <c r="F242" s="40">
        <v>2024</v>
      </c>
      <c r="G242" s="40" t="s">
        <v>40</v>
      </c>
      <c r="H242" s="40" t="s">
        <v>52</v>
      </c>
      <c r="I242" s="43" t="s">
        <v>68</v>
      </c>
      <c r="J242" s="40" t="s">
        <v>53</v>
      </c>
      <c r="K242" s="40"/>
      <c r="L242" s="115"/>
      <c r="M242" s="119">
        <v>-0.01</v>
      </c>
      <c r="N242" s="111">
        <f t="shared" si="12"/>
        <v>0</v>
      </c>
    </row>
    <row r="243" spans="1:14" x14ac:dyDescent="0.25">
      <c r="A243" s="40">
        <v>241</v>
      </c>
      <c r="B243" s="108" t="s">
        <v>61</v>
      </c>
      <c r="C243" s="41">
        <v>357459080</v>
      </c>
      <c r="D243" s="40">
        <v>14</v>
      </c>
      <c r="E243" s="40" t="s">
        <v>18</v>
      </c>
      <c r="F243" s="40">
        <v>2024</v>
      </c>
      <c r="G243" s="40" t="s">
        <v>13</v>
      </c>
      <c r="H243" s="40" t="s">
        <v>76</v>
      </c>
      <c r="I243" s="43" t="s">
        <v>62</v>
      </c>
      <c r="J243" s="40" t="s">
        <v>63</v>
      </c>
      <c r="K243" s="40" t="s">
        <v>90</v>
      </c>
      <c r="L243" s="109">
        <v>12334.25</v>
      </c>
      <c r="M243" s="110"/>
      <c r="N243" s="111">
        <f t="shared" si="12"/>
        <v>12334.25</v>
      </c>
    </row>
    <row r="244" spans="1:14" x14ac:dyDescent="0.25">
      <c r="A244" s="40">
        <v>242</v>
      </c>
      <c r="B244" s="108" t="s">
        <v>55</v>
      </c>
      <c r="C244" s="41">
        <v>9903</v>
      </c>
      <c r="D244" s="40">
        <v>14</v>
      </c>
      <c r="E244" s="40" t="s">
        <v>18</v>
      </c>
      <c r="F244" s="40">
        <v>2024</v>
      </c>
      <c r="G244" s="40" t="s">
        <v>40</v>
      </c>
      <c r="H244" s="40" t="s">
        <v>52</v>
      </c>
      <c r="I244" s="43" t="s">
        <v>68</v>
      </c>
      <c r="J244" s="40" t="s">
        <v>53</v>
      </c>
      <c r="K244" s="40"/>
      <c r="L244" s="108"/>
      <c r="M244" s="47">
        <v>-12334.25</v>
      </c>
      <c r="N244" s="111">
        <f t="shared" si="12"/>
        <v>0</v>
      </c>
    </row>
    <row r="245" spans="1:14" x14ac:dyDescent="0.25">
      <c r="A245" s="40">
        <v>243</v>
      </c>
      <c r="B245" s="108" t="s">
        <v>114</v>
      </c>
      <c r="C245" s="41">
        <v>500006</v>
      </c>
      <c r="D245" s="40">
        <v>18</v>
      </c>
      <c r="E245" s="40" t="s">
        <v>18</v>
      </c>
      <c r="F245" s="40">
        <v>2024</v>
      </c>
      <c r="G245" s="40" t="s">
        <v>23</v>
      </c>
      <c r="H245" s="40" t="s">
        <v>33</v>
      </c>
      <c r="I245" s="43" t="s">
        <v>173</v>
      </c>
      <c r="J245" s="40" t="s">
        <v>71</v>
      </c>
      <c r="K245" s="40" t="s">
        <v>479</v>
      </c>
      <c r="L245" s="123">
        <v>980</v>
      </c>
      <c r="M245" s="110"/>
      <c r="N245" s="111">
        <f t="shared" si="12"/>
        <v>980</v>
      </c>
    </row>
    <row r="246" spans="1:14" x14ac:dyDescent="0.25">
      <c r="A246" s="40">
        <v>244</v>
      </c>
      <c r="B246" s="108" t="s">
        <v>154</v>
      </c>
      <c r="C246" s="41">
        <v>111801</v>
      </c>
      <c r="D246" s="40">
        <v>18</v>
      </c>
      <c r="E246" s="40" t="s">
        <v>18</v>
      </c>
      <c r="F246" s="40">
        <v>2024</v>
      </c>
      <c r="G246" s="40" t="s">
        <v>20</v>
      </c>
      <c r="H246" s="40" t="s">
        <v>33</v>
      </c>
      <c r="I246" s="43" t="s">
        <v>173</v>
      </c>
      <c r="J246" s="40" t="s">
        <v>71</v>
      </c>
      <c r="K246" s="40"/>
      <c r="L246" s="108"/>
      <c r="M246" s="113">
        <v>-980</v>
      </c>
      <c r="N246" s="111">
        <f t="shared" si="12"/>
        <v>0</v>
      </c>
    </row>
    <row r="247" spans="1:14" x14ac:dyDescent="0.25">
      <c r="A247" s="40">
        <v>245</v>
      </c>
      <c r="B247" s="108" t="s">
        <v>46</v>
      </c>
      <c r="C247" s="41">
        <v>111802</v>
      </c>
      <c r="D247" s="40">
        <v>18</v>
      </c>
      <c r="E247" s="40" t="s">
        <v>18</v>
      </c>
      <c r="F247" s="40">
        <v>2024</v>
      </c>
      <c r="G247" s="40" t="s">
        <v>113</v>
      </c>
      <c r="H247" s="40" t="s">
        <v>51</v>
      </c>
      <c r="I247" s="43" t="s">
        <v>131</v>
      </c>
      <c r="J247" s="40" t="s">
        <v>174</v>
      </c>
      <c r="K247" s="40"/>
      <c r="L247" s="108"/>
      <c r="M247" s="119">
        <v>-772.17</v>
      </c>
      <c r="N247" s="111">
        <f t="shared" si="12"/>
        <v>-772.17</v>
      </c>
    </row>
    <row r="248" spans="1:14" x14ac:dyDescent="0.25">
      <c r="A248" s="40">
        <v>246</v>
      </c>
      <c r="B248" s="108" t="s">
        <v>46</v>
      </c>
      <c r="C248" s="41">
        <v>111803</v>
      </c>
      <c r="D248" s="40">
        <v>18</v>
      </c>
      <c r="E248" s="40" t="s">
        <v>18</v>
      </c>
      <c r="F248" s="40">
        <v>2024</v>
      </c>
      <c r="G248" s="40" t="s">
        <v>113</v>
      </c>
      <c r="H248" s="40" t="s">
        <v>51</v>
      </c>
      <c r="I248" s="43" t="s">
        <v>131</v>
      </c>
      <c r="J248" s="40" t="s">
        <v>174</v>
      </c>
      <c r="K248" s="40"/>
      <c r="L248" s="108"/>
      <c r="M248" s="119">
        <v>-523.53</v>
      </c>
      <c r="N248" s="111">
        <f t="shared" si="12"/>
        <v>-1295.6999999999998</v>
      </c>
    </row>
    <row r="249" spans="1:14" x14ac:dyDescent="0.25">
      <c r="A249" s="40">
        <v>247</v>
      </c>
      <c r="B249" s="108" t="s">
        <v>275</v>
      </c>
      <c r="C249" s="41">
        <v>111804</v>
      </c>
      <c r="D249" s="40">
        <v>18</v>
      </c>
      <c r="E249" s="40" t="s">
        <v>18</v>
      </c>
      <c r="F249" s="40">
        <v>2024</v>
      </c>
      <c r="G249" s="40" t="s">
        <v>28</v>
      </c>
      <c r="H249" s="40" t="s">
        <v>291</v>
      </c>
      <c r="I249" s="43" t="s">
        <v>173</v>
      </c>
      <c r="J249" s="40" t="s">
        <v>71</v>
      </c>
      <c r="K249" s="40"/>
      <c r="L249" s="108"/>
      <c r="M249" s="113">
        <v>-980</v>
      </c>
      <c r="N249" s="111">
        <f t="shared" si="12"/>
        <v>-2275.6999999999998</v>
      </c>
    </row>
    <row r="250" spans="1:14" x14ac:dyDescent="0.25">
      <c r="A250" s="40">
        <v>248</v>
      </c>
      <c r="B250" s="108" t="s">
        <v>56</v>
      </c>
      <c r="C250" s="41">
        <v>9903</v>
      </c>
      <c r="D250" s="40">
        <v>18</v>
      </c>
      <c r="E250" s="40" t="s">
        <v>18</v>
      </c>
      <c r="F250" s="40">
        <v>2024</v>
      </c>
      <c r="G250" s="40" t="s">
        <v>40</v>
      </c>
      <c r="H250" s="40" t="s">
        <v>69</v>
      </c>
      <c r="I250" s="43" t="s">
        <v>70</v>
      </c>
      <c r="J250" s="40" t="s">
        <v>47</v>
      </c>
      <c r="K250" s="40"/>
      <c r="L250" s="118">
        <v>2275.6999999999998</v>
      </c>
      <c r="M250" s="119"/>
      <c r="N250" s="111">
        <f t="shared" si="12"/>
        <v>0</v>
      </c>
    </row>
    <row r="251" spans="1:14" x14ac:dyDescent="0.25">
      <c r="A251" s="40">
        <v>249</v>
      </c>
      <c r="B251" s="108" t="s">
        <v>203</v>
      </c>
      <c r="C251" s="41">
        <v>554439000039504</v>
      </c>
      <c r="D251" s="40">
        <v>19</v>
      </c>
      <c r="E251" s="40" t="s">
        <v>18</v>
      </c>
      <c r="F251" s="40">
        <v>2024</v>
      </c>
      <c r="G251" s="40" t="s">
        <v>199</v>
      </c>
      <c r="H251" s="40" t="s">
        <v>158</v>
      </c>
      <c r="I251" s="43" t="s">
        <v>198</v>
      </c>
      <c r="J251" s="40" t="s">
        <v>59</v>
      </c>
      <c r="K251" s="40" t="s">
        <v>290</v>
      </c>
      <c r="L251" s="115"/>
      <c r="M251" s="113">
        <v>-500</v>
      </c>
      <c r="N251" s="111">
        <f t="shared" si="12"/>
        <v>-500</v>
      </c>
    </row>
    <row r="252" spans="1:14" x14ac:dyDescent="0.25">
      <c r="A252" s="40">
        <v>250</v>
      </c>
      <c r="B252" s="108" t="s">
        <v>204</v>
      </c>
      <c r="C252" s="41">
        <v>554439000039504</v>
      </c>
      <c r="D252" s="40">
        <v>19</v>
      </c>
      <c r="E252" s="40" t="s">
        <v>18</v>
      </c>
      <c r="F252" s="40">
        <v>2024</v>
      </c>
      <c r="G252" s="40" t="s">
        <v>199</v>
      </c>
      <c r="H252" s="40" t="s">
        <v>158</v>
      </c>
      <c r="I252" s="43" t="s">
        <v>198</v>
      </c>
      <c r="J252" s="40" t="s">
        <v>59</v>
      </c>
      <c r="K252" s="40" t="s">
        <v>290</v>
      </c>
      <c r="L252" s="115"/>
      <c r="M252" s="113">
        <v>-275</v>
      </c>
      <c r="N252" s="111">
        <f t="shared" si="12"/>
        <v>-775</v>
      </c>
    </row>
    <row r="253" spans="1:14" x14ac:dyDescent="0.25">
      <c r="A253" s="40">
        <v>251</v>
      </c>
      <c r="B253" s="108" t="s">
        <v>56</v>
      </c>
      <c r="C253" s="41">
        <v>9903</v>
      </c>
      <c r="D253" s="40">
        <v>19</v>
      </c>
      <c r="E253" s="40" t="s">
        <v>18</v>
      </c>
      <c r="F253" s="40">
        <v>2024</v>
      </c>
      <c r="G253" s="40" t="s">
        <v>40</v>
      </c>
      <c r="H253" s="40" t="s">
        <v>69</v>
      </c>
      <c r="I253" s="43" t="s">
        <v>70</v>
      </c>
      <c r="J253" s="40" t="s">
        <v>47</v>
      </c>
      <c r="K253" s="40"/>
      <c r="L253" s="120">
        <v>775</v>
      </c>
      <c r="M253" s="119"/>
      <c r="N253" s="111">
        <f t="shared" si="12"/>
        <v>0</v>
      </c>
    </row>
    <row r="254" spans="1:14" x14ac:dyDescent="0.25">
      <c r="A254" s="40">
        <v>252</v>
      </c>
      <c r="B254" s="108" t="s">
        <v>75</v>
      </c>
      <c r="C254" s="41">
        <v>551295000499013</v>
      </c>
      <c r="D254" s="40">
        <v>29</v>
      </c>
      <c r="E254" s="40" t="s">
        <v>18</v>
      </c>
      <c r="F254" s="40">
        <v>2024</v>
      </c>
      <c r="G254" s="40" t="s">
        <v>19</v>
      </c>
      <c r="H254" s="46" t="s">
        <v>74</v>
      </c>
      <c r="I254" s="43" t="s">
        <v>73</v>
      </c>
      <c r="J254" s="40" t="s">
        <v>71</v>
      </c>
      <c r="K254" s="40"/>
      <c r="L254" s="108"/>
      <c r="M254" s="47">
        <v>-1272.45</v>
      </c>
      <c r="N254" s="111">
        <f t="shared" si="12"/>
        <v>-1272.45</v>
      </c>
    </row>
    <row r="255" spans="1:14" x14ac:dyDescent="0.25">
      <c r="A255" s="40">
        <v>253</v>
      </c>
      <c r="B255" s="108" t="s">
        <v>280</v>
      </c>
      <c r="C255" s="41">
        <v>112901</v>
      </c>
      <c r="D255" s="40">
        <v>29</v>
      </c>
      <c r="E255" s="40" t="s">
        <v>18</v>
      </c>
      <c r="F255" s="40">
        <v>2024</v>
      </c>
      <c r="G255" s="40" t="s">
        <v>28</v>
      </c>
      <c r="H255" s="40" t="s">
        <v>161</v>
      </c>
      <c r="I255" s="43" t="s">
        <v>162</v>
      </c>
      <c r="J255" s="40" t="s">
        <v>71</v>
      </c>
      <c r="K255" s="40"/>
      <c r="L255" s="108"/>
      <c r="M255" s="47">
        <v>-1130</v>
      </c>
      <c r="N255" s="111">
        <f t="shared" si="12"/>
        <v>-2402.4499999999998</v>
      </c>
    </row>
    <row r="256" spans="1:14" x14ac:dyDescent="0.25">
      <c r="A256" s="40">
        <v>254</v>
      </c>
      <c r="B256" s="108" t="s">
        <v>54</v>
      </c>
      <c r="C256" s="41">
        <v>893341200528399</v>
      </c>
      <c r="D256" s="40">
        <v>29</v>
      </c>
      <c r="E256" s="40" t="s">
        <v>18</v>
      </c>
      <c r="F256" s="40">
        <v>2024</v>
      </c>
      <c r="G256" s="40" t="s">
        <v>30</v>
      </c>
      <c r="H256" s="40" t="s">
        <v>52</v>
      </c>
      <c r="I256" s="43" t="s">
        <v>68</v>
      </c>
      <c r="J256" s="40" t="s">
        <v>53</v>
      </c>
      <c r="K256" s="40"/>
      <c r="L256" s="108"/>
      <c r="M256" s="113">
        <v>-3</v>
      </c>
      <c r="N256" s="111">
        <f t="shared" si="12"/>
        <v>-2405.4499999999998</v>
      </c>
    </row>
    <row r="257" spans="1:15" x14ac:dyDescent="0.25">
      <c r="A257" s="40">
        <v>255</v>
      </c>
      <c r="B257" s="108" t="s">
        <v>56</v>
      </c>
      <c r="C257" s="41">
        <v>9903</v>
      </c>
      <c r="D257" s="40">
        <v>29</v>
      </c>
      <c r="E257" s="40" t="s">
        <v>18</v>
      </c>
      <c r="F257" s="40">
        <v>2024</v>
      </c>
      <c r="G257" s="40" t="s">
        <v>40</v>
      </c>
      <c r="H257" s="40" t="s">
        <v>69</v>
      </c>
      <c r="I257" s="43" t="s">
        <v>70</v>
      </c>
      <c r="J257" s="40" t="s">
        <v>47</v>
      </c>
      <c r="K257" s="40"/>
      <c r="L257" s="118">
        <v>2405.4499999999998</v>
      </c>
      <c r="M257" s="119"/>
      <c r="N257" s="112">
        <f t="shared" si="12"/>
        <v>0</v>
      </c>
      <c r="O257" s="187"/>
    </row>
    <row r="258" spans="1:15" x14ac:dyDescent="0.25">
      <c r="A258" s="40">
        <v>256</v>
      </c>
      <c r="B258" s="45" t="s">
        <v>145</v>
      </c>
      <c r="C258" s="41">
        <v>554732000025525</v>
      </c>
      <c r="D258" s="40">
        <v>3</v>
      </c>
      <c r="E258" s="40" t="s">
        <v>21</v>
      </c>
      <c r="F258" s="40">
        <v>2024</v>
      </c>
      <c r="G258" s="40" t="s">
        <v>19</v>
      </c>
      <c r="H258" s="40" t="s">
        <v>108</v>
      </c>
      <c r="I258" s="43" t="s">
        <v>152</v>
      </c>
      <c r="J258" s="39" t="s">
        <v>144</v>
      </c>
      <c r="K258" s="40"/>
      <c r="L258" s="108"/>
      <c r="M258" s="47">
        <v>-2665.12</v>
      </c>
      <c r="N258" s="111">
        <f t="shared" si="12"/>
        <v>-2665.12</v>
      </c>
    </row>
    <row r="259" spans="1:15" x14ac:dyDescent="0.25">
      <c r="A259" s="40">
        <v>257</v>
      </c>
      <c r="B259" s="108" t="s">
        <v>160</v>
      </c>
      <c r="C259" s="41">
        <v>554732000025525</v>
      </c>
      <c r="D259" s="40">
        <v>3</v>
      </c>
      <c r="E259" s="40" t="s">
        <v>21</v>
      </c>
      <c r="F259" s="40">
        <v>2024</v>
      </c>
      <c r="G259" s="40" t="s">
        <v>19</v>
      </c>
      <c r="H259" s="40" t="s">
        <v>108</v>
      </c>
      <c r="I259" s="43" t="s">
        <v>152</v>
      </c>
      <c r="J259" s="40" t="s">
        <v>163</v>
      </c>
      <c r="K259" s="40"/>
      <c r="L259" s="108"/>
      <c r="M259" s="47">
        <v>-2100</v>
      </c>
      <c r="N259" s="111">
        <f t="shared" si="12"/>
        <v>-4765.12</v>
      </c>
    </row>
    <row r="260" spans="1:15" x14ac:dyDescent="0.25">
      <c r="A260" s="40">
        <v>258</v>
      </c>
      <c r="B260" s="108" t="s">
        <v>172</v>
      </c>
      <c r="C260" s="41">
        <v>120301</v>
      </c>
      <c r="D260" s="40">
        <v>3</v>
      </c>
      <c r="E260" s="40" t="s">
        <v>21</v>
      </c>
      <c r="F260" s="40">
        <v>2024</v>
      </c>
      <c r="G260" s="40" t="s">
        <v>28</v>
      </c>
      <c r="H260" s="40" t="s">
        <v>177</v>
      </c>
      <c r="I260" s="43" t="s">
        <v>264</v>
      </c>
      <c r="J260" s="40" t="s">
        <v>171</v>
      </c>
      <c r="K260" s="40"/>
      <c r="L260" s="108"/>
      <c r="M260" s="47">
        <v>-2796.73</v>
      </c>
      <c r="N260" s="111">
        <f t="shared" si="12"/>
        <v>-7561.85</v>
      </c>
    </row>
    <row r="261" spans="1:15" x14ac:dyDescent="0.25">
      <c r="A261" s="40">
        <v>259</v>
      </c>
      <c r="B261" s="108" t="s">
        <v>172</v>
      </c>
      <c r="C261" s="41">
        <v>120302</v>
      </c>
      <c r="D261" s="40">
        <v>3</v>
      </c>
      <c r="E261" s="40" t="s">
        <v>21</v>
      </c>
      <c r="F261" s="40">
        <v>2024</v>
      </c>
      <c r="G261" s="40" t="s">
        <v>28</v>
      </c>
      <c r="H261" s="40" t="s">
        <v>178</v>
      </c>
      <c r="I261" s="43" t="s">
        <v>268</v>
      </c>
      <c r="J261" s="40" t="s">
        <v>171</v>
      </c>
      <c r="K261" s="40"/>
      <c r="L261" s="108"/>
      <c r="M261" s="119">
        <v>-974.4</v>
      </c>
      <c r="N261" s="111">
        <f t="shared" si="12"/>
        <v>-8536.25</v>
      </c>
    </row>
    <row r="262" spans="1:15" x14ac:dyDescent="0.25">
      <c r="A262" s="40">
        <v>260</v>
      </c>
      <c r="B262" s="108" t="s">
        <v>56</v>
      </c>
      <c r="C262" s="41">
        <v>9903</v>
      </c>
      <c r="D262" s="40">
        <v>3</v>
      </c>
      <c r="E262" s="40" t="s">
        <v>21</v>
      </c>
      <c r="F262" s="40">
        <v>2024</v>
      </c>
      <c r="G262" s="40" t="s">
        <v>40</v>
      </c>
      <c r="H262" s="40" t="s">
        <v>69</v>
      </c>
      <c r="I262" s="43" t="s">
        <v>70</v>
      </c>
      <c r="J262" s="40" t="s">
        <v>47</v>
      </c>
      <c r="K262" s="40"/>
      <c r="L262" s="118">
        <v>8536.25</v>
      </c>
      <c r="M262" s="119"/>
      <c r="N262" s="111">
        <f t="shared" si="12"/>
        <v>0</v>
      </c>
    </row>
    <row r="263" spans="1:15" x14ac:dyDescent="0.25">
      <c r="A263" s="40">
        <v>261</v>
      </c>
      <c r="B263" s="108" t="s">
        <v>140</v>
      </c>
      <c r="C263" s="41">
        <v>120401</v>
      </c>
      <c r="D263" s="40">
        <v>4</v>
      </c>
      <c r="E263" s="40" t="s">
        <v>21</v>
      </c>
      <c r="F263" s="40">
        <v>2024</v>
      </c>
      <c r="G263" s="40" t="s">
        <v>28</v>
      </c>
      <c r="H263" s="40" t="s">
        <v>179</v>
      </c>
      <c r="I263" s="43" t="s">
        <v>232</v>
      </c>
      <c r="J263" s="40" t="s">
        <v>139</v>
      </c>
      <c r="K263" s="40"/>
      <c r="L263" s="108"/>
      <c r="M263" s="47">
        <v>-4467.5</v>
      </c>
      <c r="N263" s="111">
        <f t="shared" si="12"/>
        <v>-4467.5</v>
      </c>
    </row>
    <row r="264" spans="1:15" x14ac:dyDescent="0.25">
      <c r="A264" s="40">
        <v>262</v>
      </c>
      <c r="B264" s="108" t="s">
        <v>140</v>
      </c>
      <c r="C264" s="41">
        <v>120402</v>
      </c>
      <c r="D264" s="40">
        <v>4</v>
      </c>
      <c r="E264" s="40" t="s">
        <v>21</v>
      </c>
      <c r="F264" s="40">
        <v>2024</v>
      </c>
      <c r="G264" s="40" t="s">
        <v>28</v>
      </c>
      <c r="H264" s="40" t="s">
        <v>137</v>
      </c>
      <c r="I264" s="40" t="s">
        <v>138</v>
      </c>
      <c r="J264" s="40" t="s">
        <v>139</v>
      </c>
      <c r="K264" s="40"/>
      <c r="L264" s="108"/>
      <c r="M264" s="47">
        <v>-2659.8</v>
      </c>
      <c r="N264" s="111">
        <f t="shared" si="12"/>
        <v>-7127.3</v>
      </c>
    </row>
    <row r="265" spans="1:15" x14ac:dyDescent="0.25">
      <c r="A265" s="40">
        <v>263</v>
      </c>
      <c r="B265" s="108" t="s">
        <v>54</v>
      </c>
      <c r="C265" s="41">
        <v>893391200129115</v>
      </c>
      <c r="D265" s="40">
        <v>4</v>
      </c>
      <c r="E265" s="40" t="s">
        <v>21</v>
      </c>
      <c r="F265" s="40">
        <v>2024</v>
      </c>
      <c r="G265" s="40" t="s">
        <v>30</v>
      </c>
      <c r="H265" s="40" t="s">
        <v>52</v>
      </c>
      <c r="I265" s="43" t="s">
        <v>68</v>
      </c>
      <c r="J265" s="40" t="s">
        <v>53</v>
      </c>
      <c r="K265" s="40"/>
      <c r="L265" s="108"/>
      <c r="M265" s="113">
        <v>-3</v>
      </c>
      <c r="N265" s="111">
        <f t="shared" si="12"/>
        <v>-7130.3</v>
      </c>
    </row>
    <row r="266" spans="1:15" x14ac:dyDescent="0.25">
      <c r="A266" s="40">
        <v>264</v>
      </c>
      <c r="B266" s="108" t="s">
        <v>56</v>
      </c>
      <c r="C266" s="41">
        <v>9903</v>
      </c>
      <c r="D266" s="40">
        <v>4</v>
      </c>
      <c r="E266" s="40" t="s">
        <v>21</v>
      </c>
      <c r="F266" s="40">
        <v>2024</v>
      </c>
      <c r="G266" s="40" t="s">
        <v>40</v>
      </c>
      <c r="H266" s="40" t="s">
        <v>69</v>
      </c>
      <c r="I266" s="43" t="s">
        <v>70</v>
      </c>
      <c r="J266" s="40" t="s">
        <v>47</v>
      </c>
      <c r="K266" s="40"/>
      <c r="L266" s="118">
        <v>7130.3</v>
      </c>
      <c r="M266" s="119"/>
      <c r="N266" s="111">
        <f t="shared" si="12"/>
        <v>0</v>
      </c>
    </row>
    <row r="267" spans="1:15" x14ac:dyDescent="0.25">
      <c r="A267" s="40">
        <v>265</v>
      </c>
      <c r="B267" s="108" t="s">
        <v>60</v>
      </c>
      <c r="C267" s="41">
        <v>120501</v>
      </c>
      <c r="D267" s="40">
        <v>5</v>
      </c>
      <c r="E267" s="40" t="s">
        <v>21</v>
      </c>
      <c r="F267" s="40">
        <v>2024</v>
      </c>
      <c r="G267" s="40" t="s">
        <v>42</v>
      </c>
      <c r="H267" s="40" t="s">
        <v>43</v>
      </c>
      <c r="I267" s="43" t="s">
        <v>72</v>
      </c>
      <c r="J267" s="40" t="s">
        <v>71</v>
      </c>
      <c r="K267" s="40"/>
      <c r="L267" s="108"/>
      <c r="M267" s="119">
        <v>-95.15</v>
      </c>
      <c r="N267" s="111">
        <f t="shared" si="12"/>
        <v>-95.15</v>
      </c>
    </row>
    <row r="268" spans="1:15" x14ac:dyDescent="0.25">
      <c r="A268" s="40">
        <v>266</v>
      </c>
      <c r="B268" s="108" t="s">
        <v>234</v>
      </c>
      <c r="C268" s="41">
        <v>120502</v>
      </c>
      <c r="D268" s="40">
        <v>5</v>
      </c>
      <c r="E268" s="40" t="s">
        <v>21</v>
      </c>
      <c r="F268" s="40">
        <v>2024</v>
      </c>
      <c r="G268" s="40" t="s">
        <v>28</v>
      </c>
      <c r="H268" s="40" t="s">
        <v>227</v>
      </c>
      <c r="I268" s="43" t="s">
        <v>228</v>
      </c>
      <c r="J268" s="40" t="s">
        <v>71</v>
      </c>
      <c r="K268" s="40"/>
      <c r="L268" s="108"/>
      <c r="M268" s="119">
        <v>-830.57</v>
      </c>
      <c r="N268" s="111">
        <f t="shared" si="12"/>
        <v>-925.72</v>
      </c>
    </row>
    <row r="269" spans="1:15" x14ac:dyDescent="0.25">
      <c r="A269" s="40">
        <v>267</v>
      </c>
      <c r="B269" s="108" t="s">
        <v>56</v>
      </c>
      <c r="C269" s="41">
        <v>9903</v>
      </c>
      <c r="D269" s="40">
        <v>5</v>
      </c>
      <c r="E269" s="40" t="s">
        <v>21</v>
      </c>
      <c r="F269" s="40">
        <v>2024</v>
      </c>
      <c r="G269" s="40" t="s">
        <v>40</v>
      </c>
      <c r="H269" s="40" t="s">
        <v>69</v>
      </c>
      <c r="I269" s="43" t="s">
        <v>70</v>
      </c>
      <c r="J269" s="40" t="s">
        <v>47</v>
      </c>
      <c r="K269" s="40"/>
      <c r="L269" s="115">
        <v>925.72</v>
      </c>
      <c r="M269" s="119"/>
      <c r="N269" s="111">
        <f t="shared" si="12"/>
        <v>0</v>
      </c>
    </row>
    <row r="270" spans="1:15" x14ac:dyDescent="0.25">
      <c r="A270" s="40">
        <v>268</v>
      </c>
      <c r="B270" s="108" t="s">
        <v>54</v>
      </c>
      <c r="C270" s="41">
        <v>893411200240669</v>
      </c>
      <c r="D270" s="40">
        <v>6</v>
      </c>
      <c r="E270" s="40" t="s">
        <v>21</v>
      </c>
      <c r="F270" s="40">
        <v>2024</v>
      </c>
      <c r="G270" s="40" t="s">
        <v>30</v>
      </c>
      <c r="H270" s="40" t="s">
        <v>52</v>
      </c>
      <c r="I270" s="43" t="s">
        <v>68</v>
      </c>
      <c r="J270" s="40" t="s">
        <v>53</v>
      </c>
      <c r="K270" s="40"/>
      <c r="L270" s="108"/>
      <c r="M270" s="119">
        <v>-2.46</v>
      </c>
      <c r="N270" s="111">
        <f t="shared" si="12"/>
        <v>-2.46</v>
      </c>
    </row>
    <row r="271" spans="1:15" x14ac:dyDescent="0.25">
      <c r="A271" s="40">
        <v>269</v>
      </c>
      <c r="B271" s="108" t="s">
        <v>56</v>
      </c>
      <c r="C271" s="41">
        <v>9903</v>
      </c>
      <c r="D271" s="40">
        <v>6</v>
      </c>
      <c r="E271" s="40" t="s">
        <v>21</v>
      </c>
      <c r="F271" s="40">
        <v>2024</v>
      </c>
      <c r="G271" s="40" t="s">
        <v>40</v>
      </c>
      <c r="H271" s="40" t="s">
        <v>69</v>
      </c>
      <c r="I271" s="43" t="s">
        <v>70</v>
      </c>
      <c r="J271" s="40" t="s">
        <v>47</v>
      </c>
      <c r="K271" s="40"/>
      <c r="L271" s="115">
        <v>2.46</v>
      </c>
      <c r="M271" s="119"/>
      <c r="N271" s="111">
        <f t="shared" si="12"/>
        <v>0</v>
      </c>
    </row>
    <row r="272" spans="1:15" x14ac:dyDescent="0.25">
      <c r="A272" s="40">
        <v>270</v>
      </c>
      <c r="B272" s="108" t="s">
        <v>127</v>
      </c>
      <c r="C272" s="41">
        <v>121001</v>
      </c>
      <c r="D272" s="40">
        <v>10</v>
      </c>
      <c r="E272" s="40" t="s">
        <v>21</v>
      </c>
      <c r="F272" s="40">
        <v>2024</v>
      </c>
      <c r="G272" s="40" t="s">
        <v>58</v>
      </c>
      <c r="H272" s="40" t="s">
        <v>26</v>
      </c>
      <c r="I272" s="43" t="s">
        <v>128</v>
      </c>
      <c r="J272" s="40" t="s">
        <v>59</v>
      </c>
      <c r="K272" s="40" t="s">
        <v>207</v>
      </c>
      <c r="L272" s="108"/>
      <c r="M272" s="113">
        <v>-125</v>
      </c>
      <c r="N272" s="111">
        <f t="shared" si="12"/>
        <v>-125</v>
      </c>
    </row>
    <row r="273" spans="1:14" x14ac:dyDescent="0.25">
      <c r="A273" s="40">
        <v>271</v>
      </c>
      <c r="B273" s="108" t="s">
        <v>54</v>
      </c>
      <c r="C273" s="41">
        <v>883451201479129</v>
      </c>
      <c r="D273" s="40">
        <v>10</v>
      </c>
      <c r="E273" s="40" t="s">
        <v>21</v>
      </c>
      <c r="F273" s="40">
        <v>2024</v>
      </c>
      <c r="G273" s="40" t="s">
        <v>14</v>
      </c>
      <c r="H273" s="40" t="s">
        <v>52</v>
      </c>
      <c r="I273" s="43" t="s">
        <v>68</v>
      </c>
      <c r="J273" s="40" t="s">
        <v>53</v>
      </c>
      <c r="K273" s="40"/>
      <c r="L273" s="108"/>
      <c r="M273" s="119">
        <v>-55.35</v>
      </c>
      <c r="N273" s="111">
        <f t="shared" si="12"/>
        <v>-180.35</v>
      </c>
    </row>
    <row r="274" spans="1:14" x14ac:dyDescent="0.25">
      <c r="A274" s="40">
        <v>272</v>
      </c>
      <c r="B274" s="108" t="s">
        <v>56</v>
      </c>
      <c r="C274" s="41">
        <v>9903</v>
      </c>
      <c r="D274" s="40">
        <v>10</v>
      </c>
      <c r="E274" s="40" t="s">
        <v>21</v>
      </c>
      <c r="F274" s="40">
        <v>2024</v>
      </c>
      <c r="G274" s="40" t="s">
        <v>40</v>
      </c>
      <c r="H274" s="40" t="s">
        <v>69</v>
      </c>
      <c r="I274" s="43" t="s">
        <v>70</v>
      </c>
      <c r="J274" s="40" t="s">
        <v>47</v>
      </c>
      <c r="K274" s="40"/>
      <c r="L274" s="115">
        <v>180.35</v>
      </c>
      <c r="M274" s="119"/>
      <c r="N274" s="111">
        <f t="shared" si="12"/>
        <v>0</v>
      </c>
    </row>
    <row r="275" spans="1:14" x14ac:dyDescent="0.25">
      <c r="A275" s="40">
        <v>273</v>
      </c>
      <c r="B275" s="108" t="s">
        <v>48</v>
      </c>
      <c r="C275" s="41">
        <v>554439000039504</v>
      </c>
      <c r="D275" s="40">
        <v>11</v>
      </c>
      <c r="E275" s="40" t="s">
        <v>21</v>
      </c>
      <c r="F275" s="40">
        <v>2024</v>
      </c>
      <c r="G275" s="40" t="s">
        <v>19</v>
      </c>
      <c r="H275" s="40" t="s">
        <v>69</v>
      </c>
      <c r="I275" s="43" t="s">
        <v>70</v>
      </c>
      <c r="J275" s="40" t="s">
        <v>47</v>
      </c>
      <c r="K275" s="40" t="s">
        <v>207</v>
      </c>
      <c r="L275" s="115"/>
      <c r="M275" s="47">
        <v>-3432.75</v>
      </c>
      <c r="N275" s="111">
        <f t="shared" si="12"/>
        <v>-3432.75</v>
      </c>
    </row>
    <row r="276" spans="1:14" x14ac:dyDescent="0.25">
      <c r="A276" s="40">
        <v>274</v>
      </c>
      <c r="B276" s="108" t="s">
        <v>46</v>
      </c>
      <c r="C276" s="41">
        <v>121101</v>
      </c>
      <c r="D276" s="40">
        <v>11</v>
      </c>
      <c r="E276" s="40" t="s">
        <v>21</v>
      </c>
      <c r="F276" s="40">
        <v>2024</v>
      </c>
      <c r="G276" s="40" t="s">
        <v>113</v>
      </c>
      <c r="H276" s="40" t="s">
        <v>51</v>
      </c>
      <c r="I276" s="43" t="s">
        <v>131</v>
      </c>
      <c r="J276" s="40" t="s">
        <v>174</v>
      </c>
      <c r="K276" s="40"/>
      <c r="L276" s="108"/>
      <c r="M276" s="47">
        <v>-1026.71</v>
      </c>
      <c r="N276" s="111">
        <f t="shared" si="12"/>
        <v>-4459.46</v>
      </c>
    </row>
    <row r="277" spans="1:14" x14ac:dyDescent="0.25">
      <c r="A277" s="40">
        <v>275</v>
      </c>
      <c r="B277" s="108" t="s">
        <v>56</v>
      </c>
      <c r="C277" s="41">
        <v>9903</v>
      </c>
      <c r="D277" s="40">
        <v>11</v>
      </c>
      <c r="E277" s="40" t="s">
        <v>21</v>
      </c>
      <c r="F277" s="40">
        <v>2024</v>
      </c>
      <c r="G277" s="40" t="s">
        <v>40</v>
      </c>
      <c r="H277" s="40" t="s">
        <v>69</v>
      </c>
      <c r="I277" s="43" t="s">
        <v>70</v>
      </c>
      <c r="J277" s="40" t="s">
        <v>47</v>
      </c>
      <c r="K277" s="40"/>
      <c r="L277" s="118">
        <v>4459.46</v>
      </c>
      <c r="M277" s="119"/>
      <c r="N277" s="111">
        <f t="shared" si="12"/>
        <v>0</v>
      </c>
    </row>
    <row r="278" spans="1:14" x14ac:dyDescent="0.25">
      <c r="A278" s="40">
        <v>276</v>
      </c>
      <c r="B278" s="108" t="s">
        <v>61</v>
      </c>
      <c r="C278" s="41">
        <v>121801119046002</v>
      </c>
      <c r="D278" s="40">
        <v>12</v>
      </c>
      <c r="E278" s="40" t="s">
        <v>21</v>
      </c>
      <c r="F278" s="40">
        <v>2024</v>
      </c>
      <c r="G278" s="40" t="s">
        <v>41</v>
      </c>
      <c r="H278" s="40" t="s">
        <v>76</v>
      </c>
      <c r="I278" s="43" t="s">
        <v>62</v>
      </c>
      <c r="J278" s="40" t="s">
        <v>63</v>
      </c>
      <c r="K278" s="40" t="s">
        <v>89</v>
      </c>
      <c r="L278" s="109">
        <v>9800</v>
      </c>
      <c r="M278" s="110"/>
      <c r="N278" s="111">
        <f t="shared" si="12"/>
        <v>9800</v>
      </c>
    </row>
    <row r="279" spans="1:14" x14ac:dyDescent="0.25">
      <c r="A279" s="40">
        <v>277</v>
      </c>
      <c r="B279" s="108" t="s">
        <v>55</v>
      </c>
      <c r="C279" s="41">
        <v>9903</v>
      </c>
      <c r="D279" s="40">
        <v>12</v>
      </c>
      <c r="E279" s="40" t="s">
        <v>21</v>
      </c>
      <c r="F279" s="40">
        <v>2024</v>
      </c>
      <c r="G279" s="40" t="s">
        <v>40</v>
      </c>
      <c r="H279" s="40" t="s">
        <v>52</v>
      </c>
      <c r="I279" s="43" t="s">
        <v>68</v>
      </c>
      <c r="J279" s="40" t="s">
        <v>53</v>
      </c>
      <c r="K279" s="40"/>
      <c r="L279" s="108"/>
      <c r="M279" s="47">
        <v>-9800</v>
      </c>
      <c r="N279" s="111">
        <f t="shared" si="12"/>
        <v>0</v>
      </c>
    </row>
    <row r="280" spans="1:14" x14ac:dyDescent="0.25">
      <c r="A280" s="40">
        <v>278</v>
      </c>
      <c r="B280" s="108" t="s">
        <v>294</v>
      </c>
      <c r="C280" s="41">
        <v>553653000037196</v>
      </c>
      <c r="D280" s="40">
        <v>13</v>
      </c>
      <c r="E280" s="40" t="s">
        <v>21</v>
      </c>
      <c r="F280" s="40">
        <v>2024</v>
      </c>
      <c r="G280" s="40" t="s">
        <v>19</v>
      </c>
      <c r="H280" s="40" t="s">
        <v>293</v>
      </c>
      <c r="I280" s="43" t="s">
        <v>292</v>
      </c>
      <c r="J280" s="40" t="s">
        <v>71</v>
      </c>
      <c r="K280" s="40"/>
      <c r="L280" s="108"/>
      <c r="M280" s="47">
        <v>-1023</v>
      </c>
      <c r="N280" s="111">
        <f t="shared" si="12"/>
        <v>-1023</v>
      </c>
    </row>
    <row r="281" spans="1:14" x14ac:dyDescent="0.25">
      <c r="A281" s="40">
        <v>279</v>
      </c>
      <c r="B281" s="108" t="s">
        <v>234</v>
      </c>
      <c r="C281" s="41">
        <v>553653000037196</v>
      </c>
      <c r="D281" s="40">
        <v>13</v>
      </c>
      <c r="E281" s="40" t="s">
        <v>21</v>
      </c>
      <c r="F281" s="40">
        <v>2024</v>
      </c>
      <c r="G281" s="40" t="s">
        <v>19</v>
      </c>
      <c r="H281" s="40" t="s">
        <v>233</v>
      </c>
      <c r="I281" s="130" t="s">
        <v>283</v>
      </c>
      <c r="J281" s="40" t="s">
        <v>71</v>
      </c>
      <c r="K281" s="40"/>
      <c r="L281" s="108"/>
      <c r="M281" s="47">
        <v>-131.9</v>
      </c>
      <c r="N281" s="111">
        <f t="shared" si="12"/>
        <v>-1154.9000000000001</v>
      </c>
    </row>
    <row r="282" spans="1:14" x14ac:dyDescent="0.25">
      <c r="A282" s="40">
        <v>280</v>
      </c>
      <c r="B282" s="108" t="s">
        <v>294</v>
      </c>
      <c r="C282" s="41">
        <v>121301</v>
      </c>
      <c r="D282" s="40">
        <v>13</v>
      </c>
      <c r="E282" s="40" t="s">
        <v>21</v>
      </c>
      <c r="F282" s="40">
        <v>2024</v>
      </c>
      <c r="G282" s="40" t="s">
        <v>28</v>
      </c>
      <c r="H282" s="40" t="s">
        <v>296</v>
      </c>
      <c r="I282" s="43" t="s">
        <v>295</v>
      </c>
      <c r="J282" s="40" t="s">
        <v>71</v>
      </c>
      <c r="K282" s="40"/>
      <c r="L282" s="108"/>
      <c r="M282" s="47">
        <v>-4907.22</v>
      </c>
      <c r="N282" s="111">
        <f t="shared" si="12"/>
        <v>-6062.1200000000008</v>
      </c>
    </row>
    <row r="283" spans="1:14" x14ac:dyDescent="0.25">
      <c r="A283" s="40">
        <v>281</v>
      </c>
      <c r="B283" s="108" t="s">
        <v>280</v>
      </c>
      <c r="C283" s="41">
        <v>121302</v>
      </c>
      <c r="D283" s="40">
        <v>13</v>
      </c>
      <c r="E283" s="40" t="s">
        <v>21</v>
      </c>
      <c r="F283" s="40">
        <v>2024</v>
      </c>
      <c r="G283" s="40" t="s">
        <v>28</v>
      </c>
      <c r="H283" s="40" t="s">
        <v>161</v>
      </c>
      <c r="I283" s="43" t="s">
        <v>162</v>
      </c>
      <c r="J283" s="40" t="s">
        <v>71</v>
      </c>
      <c r="K283" s="40"/>
      <c r="L283" s="108"/>
      <c r="M283" s="113">
        <v>-678</v>
      </c>
      <c r="N283" s="111">
        <f t="shared" si="12"/>
        <v>-6740.1200000000008</v>
      </c>
    </row>
    <row r="284" spans="1:14" x14ac:dyDescent="0.25">
      <c r="A284" s="40">
        <v>282</v>
      </c>
      <c r="B284" s="108" t="s">
        <v>172</v>
      </c>
      <c r="C284" s="41">
        <v>121303</v>
      </c>
      <c r="D284" s="40">
        <v>13</v>
      </c>
      <c r="E284" s="40" t="s">
        <v>21</v>
      </c>
      <c r="F284" s="40">
        <v>2024</v>
      </c>
      <c r="G284" s="40" t="s">
        <v>28</v>
      </c>
      <c r="H284" s="40" t="s">
        <v>180</v>
      </c>
      <c r="I284" s="43" t="s">
        <v>247</v>
      </c>
      <c r="J284" s="40" t="s">
        <v>171</v>
      </c>
      <c r="K284" s="40"/>
      <c r="L284" s="108"/>
      <c r="M284" s="47">
        <v>-1680</v>
      </c>
      <c r="N284" s="111">
        <f t="shared" si="12"/>
        <v>-8420.1200000000008</v>
      </c>
    </row>
    <row r="285" spans="1:14" x14ac:dyDescent="0.25">
      <c r="A285" s="40">
        <v>283</v>
      </c>
      <c r="B285" s="108" t="s">
        <v>54</v>
      </c>
      <c r="C285" s="41">
        <v>833481100318103</v>
      </c>
      <c r="D285" s="40">
        <v>13</v>
      </c>
      <c r="E285" s="40" t="s">
        <v>21</v>
      </c>
      <c r="F285" s="40">
        <v>2024</v>
      </c>
      <c r="G285" s="40" t="s">
        <v>30</v>
      </c>
      <c r="H285" s="40" t="s">
        <v>52</v>
      </c>
      <c r="I285" s="43" t="s">
        <v>68</v>
      </c>
      <c r="J285" s="40" t="s">
        <v>53</v>
      </c>
      <c r="K285" s="40"/>
      <c r="L285" s="108"/>
      <c r="M285" s="119">
        <v>-8.01</v>
      </c>
      <c r="N285" s="111">
        <f t="shared" si="12"/>
        <v>-8428.130000000001</v>
      </c>
    </row>
    <row r="286" spans="1:14" x14ac:dyDescent="0.25">
      <c r="A286" s="40">
        <v>284</v>
      </c>
      <c r="B286" s="108" t="s">
        <v>56</v>
      </c>
      <c r="C286" s="41">
        <v>9903</v>
      </c>
      <c r="D286" s="40">
        <v>13</v>
      </c>
      <c r="E286" s="40" t="s">
        <v>21</v>
      </c>
      <c r="F286" s="40">
        <v>2024</v>
      </c>
      <c r="G286" s="40" t="s">
        <v>40</v>
      </c>
      <c r="H286" s="40" t="s">
        <v>69</v>
      </c>
      <c r="I286" s="43" t="s">
        <v>70</v>
      </c>
      <c r="J286" s="40" t="s">
        <v>47</v>
      </c>
      <c r="K286" s="40"/>
      <c r="L286" s="118">
        <v>8428.1299999999992</v>
      </c>
      <c r="M286" s="119"/>
      <c r="N286" s="111">
        <f t="shared" si="12"/>
        <v>-1.8189894035458565E-12</v>
      </c>
    </row>
    <row r="287" spans="1:14" x14ac:dyDescent="0.25">
      <c r="A287" s="40">
        <v>285</v>
      </c>
      <c r="B287" s="108" t="s">
        <v>61</v>
      </c>
      <c r="C287" s="41">
        <v>362317747</v>
      </c>
      <c r="D287" s="40">
        <v>17</v>
      </c>
      <c r="E287" s="40" t="s">
        <v>21</v>
      </c>
      <c r="F287" s="40">
        <v>2024</v>
      </c>
      <c r="G287" s="40" t="s">
        <v>11</v>
      </c>
      <c r="H287" s="40" t="s">
        <v>65</v>
      </c>
      <c r="I287" s="43" t="s">
        <v>64</v>
      </c>
      <c r="J287" s="40" t="s">
        <v>63</v>
      </c>
      <c r="K287" s="40" t="s">
        <v>89</v>
      </c>
      <c r="L287" s="109">
        <v>19600</v>
      </c>
      <c r="M287" s="110"/>
      <c r="N287" s="111">
        <f t="shared" si="12"/>
        <v>19600</v>
      </c>
    </row>
    <row r="288" spans="1:14" x14ac:dyDescent="0.25">
      <c r="A288" s="40">
        <v>286</v>
      </c>
      <c r="B288" s="108" t="s">
        <v>203</v>
      </c>
      <c r="C288" s="41">
        <v>554439000039504</v>
      </c>
      <c r="D288" s="40">
        <v>17</v>
      </c>
      <c r="E288" s="40" t="s">
        <v>21</v>
      </c>
      <c r="F288" s="40">
        <v>2024</v>
      </c>
      <c r="G288" s="40" t="s">
        <v>199</v>
      </c>
      <c r="H288" s="40" t="s">
        <v>158</v>
      </c>
      <c r="I288" s="43" t="s">
        <v>198</v>
      </c>
      <c r="J288" s="40" t="s">
        <v>59</v>
      </c>
      <c r="K288" s="40" t="s">
        <v>207</v>
      </c>
      <c r="L288" s="115"/>
      <c r="M288" s="113">
        <v>-500</v>
      </c>
      <c r="N288" s="111">
        <f t="shared" si="12"/>
        <v>19100</v>
      </c>
    </row>
    <row r="289" spans="1:14" x14ac:dyDescent="0.25">
      <c r="A289" s="40">
        <v>298</v>
      </c>
      <c r="B289" s="108" t="s">
        <v>204</v>
      </c>
      <c r="C289" s="41">
        <v>554439000039504</v>
      </c>
      <c r="D289" s="40">
        <v>17</v>
      </c>
      <c r="E289" s="40" t="s">
        <v>21</v>
      </c>
      <c r="F289" s="40">
        <v>2024</v>
      </c>
      <c r="G289" s="40" t="s">
        <v>199</v>
      </c>
      <c r="H289" s="40" t="s">
        <v>158</v>
      </c>
      <c r="I289" s="43" t="s">
        <v>198</v>
      </c>
      <c r="J289" s="40" t="s">
        <v>59</v>
      </c>
      <c r="K289" s="40" t="s">
        <v>207</v>
      </c>
      <c r="L289" s="115"/>
      <c r="M289" s="47">
        <v>-250</v>
      </c>
      <c r="N289" s="111">
        <f t="shared" si="12"/>
        <v>18850</v>
      </c>
    </row>
    <row r="290" spans="1:14" x14ac:dyDescent="0.25">
      <c r="A290" s="40">
        <v>287</v>
      </c>
      <c r="B290" s="108" t="s">
        <v>55</v>
      </c>
      <c r="C290" s="41">
        <v>9903</v>
      </c>
      <c r="D290" s="40">
        <v>17</v>
      </c>
      <c r="E290" s="40" t="s">
        <v>21</v>
      </c>
      <c r="F290" s="40">
        <v>2024</v>
      </c>
      <c r="G290" s="40" t="s">
        <v>40</v>
      </c>
      <c r="H290" s="40" t="s">
        <v>52</v>
      </c>
      <c r="I290" s="43" t="s">
        <v>68</v>
      </c>
      <c r="J290" s="40" t="s">
        <v>53</v>
      </c>
      <c r="K290" s="40"/>
      <c r="L290" s="108"/>
      <c r="M290" s="47">
        <v>-18850</v>
      </c>
      <c r="N290" s="111">
        <f t="shared" si="12"/>
        <v>0</v>
      </c>
    </row>
    <row r="291" spans="1:14" x14ac:dyDescent="0.25">
      <c r="A291" s="40">
        <v>288</v>
      </c>
      <c r="B291" s="108" t="s">
        <v>61</v>
      </c>
      <c r="C291" s="41">
        <v>363629365</v>
      </c>
      <c r="D291" s="40">
        <v>23</v>
      </c>
      <c r="E291" s="40" t="s">
        <v>21</v>
      </c>
      <c r="F291" s="40">
        <v>2024</v>
      </c>
      <c r="G291" s="40" t="s">
        <v>11</v>
      </c>
      <c r="H291" s="40" t="s">
        <v>65</v>
      </c>
      <c r="I291" s="43" t="s">
        <v>64</v>
      </c>
      <c r="J291" s="40" t="s">
        <v>63</v>
      </c>
      <c r="K291" s="40" t="s">
        <v>95</v>
      </c>
      <c r="L291" s="109">
        <v>12600</v>
      </c>
      <c r="M291" s="110"/>
      <c r="N291" s="111">
        <f t="shared" si="12"/>
        <v>12600</v>
      </c>
    </row>
    <row r="292" spans="1:14" x14ac:dyDescent="0.25">
      <c r="A292" s="40">
        <v>289</v>
      </c>
      <c r="B292" s="108" t="s">
        <v>55</v>
      </c>
      <c r="C292" s="41">
        <v>9903</v>
      </c>
      <c r="D292" s="40">
        <v>23</v>
      </c>
      <c r="E292" s="40" t="s">
        <v>21</v>
      </c>
      <c r="F292" s="40">
        <v>2024</v>
      </c>
      <c r="G292" s="40" t="s">
        <v>40</v>
      </c>
      <c r="H292" s="40" t="s">
        <v>52</v>
      </c>
      <c r="I292" s="43" t="s">
        <v>68</v>
      </c>
      <c r="J292" s="40" t="s">
        <v>53</v>
      </c>
      <c r="K292" s="40"/>
      <c r="L292" s="108"/>
      <c r="M292" s="47">
        <v>-12600</v>
      </c>
      <c r="N292" s="111">
        <f t="shared" si="12"/>
        <v>0</v>
      </c>
    </row>
    <row r="293" spans="1:14" x14ac:dyDescent="0.25">
      <c r="A293" s="40">
        <v>290</v>
      </c>
      <c r="B293" s="108" t="s">
        <v>61</v>
      </c>
      <c r="C293" s="41">
        <v>364036881</v>
      </c>
      <c r="D293" s="40">
        <v>27</v>
      </c>
      <c r="E293" s="40" t="s">
        <v>21</v>
      </c>
      <c r="F293" s="40">
        <v>2024</v>
      </c>
      <c r="G293" s="40" t="s">
        <v>13</v>
      </c>
      <c r="H293" s="40" t="s">
        <v>83</v>
      </c>
      <c r="I293" s="43" t="s">
        <v>66</v>
      </c>
      <c r="J293" s="40" t="s">
        <v>63</v>
      </c>
      <c r="K293" s="40" t="s">
        <v>89</v>
      </c>
      <c r="L293" s="109">
        <v>4200</v>
      </c>
      <c r="M293" s="110"/>
      <c r="N293" s="111">
        <f t="shared" si="12"/>
        <v>4200</v>
      </c>
    </row>
    <row r="294" spans="1:14" x14ac:dyDescent="0.25">
      <c r="A294" s="40">
        <v>291</v>
      </c>
      <c r="B294" s="108" t="s">
        <v>55</v>
      </c>
      <c r="C294" s="41">
        <v>9903</v>
      </c>
      <c r="D294" s="40">
        <v>27</v>
      </c>
      <c r="E294" s="40" t="s">
        <v>21</v>
      </c>
      <c r="F294" s="40">
        <v>2024</v>
      </c>
      <c r="G294" s="40" t="s">
        <v>40</v>
      </c>
      <c r="H294" s="40" t="s">
        <v>52</v>
      </c>
      <c r="I294" s="43" t="s">
        <v>68</v>
      </c>
      <c r="J294" s="40" t="s">
        <v>53</v>
      </c>
      <c r="K294" s="40"/>
      <c r="L294" s="108"/>
      <c r="M294" s="47">
        <v>-4200</v>
      </c>
      <c r="N294" s="112">
        <f t="shared" ref="N294:N334" si="13">N293+L294+M294</f>
        <v>0</v>
      </c>
    </row>
    <row r="295" spans="1:14" x14ac:dyDescent="0.25">
      <c r="A295" s="40">
        <v>292</v>
      </c>
      <c r="B295" s="108" t="s">
        <v>61</v>
      </c>
      <c r="C295" s="41">
        <v>365360482</v>
      </c>
      <c r="D295" s="40">
        <v>7</v>
      </c>
      <c r="E295" s="40" t="s">
        <v>25</v>
      </c>
      <c r="F295" s="40">
        <v>2025</v>
      </c>
      <c r="G295" s="40" t="s">
        <v>11</v>
      </c>
      <c r="H295" s="40" t="s">
        <v>65</v>
      </c>
      <c r="I295" s="43" t="s">
        <v>64</v>
      </c>
      <c r="J295" s="40" t="s">
        <v>63</v>
      </c>
      <c r="K295" s="40" t="s">
        <v>95</v>
      </c>
      <c r="L295" s="109">
        <v>12600</v>
      </c>
      <c r="M295" s="110"/>
      <c r="N295" s="111">
        <f t="shared" si="13"/>
        <v>12600</v>
      </c>
    </row>
    <row r="296" spans="1:14" x14ac:dyDescent="0.25">
      <c r="A296" s="40">
        <v>293</v>
      </c>
      <c r="B296" s="108" t="s">
        <v>140</v>
      </c>
      <c r="C296" s="41">
        <v>551041000027405</v>
      </c>
      <c r="D296" s="40">
        <v>7</v>
      </c>
      <c r="E296" s="40" t="s">
        <v>25</v>
      </c>
      <c r="F296" s="40">
        <v>2025</v>
      </c>
      <c r="G296" s="40" t="s">
        <v>19</v>
      </c>
      <c r="H296" s="40" t="s">
        <v>157</v>
      </c>
      <c r="I296" s="40" t="s">
        <v>166</v>
      </c>
      <c r="J296" s="40" t="s">
        <v>139</v>
      </c>
      <c r="K296" s="40"/>
      <c r="L296" s="108"/>
      <c r="M296" s="47">
        <v>-4467.5</v>
      </c>
      <c r="N296" s="111">
        <f t="shared" si="13"/>
        <v>8132.5</v>
      </c>
    </row>
    <row r="297" spans="1:14" x14ac:dyDescent="0.25">
      <c r="A297" s="40">
        <v>294</v>
      </c>
      <c r="B297" s="108" t="s">
        <v>140</v>
      </c>
      <c r="C297" s="41">
        <v>554439000008780</v>
      </c>
      <c r="D297" s="40">
        <v>7</v>
      </c>
      <c r="E297" s="40" t="s">
        <v>25</v>
      </c>
      <c r="F297" s="40">
        <v>2025</v>
      </c>
      <c r="G297" s="40" t="s">
        <v>19</v>
      </c>
      <c r="H297" s="40" t="s">
        <v>220</v>
      </c>
      <c r="I297" s="43" t="s">
        <v>253</v>
      </c>
      <c r="J297" s="40" t="s">
        <v>139</v>
      </c>
      <c r="K297" s="40"/>
      <c r="L297" s="108"/>
      <c r="M297" s="47">
        <v>-3864.85</v>
      </c>
      <c r="N297" s="111">
        <f t="shared" si="13"/>
        <v>4267.6499999999996</v>
      </c>
    </row>
    <row r="298" spans="1:14" x14ac:dyDescent="0.25">
      <c r="A298" s="40">
        <v>295</v>
      </c>
      <c r="B298" s="108" t="s">
        <v>160</v>
      </c>
      <c r="C298" s="41">
        <v>554732000025525</v>
      </c>
      <c r="D298" s="40">
        <v>7</v>
      </c>
      <c r="E298" s="40" t="s">
        <v>25</v>
      </c>
      <c r="F298" s="40">
        <v>2025</v>
      </c>
      <c r="G298" s="40" t="s">
        <v>19</v>
      </c>
      <c r="H298" s="40" t="s">
        <v>108</v>
      </c>
      <c r="I298" s="43" t="s">
        <v>152</v>
      </c>
      <c r="J298" s="40" t="s">
        <v>163</v>
      </c>
      <c r="K298" s="39"/>
      <c r="L298" s="108"/>
      <c r="M298" s="47">
        <v>-2100</v>
      </c>
      <c r="N298" s="111">
        <f t="shared" si="13"/>
        <v>2167.6499999999996</v>
      </c>
    </row>
    <row r="299" spans="1:14" x14ac:dyDescent="0.25">
      <c r="A299" s="40">
        <v>296</v>
      </c>
      <c r="B299" s="108" t="s">
        <v>172</v>
      </c>
      <c r="C299" s="41">
        <v>10701</v>
      </c>
      <c r="D299" s="40">
        <v>7</v>
      </c>
      <c r="E299" s="40" t="s">
        <v>25</v>
      </c>
      <c r="F299" s="40">
        <v>2025</v>
      </c>
      <c r="G299" s="40" t="s">
        <v>28</v>
      </c>
      <c r="H299" s="40" t="s">
        <v>170</v>
      </c>
      <c r="I299" s="40" t="s">
        <v>169</v>
      </c>
      <c r="J299" s="40" t="s">
        <v>171</v>
      </c>
      <c r="K299" s="40"/>
      <c r="L299" s="108"/>
      <c r="M299" s="47">
        <v>-3989.47</v>
      </c>
      <c r="N299" s="111">
        <f t="shared" si="13"/>
        <v>-1821.8200000000002</v>
      </c>
    </row>
    <row r="300" spans="1:14" x14ac:dyDescent="0.25">
      <c r="A300" s="40">
        <v>297</v>
      </c>
      <c r="B300" s="108" t="s">
        <v>140</v>
      </c>
      <c r="C300" s="41">
        <v>10702</v>
      </c>
      <c r="D300" s="40">
        <v>7</v>
      </c>
      <c r="E300" s="40" t="s">
        <v>25</v>
      </c>
      <c r="F300" s="40">
        <v>2025</v>
      </c>
      <c r="G300" s="40" t="s">
        <v>28</v>
      </c>
      <c r="H300" s="40" t="s">
        <v>137</v>
      </c>
      <c r="I300" s="40" t="s">
        <v>138</v>
      </c>
      <c r="J300" s="40" t="s">
        <v>139</v>
      </c>
      <c r="K300" s="40"/>
      <c r="L300" s="108"/>
      <c r="M300" s="47">
        <v>-2659.8</v>
      </c>
      <c r="N300" s="111">
        <f t="shared" si="13"/>
        <v>-4481.6200000000008</v>
      </c>
    </row>
    <row r="301" spans="1:14" x14ac:dyDescent="0.25">
      <c r="A301" s="40">
        <v>299</v>
      </c>
      <c r="B301" s="108" t="s">
        <v>56</v>
      </c>
      <c r="C301" s="41">
        <v>9903</v>
      </c>
      <c r="D301" s="40">
        <v>7</v>
      </c>
      <c r="E301" s="40" t="s">
        <v>25</v>
      </c>
      <c r="F301" s="40">
        <v>2025</v>
      </c>
      <c r="G301" s="40" t="s">
        <v>40</v>
      </c>
      <c r="H301" s="40" t="s">
        <v>69</v>
      </c>
      <c r="I301" s="43" t="s">
        <v>70</v>
      </c>
      <c r="J301" s="40" t="s">
        <v>47</v>
      </c>
      <c r="K301" s="40"/>
      <c r="L301" s="118">
        <v>4481.62</v>
      </c>
      <c r="M301" s="119"/>
      <c r="N301" s="111">
        <f t="shared" si="13"/>
        <v>-9.0949470177292824E-13</v>
      </c>
    </row>
    <row r="302" spans="1:14" x14ac:dyDescent="0.25">
      <c r="A302" s="40">
        <v>300</v>
      </c>
      <c r="B302" s="108" t="s">
        <v>61</v>
      </c>
      <c r="C302" s="41">
        <v>365685726</v>
      </c>
      <c r="D302" s="40">
        <v>8</v>
      </c>
      <c r="E302" s="40" t="s">
        <v>25</v>
      </c>
      <c r="F302" s="40">
        <v>2025</v>
      </c>
      <c r="G302" s="40" t="s">
        <v>11</v>
      </c>
      <c r="H302" s="40" t="s">
        <v>65</v>
      </c>
      <c r="I302" s="43" t="s">
        <v>64</v>
      </c>
      <c r="J302" s="40" t="s">
        <v>63</v>
      </c>
      <c r="K302" s="40" t="s">
        <v>96</v>
      </c>
      <c r="L302" s="109">
        <v>16800</v>
      </c>
      <c r="M302" s="110"/>
      <c r="N302" s="111">
        <f t="shared" si="13"/>
        <v>16800</v>
      </c>
    </row>
    <row r="303" spans="1:14" x14ac:dyDescent="0.25">
      <c r="A303" s="40">
        <v>301</v>
      </c>
      <c r="B303" s="108" t="s">
        <v>145</v>
      </c>
      <c r="C303" s="41">
        <v>553653000023037</v>
      </c>
      <c r="D303" s="40">
        <v>8</v>
      </c>
      <c r="E303" s="40" t="s">
        <v>25</v>
      </c>
      <c r="F303" s="40">
        <v>2025</v>
      </c>
      <c r="G303" s="40" t="s">
        <v>19</v>
      </c>
      <c r="H303" s="40" t="s">
        <v>181</v>
      </c>
      <c r="I303" s="43" t="s">
        <v>520</v>
      </c>
      <c r="J303" s="40" t="s">
        <v>144</v>
      </c>
      <c r="K303" s="40"/>
      <c r="L303" s="108"/>
      <c r="M303" s="47">
        <v>-3426.16</v>
      </c>
      <c r="N303" s="111">
        <f t="shared" si="13"/>
        <v>13373.84</v>
      </c>
    </row>
    <row r="304" spans="1:14" x14ac:dyDescent="0.25">
      <c r="A304" s="40">
        <v>302</v>
      </c>
      <c r="B304" s="108" t="s">
        <v>140</v>
      </c>
      <c r="C304" s="41">
        <v>10801</v>
      </c>
      <c r="D304" s="40">
        <v>8</v>
      </c>
      <c r="E304" s="40" t="s">
        <v>25</v>
      </c>
      <c r="F304" s="40">
        <v>2025</v>
      </c>
      <c r="G304" s="40" t="s">
        <v>28</v>
      </c>
      <c r="H304" s="40" t="s">
        <v>164</v>
      </c>
      <c r="I304" s="40" t="s">
        <v>165</v>
      </c>
      <c r="J304" s="40" t="s">
        <v>139</v>
      </c>
      <c r="K304" s="40"/>
      <c r="L304" s="108"/>
      <c r="M304" s="47">
        <v>-3864.85</v>
      </c>
      <c r="N304" s="111">
        <f t="shared" si="13"/>
        <v>9508.99</v>
      </c>
    </row>
    <row r="305" spans="1:14" x14ac:dyDescent="0.25">
      <c r="A305" s="40">
        <v>303</v>
      </c>
      <c r="B305" s="108" t="s">
        <v>145</v>
      </c>
      <c r="C305" s="41">
        <v>10802</v>
      </c>
      <c r="D305" s="40">
        <v>8</v>
      </c>
      <c r="E305" s="40" t="s">
        <v>25</v>
      </c>
      <c r="F305" s="40">
        <v>2025</v>
      </c>
      <c r="G305" s="40" t="s">
        <v>20</v>
      </c>
      <c r="H305" s="40" t="s">
        <v>221</v>
      </c>
      <c r="I305" s="43" t="s">
        <v>238</v>
      </c>
      <c r="J305" s="40" t="s">
        <v>144</v>
      </c>
      <c r="K305" s="40"/>
      <c r="L305" s="108"/>
      <c r="M305" s="47">
        <v>-3226.16</v>
      </c>
      <c r="N305" s="111">
        <f t="shared" si="13"/>
        <v>6282.83</v>
      </c>
    </row>
    <row r="306" spans="1:14" x14ac:dyDescent="0.25">
      <c r="A306" s="40">
        <v>304</v>
      </c>
      <c r="B306" s="108" t="s">
        <v>54</v>
      </c>
      <c r="C306" s="41">
        <v>890081200155362</v>
      </c>
      <c r="D306" s="40">
        <v>8</v>
      </c>
      <c r="E306" s="40" t="s">
        <v>25</v>
      </c>
      <c r="F306" s="40">
        <v>2025</v>
      </c>
      <c r="G306" s="40" t="s">
        <v>30</v>
      </c>
      <c r="H306" s="40" t="s">
        <v>52</v>
      </c>
      <c r="I306" s="43" t="s">
        <v>68</v>
      </c>
      <c r="J306" s="40" t="s">
        <v>53</v>
      </c>
      <c r="K306" s="40"/>
      <c r="L306" s="108"/>
      <c r="M306" s="113">
        <v>-3</v>
      </c>
      <c r="N306" s="111">
        <f t="shared" si="13"/>
        <v>6279.83</v>
      </c>
    </row>
    <row r="307" spans="1:14" x14ac:dyDescent="0.25">
      <c r="A307" s="40">
        <v>305</v>
      </c>
      <c r="B307" s="108" t="s">
        <v>55</v>
      </c>
      <c r="C307" s="41">
        <v>9903</v>
      </c>
      <c r="D307" s="40">
        <v>8</v>
      </c>
      <c r="E307" s="40" t="s">
        <v>25</v>
      </c>
      <c r="F307" s="40">
        <v>2025</v>
      </c>
      <c r="G307" s="40" t="s">
        <v>40</v>
      </c>
      <c r="H307" s="40" t="s">
        <v>52</v>
      </c>
      <c r="I307" s="43" t="s">
        <v>68</v>
      </c>
      <c r="J307" s="40" t="s">
        <v>53</v>
      </c>
      <c r="K307" s="40"/>
      <c r="L307" s="108"/>
      <c r="M307" s="47">
        <v>-6279.83</v>
      </c>
      <c r="N307" s="111">
        <f t="shared" si="13"/>
        <v>0</v>
      </c>
    </row>
    <row r="308" spans="1:14" x14ac:dyDescent="0.25">
      <c r="A308" s="40">
        <v>306</v>
      </c>
      <c r="B308" s="124" t="s">
        <v>114</v>
      </c>
      <c r="C308" s="41">
        <v>200006</v>
      </c>
      <c r="D308" s="40">
        <v>10</v>
      </c>
      <c r="E308" s="40" t="s">
        <v>25</v>
      </c>
      <c r="F308" s="40">
        <v>2025</v>
      </c>
      <c r="G308" s="40" t="s">
        <v>23</v>
      </c>
      <c r="H308" s="40" t="s">
        <v>69</v>
      </c>
      <c r="I308" s="43" t="s">
        <v>70</v>
      </c>
      <c r="J308" s="40" t="s">
        <v>47</v>
      </c>
      <c r="K308" s="40" t="s">
        <v>182</v>
      </c>
      <c r="L308" s="120">
        <v>756</v>
      </c>
      <c r="M308" s="119"/>
      <c r="N308" s="111">
        <f t="shared" si="13"/>
        <v>756</v>
      </c>
    </row>
    <row r="309" spans="1:14" x14ac:dyDescent="0.25">
      <c r="A309" s="40">
        <v>307</v>
      </c>
      <c r="B309" s="108" t="s">
        <v>140</v>
      </c>
      <c r="C309" s="41">
        <v>11001</v>
      </c>
      <c r="D309" s="40">
        <v>10</v>
      </c>
      <c r="E309" s="40" t="s">
        <v>25</v>
      </c>
      <c r="F309" s="40">
        <v>2025</v>
      </c>
      <c r="G309" s="40" t="s">
        <v>20</v>
      </c>
      <c r="H309" s="40" t="s">
        <v>229</v>
      </c>
      <c r="I309" s="43" t="s">
        <v>230</v>
      </c>
      <c r="J309" s="40" t="s">
        <v>222</v>
      </c>
      <c r="K309" s="40"/>
      <c r="L309" s="108"/>
      <c r="M309" s="47">
        <v>-1218</v>
      </c>
      <c r="N309" s="111">
        <f t="shared" si="13"/>
        <v>-462</v>
      </c>
    </row>
    <row r="310" spans="1:14" x14ac:dyDescent="0.25">
      <c r="A310" s="40">
        <v>308</v>
      </c>
      <c r="B310" s="108" t="s">
        <v>154</v>
      </c>
      <c r="C310" s="41">
        <v>11002</v>
      </c>
      <c r="D310" s="40">
        <v>10</v>
      </c>
      <c r="E310" s="40" t="s">
        <v>25</v>
      </c>
      <c r="F310" s="40">
        <v>2025</v>
      </c>
      <c r="G310" s="40" t="s">
        <v>20</v>
      </c>
      <c r="H310" s="40" t="s">
        <v>186</v>
      </c>
      <c r="I310" s="43" t="s">
        <v>231</v>
      </c>
      <c r="J310" s="40" t="s">
        <v>222</v>
      </c>
      <c r="K310" s="40"/>
      <c r="L310" s="108"/>
      <c r="M310" s="113">
        <v>-756</v>
      </c>
      <c r="N310" s="111">
        <f t="shared" si="13"/>
        <v>-1218</v>
      </c>
    </row>
    <row r="311" spans="1:14" x14ac:dyDescent="0.25">
      <c r="A311" s="40">
        <v>309</v>
      </c>
      <c r="B311" s="108" t="s">
        <v>127</v>
      </c>
      <c r="C311" s="41">
        <v>11003</v>
      </c>
      <c r="D311" s="40">
        <v>10</v>
      </c>
      <c r="E311" s="40" t="s">
        <v>25</v>
      </c>
      <c r="F311" s="40">
        <v>2025</v>
      </c>
      <c r="G311" s="40" t="s">
        <v>58</v>
      </c>
      <c r="H311" s="40" t="s">
        <v>26</v>
      </c>
      <c r="I311" s="43" t="s">
        <v>128</v>
      </c>
      <c r="J311" s="40" t="s">
        <v>59</v>
      </c>
      <c r="K311" s="40" t="s">
        <v>481</v>
      </c>
      <c r="L311" s="108"/>
      <c r="M311" s="119">
        <v>-651.95000000000005</v>
      </c>
      <c r="N311" s="111">
        <f t="shared" si="13"/>
        <v>-1869.95</v>
      </c>
    </row>
    <row r="312" spans="1:14" x14ac:dyDescent="0.25">
      <c r="A312" s="40">
        <v>310</v>
      </c>
      <c r="B312" s="108" t="s">
        <v>140</v>
      </c>
      <c r="C312" s="41">
        <v>11004</v>
      </c>
      <c r="D312" s="40">
        <v>10</v>
      </c>
      <c r="E312" s="40" t="s">
        <v>25</v>
      </c>
      <c r="F312" s="40">
        <v>2025</v>
      </c>
      <c r="G312" s="40" t="s">
        <v>28</v>
      </c>
      <c r="H312" s="40" t="s">
        <v>186</v>
      </c>
      <c r="I312" s="43" t="s">
        <v>231</v>
      </c>
      <c r="J312" s="40" t="s">
        <v>222</v>
      </c>
      <c r="K312" s="40"/>
      <c r="L312" s="108"/>
      <c r="M312" s="113">
        <v>-756</v>
      </c>
      <c r="N312" s="111">
        <f t="shared" si="13"/>
        <v>-2625.95</v>
      </c>
    </row>
    <row r="313" spans="1:14" x14ac:dyDescent="0.25">
      <c r="A313" s="40">
        <v>311</v>
      </c>
      <c r="B313" s="108" t="s">
        <v>54</v>
      </c>
      <c r="C313" s="41">
        <v>820101200094649</v>
      </c>
      <c r="D313" s="40">
        <v>10</v>
      </c>
      <c r="E313" s="40" t="s">
        <v>25</v>
      </c>
      <c r="F313" s="40">
        <v>2025</v>
      </c>
      <c r="G313" s="40" t="s">
        <v>29</v>
      </c>
      <c r="H313" s="40" t="s">
        <v>52</v>
      </c>
      <c r="I313" s="43" t="s">
        <v>68</v>
      </c>
      <c r="J313" s="40" t="s">
        <v>53</v>
      </c>
      <c r="K313" s="40"/>
      <c r="L313" s="108"/>
      <c r="M313" s="113">
        <v>-12.3</v>
      </c>
      <c r="N313" s="111">
        <f t="shared" si="13"/>
        <v>-2638.25</v>
      </c>
    </row>
    <row r="314" spans="1:14" x14ac:dyDescent="0.25">
      <c r="A314" s="40">
        <v>312</v>
      </c>
      <c r="B314" s="108" t="s">
        <v>54</v>
      </c>
      <c r="C314" s="41">
        <v>820101200094650</v>
      </c>
      <c r="D314" s="40">
        <v>10</v>
      </c>
      <c r="E314" s="40" t="s">
        <v>25</v>
      </c>
      <c r="F314" s="40">
        <v>2025</v>
      </c>
      <c r="G314" s="40" t="s">
        <v>29</v>
      </c>
      <c r="H314" s="40" t="s">
        <v>52</v>
      </c>
      <c r="I314" s="43" t="s">
        <v>68</v>
      </c>
      <c r="J314" s="40" t="s">
        <v>53</v>
      </c>
      <c r="K314" s="40"/>
      <c r="L314" s="108"/>
      <c r="M314" s="113">
        <v>-12.3</v>
      </c>
      <c r="N314" s="111">
        <f t="shared" si="13"/>
        <v>-2650.55</v>
      </c>
    </row>
    <row r="315" spans="1:14" x14ac:dyDescent="0.25">
      <c r="A315" s="40">
        <v>313</v>
      </c>
      <c r="B315" s="108" t="s">
        <v>54</v>
      </c>
      <c r="C315" s="41">
        <v>830101200845411</v>
      </c>
      <c r="D315" s="40">
        <v>10</v>
      </c>
      <c r="E315" s="40" t="s">
        <v>25</v>
      </c>
      <c r="F315" s="40">
        <v>2025</v>
      </c>
      <c r="G315" s="40" t="s">
        <v>14</v>
      </c>
      <c r="H315" s="40" t="s">
        <v>52</v>
      </c>
      <c r="I315" s="43" t="s">
        <v>68</v>
      </c>
      <c r="J315" s="40" t="s">
        <v>53</v>
      </c>
      <c r="K315" s="40"/>
      <c r="L315" s="108"/>
      <c r="M315" s="119">
        <v>-55.35</v>
      </c>
      <c r="N315" s="111">
        <f t="shared" si="13"/>
        <v>-2705.9</v>
      </c>
    </row>
    <row r="316" spans="1:14" x14ac:dyDescent="0.25">
      <c r="A316" s="40">
        <v>314</v>
      </c>
      <c r="B316" s="108" t="s">
        <v>54</v>
      </c>
      <c r="C316" s="41">
        <v>830101201294508</v>
      </c>
      <c r="D316" s="40">
        <v>10</v>
      </c>
      <c r="E316" s="40" t="s">
        <v>25</v>
      </c>
      <c r="F316" s="40">
        <v>2025</v>
      </c>
      <c r="G316" s="40" t="s">
        <v>30</v>
      </c>
      <c r="H316" s="40" t="s">
        <v>52</v>
      </c>
      <c r="I316" s="43" t="s">
        <v>68</v>
      </c>
      <c r="J316" s="40" t="s">
        <v>53</v>
      </c>
      <c r="K316" s="40"/>
      <c r="L316" s="108"/>
      <c r="M316" s="119">
        <v>-2.2400000000000002</v>
      </c>
      <c r="N316" s="111">
        <f t="shared" si="13"/>
        <v>-2708.14</v>
      </c>
    </row>
    <row r="317" spans="1:14" x14ac:dyDescent="0.25">
      <c r="A317" s="40">
        <v>315</v>
      </c>
      <c r="B317" s="108" t="s">
        <v>56</v>
      </c>
      <c r="C317" s="41">
        <v>9903</v>
      </c>
      <c r="D317" s="40">
        <v>10</v>
      </c>
      <c r="E317" s="40" t="s">
        <v>25</v>
      </c>
      <c r="F317" s="40">
        <v>2025</v>
      </c>
      <c r="G317" s="40" t="s">
        <v>40</v>
      </c>
      <c r="H317" s="40" t="s">
        <v>69</v>
      </c>
      <c r="I317" s="43" t="s">
        <v>70</v>
      </c>
      <c r="J317" s="40" t="s">
        <v>47</v>
      </c>
      <c r="K317" s="40"/>
      <c r="L317" s="118">
        <v>2708.14</v>
      </c>
      <c r="M317" s="119"/>
      <c r="N317" s="111">
        <f t="shared" si="13"/>
        <v>0</v>
      </c>
    </row>
    <row r="318" spans="1:14" x14ac:dyDescent="0.25">
      <c r="A318" s="40">
        <v>316</v>
      </c>
      <c r="B318" s="108" t="s">
        <v>140</v>
      </c>
      <c r="C318" s="41">
        <v>551041000027405</v>
      </c>
      <c r="D318" s="40">
        <v>14</v>
      </c>
      <c r="E318" s="40" t="s">
        <v>25</v>
      </c>
      <c r="F318" s="40">
        <v>2025</v>
      </c>
      <c r="G318" s="40" t="s">
        <v>19</v>
      </c>
      <c r="H318" s="40" t="s">
        <v>157</v>
      </c>
      <c r="I318" s="40" t="s">
        <v>166</v>
      </c>
      <c r="J318" s="40" t="s">
        <v>139</v>
      </c>
      <c r="K318" s="40"/>
      <c r="L318" s="108"/>
      <c r="M318" s="113">
        <v>-680</v>
      </c>
      <c r="N318" s="111">
        <f t="shared" si="13"/>
        <v>-680</v>
      </c>
    </row>
    <row r="319" spans="1:14" x14ac:dyDescent="0.25">
      <c r="A319" s="40">
        <v>317</v>
      </c>
      <c r="B319" s="108" t="s">
        <v>145</v>
      </c>
      <c r="C319" s="41">
        <v>553653000036689</v>
      </c>
      <c r="D319" s="40">
        <v>14</v>
      </c>
      <c r="E319" s="40" t="s">
        <v>25</v>
      </c>
      <c r="F319" s="40">
        <v>2025</v>
      </c>
      <c r="G319" s="40" t="s">
        <v>19</v>
      </c>
      <c r="H319" s="40" t="s">
        <v>183</v>
      </c>
      <c r="I319" s="43" t="s">
        <v>252</v>
      </c>
      <c r="J319" s="40" t="s">
        <v>144</v>
      </c>
      <c r="K319" s="40"/>
      <c r="L319" s="108"/>
      <c r="M319" s="47">
        <v>-2100</v>
      </c>
      <c r="N319" s="111">
        <f t="shared" si="13"/>
        <v>-2780</v>
      </c>
    </row>
    <row r="320" spans="1:14" x14ac:dyDescent="0.25">
      <c r="A320" s="40">
        <v>318</v>
      </c>
      <c r="B320" s="108" t="s">
        <v>56</v>
      </c>
      <c r="C320" s="41">
        <v>9903</v>
      </c>
      <c r="D320" s="40">
        <v>14</v>
      </c>
      <c r="E320" s="40" t="s">
        <v>25</v>
      </c>
      <c r="F320" s="40">
        <v>2025</v>
      </c>
      <c r="G320" s="40" t="s">
        <v>40</v>
      </c>
      <c r="H320" s="40" t="s">
        <v>69</v>
      </c>
      <c r="I320" s="43" t="s">
        <v>70</v>
      </c>
      <c r="J320" s="40" t="s">
        <v>47</v>
      </c>
      <c r="K320" s="40"/>
      <c r="L320" s="118">
        <v>2780</v>
      </c>
      <c r="M320" s="119"/>
      <c r="N320" s="111">
        <f t="shared" si="13"/>
        <v>0</v>
      </c>
    </row>
    <row r="321" spans="1:15" x14ac:dyDescent="0.25">
      <c r="A321" s="40">
        <v>319</v>
      </c>
      <c r="B321" s="108" t="s">
        <v>61</v>
      </c>
      <c r="C321" s="41">
        <v>366421729</v>
      </c>
      <c r="D321" s="40">
        <v>15</v>
      </c>
      <c r="E321" s="40" t="s">
        <v>25</v>
      </c>
      <c r="F321" s="40">
        <v>2025</v>
      </c>
      <c r="G321" s="40" t="s">
        <v>13</v>
      </c>
      <c r="H321" s="40" t="s">
        <v>83</v>
      </c>
      <c r="I321" s="43" t="s">
        <v>66</v>
      </c>
      <c r="J321" s="40" t="s">
        <v>63</v>
      </c>
      <c r="K321" s="40" t="s">
        <v>96</v>
      </c>
      <c r="L321" s="109">
        <v>4200</v>
      </c>
      <c r="M321" s="110"/>
      <c r="N321" s="111">
        <f t="shared" si="13"/>
        <v>4200</v>
      </c>
    </row>
    <row r="322" spans="1:15" x14ac:dyDescent="0.25">
      <c r="A322" s="40">
        <v>320</v>
      </c>
      <c r="B322" s="108" t="s">
        <v>61</v>
      </c>
      <c r="C322" s="41">
        <v>369668562231121</v>
      </c>
      <c r="D322" s="40">
        <v>15</v>
      </c>
      <c r="E322" s="40" t="s">
        <v>25</v>
      </c>
      <c r="F322" s="40">
        <v>2025</v>
      </c>
      <c r="G322" s="40" t="s">
        <v>41</v>
      </c>
      <c r="H322" s="40" t="s">
        <v>76</v>
      </c>
      <c r="I322" s="43" t="s">
        <v>62</v>
      </c>
      <c r="J322" s="40" t="s">
        <v>63</v>
      </c>
      <c r="K322" s="40" t="s">
        <v>96</v>
      </c>
      <c r="L322" s="109">
        <v>9800</v>
      </c>
      <c r="M322" s="110"/>
      <c r="N322" s="111">
        <f t="shared" si="13"/>
        <v>14000</v>
      </c>
    </row>
    <row r="323" spans="1:15" x14ac:dyDescent="0.25">
      <c r="A323" s="40">
        <v>321</v>
      </c>
      <c r="B323" s="108" t="s">
        <v>48</v>
      </c>
      <c r="C323" s="41">
        <v>554439000039504</v>
      </c>
      <c r="D323" s="40">
        <v>15</v>
      </c>
      <c r="E323" s="40" t="s">
        <v>25</v>
      </c>
      <c r="F323" s="40">
        <v>2025</v>
      </c>
      <c r="G323" s="40" t="s">
        <v>19</v>
      </c>
      <c r="H323" s="40" t="s">
        <v>69</v>
      </c>
      <c r="I323" s="43" t="s">
        <v>70</v>
      </c>
      <c r="J323" s="40" t="s">
        <v>47</v>
      </c>
      <c r="K323" s="40" t="s">
        <v>212</v>
      </c>
      <c r="L323" s="115"/>
      <c r="M323" s="47">
        <v>-4389</v>
      </c>
      <c r="N323" s="111">
        <f t="shared" si="13"/>
        <v>9611</v>
      </c>
    </row>
    <row r="324" spans="1:15" x14ac:dyDescent="0.25">
      <c r="A324" s="40">
        <v>322</v>
      </c>
      <c r="B324" s="108" t="s">
        <v>55</v>
      </c>
      <c r="C324" s="41">
        <v>9903</v>
      </c>
      <c r="D324" s="40">
        <v>15</v>
      </c>
      <c r="E324" s="40" t="s">
        <v>25</v>
      </c>
      <c r="F324" s="40">
        <v>2025</v>
      </c>
      <c r="G324" s="40" t="s">
        <v>40</v>
      </c>
      <c r="H324" s="40" t="s">
        <v>52</v>
      </c>
      <c r="I324" s="43" t="s">
        <v>68</v>
      </c>
      <c r="J324" s="40" t="s">
        <v>53</v>
      </c>
      <c r="K324" s="40"/>
      <c r="L324" s="108"/>
      <c r="M324" s="47">
        <v>-9611</v>
      </c>
      <c r="N324" s="111">
        <f t="shared" si="13"/>
        <v>0</v>
      </c>
    </row>
    <row r="325" spans="1:15" x14ac:dyDescent="0.25">
      <c r="A325" s="40">
        <v>323</v>
      </c>
      <c r="B325" s="108" t="s">
        <v>46</v>
      </c>
      <c r="C325" s="41">
        <v>11601</v>
      </c>
      <c r="D325" s="40">
        <v>16</v>
      </c>
      <c r="E325" s="40" t="s">
        <v>25</v>
      </c>
      <c r="F325" s="40">
        <v>2025</v>
      </c>
      <c r="G325" s="40" t="s">
        <v>113</v>
      </c>
      <c r="H325" s="40" t="s">
        <v>51</v>
      </c>
      <c r="I325" s="43" t="s">
        <v>131</v>
      </c>
      <c r="J325" s="40" t="s">
        <v>174</v>
      </c>
      <c r="K325" s="40"/>
      <c r="L325" s="108"/>
      <c r="M325" s="47">
        <v>-1945.89</v>
      </c>
      <c r="N325" s="111">
        <f t="shared" si="13"/>
        <v>-1945.89</v>
      </c>
    </row>
    <row r="326" spans="1:15" x14ac:dyDescent="0.25">
      <c r="A326" s="40">
        <v>324</v>
      </c>
      <c r="B326" s="108" t="s">
        <v>56</v>
      </c>
      <c r="C326" s="41">
        <v>9903</v>
      </c>
      <c r="D326" s="40">
        <v>16</v>
      </c>
      <c r="E326" s="40" t="s">
        <v>25</v>
      </c>
      <c r="F326" s="40">
        <v>2025</v>
      </c>
      <c r="G326" s="40" t="s">
        <v>40</v>
      </c>
      <c r="H326" s="40" t="s">
        <v>69</v>
      </c>
      <c r="I326" s="43" t="s">
        <v>70</v>
      </c>
      <c r="J326" s="40" t="s">
        <v>47</v>
      </c>
      <c r="K326" s="40"/>
      <c r="L326" s="118">
        <v>1945.89</v>
      </c>
      <c r="M326" s="119"/>
      <c r="N326" s="111">
        <f t="shared" si="13"/>
        <v>0</v>
      </c>
    </row>
    <row r="327" spans="1:15" x14ac:dyDescent="0.25">
      <c r="A327" s="40">
        <v>325</v>
      </c>
      <c r="B327" s="108" t="s">
        <v>159</v>
      </c>
      <c r="C327" s="41">
        <v>554439000039504</v>
      </c>
      <c r="D327" s="40">
        <v>20</v>
      </c>
      <c r="E327" s="40" t="s">
        <v>25</v>
      </c>
      <c r="F327" s="40">
        <v>2025</v>
      </c>
      <c r="G327" s="40" t="s">
        <v>199</v>
      </c>
      <c r="H327" s="40" t="s">
        <v>158</v>
      </c>
      <c r="I327" s="43" t="s">
        <v>198</v>
      </c>
      <c r="J327" s="40" t="s">
        <v>59</v>
      </c>
      <c r="K327" s="40" t="s">
        <v>212</v>
      </c>
      <c r="L327" s="115"/>
      <c r="M327" s="119">
        <v>-736.51</v>
      </c>
      <c r="N327" s="111">
        <f t="shared" si="13"/>
        <v>-736.51</v>
      </c>
    </row>
    <row r="328" spans="1:15" x14ac:dyDescent="0.25">
      <c r="A328" s="40">
        <v>326</v>
      </c>
      <c r="B328" s="108" t="s">
        <v>203</v>
      </c>
      <c r="C328" s="41">
        <v>554439000039504</v>
      </c>
      <c r="D328" s="40">
        <v>20</v>
      </c>
      <c r="E328" s="40" t="s">
        <v>25</v>
      </c>
      <c r="F328" s="40">
        <v>2025</v>
      </c>
      <c r="G328" s="40" t="s">
        <v>199</v>
      </c>
      <c r="H328" s="40" t="s">
        <v>158</v>
      </c>
      <c r="I328" s="43" t="s">
        <v>198</v>
      </c>
      <c r="J328" s="40" t="s">
        <v>59</v>
      </c>
      <c r="K328" s="40" t="s">
        <v>212</v>
      </c>
      <c r="L328" s="115"/>
      <c r="M328" s="47">
        <v>-2607.8000000000002</v>
      </c>
      <c r="N328" s="111">
        <f t="shared" si="13"/>
        <v>-3344.3100000000004</v>
      </c>
    </row>
    <row r="329" spans="1:15" x14ac:dyDescent="0.25">
      <c r="A329" s="40">
        <v>327</v>
      </c>
      <c r="B329" s="108" t="s">
        <v>204</v>
      </c>
      <c r="C329" s="41">
        <v>554439000039504</v>
      </c>
      <c r="D329" s="40">
        <v>20</v>
      </c>
      <c r="E329" s="40" t="s">
        <v>25</v>
      </c>
      <c r="F329" s="40">
        <v>2025</v>
      </c>
      <c r="G329" s="40" t="s">
        <v>199</v>
      </c>
      <c r="H329" s="40" t="s">
        <v>158</v>
      </c>
      <c r="I329" s="43" t="s">
        <v>198</v>
      </c>
      <c r="J329" s="40" t="s">
        <v>59</v>
      </c>
      <c r="K329" s="40" t="s">
        <v>212</v>
      </c>
      <c r="L329" s="115"/>
      <c r="M329" s="47">
        <v>-1434.29</v>
      </c>
      <c r="N329" s="111">
        <f t="shared" si="13"/>
        <v>-4778.6000000000004</v>
      </c>
    </row>
    <row r="330" spans="1:15" x14ac:dyDescent="0.25">
      <c r="A330" s="40">
        <v>328</v>
      </c>
      <c r="B330" s="108" t="s">
        <v>56</v>
      </c>
      <c r="C330" s="41">
        <v>9903</v>
      </c>
      <c r="D330" s="40">
        <v>20</v>
      </c>
      <c r="E330" s="40" t="s">
        <v>25</v>
      </c>
      <c r="F330" s="40">
        <v>2025</v>
      </c>
      <c r="G330" s="40" t="s">
        <v>40</v>
      </c>
      <c r="H330" s="40" t="s">
        <v>69</v>
      </c>
      <c r="I330" s="43" t="s">
        <v>70</v>
      </c>
      <c r="J330" s="40" t="s">
        <v>47</v>
      </c>
      <c r="K330" s="40"/>
      <c r="L330" s="118">
        <v>4778.6000000000004</v>
      </c>
      <c r="M330" s="119"/>
      <c r="N330" s="111">
        <f t="shared" si="13"/>
        <v>0</v>
      </c>
    </row>
    <row r="331" spans="1:15" x14ac:dyDescent="0.25">
      <c r="A331" s="40">
        <v>329</v>
      </c>
      <c r="B331" s="108" t="s">
        <v>114</v>
      </c>
      <c r="C331" s="41">
        <v>551369000032745</v>
      </c>
      <c r="D331" s="40">
        <v>23</v>
      </c>
      <c r="E331" s="40" t="s">
        <v>25</v>
      </c>
      <c r="F331" s="40">
        <v>2025</v>
      </c>
      <c r="G331" s="40" t="s">
        <v>19</v>
      </c>
      <c r="H331" s="40" t="s">
        <v>124</v>
      </c>
      <c r="I331" s="43" t="s">
        <v>70</v>
      </c>
      <c r="J331" s="40" t="s">
        <v>47</v>
      </c>
      <c r="K331" s="40" t="s">
        <v>116</v>
      </c>
      <c r="L331" s="115"/>
      <c r="M331" s="47">
        <v>-4562.3999999999996</v>
      </c>
      <c r="N331" s="111">
        <f t="shared" si="13"/>
        <v>-4562.3999999999996</v>
      </c>
    </row>
    <row r="332" spans="1:15" x14ac:dyDescent="0.25">
      <c r="A332" s="40">
        <v>330</v>
      </c>
      <c r="B332" s="108" t="s">
        <v>56</v>
      </c>
      <c r="C332" s="41">
        <v>9903</v>
      </c>
      <c r="D332" s="40">
        <v>23</v>
      </c>
      <c r="E332" s="40" t="s">
        <v>25</v>
      </c>
      <c r="F332" s="40">
        <v>2025</v>
      </c>
      <c r="G332" s="40" t="s">
        <v>40</v>
      </c>
      <c r="H332" s="40" t="s">
        <v>69</v>
      </c>
      <c r="I332" s="43" t="s">
        <v>70</v>
      </c>
      <c r="J332" s="40" t="s">
        <v>47</v>
      </c>
      <c r="K332" s="40"/>
      <c r="L332" s="118">
        <v>4562.3999999999996</v>
      </c>
      <c r="M332" s="119"/>
      <c r="N332" s="111">
        <f t="shared" si="13"/>
        <v>0</v>
      </c>
    </row>
    <row r="333" spans="1:15" x14ac:dyDescent="0.25">
      <c r="A333" s="40">
        <v>331</v>
      </c>
      <c r="B333" s="108" t="s">
        <v>204</v>
      </c>
      <c r="C333" s="41">
        <v>554439000039504</v>
      </c>
      <c r="D333" s="40">
        <v>24</v>
      </c>
      <c r="E333" s="40" t="s">
        <v>25</v>
      </c>
      <c r="F333" s="40">
        <v>2025</v>
      </c>
      <c r="G333" s="40" t="s">
        <v>199</v>
      </c>
      <c r="H333" s="40" t="s">
        <v>158</v>
      </c>
      <c r="I333" s="43" t="s">
        <v>198</v>
      </c>
      <c r="J333" s="40" t="s">
        <v>47</v>
      </c>
      <c r="K333" s="40" t="s">
        <v>206</v>
      </c>
      <c r="L333" s="115"/>
      <c r="M333" s="113">
        <v>-25</v>
      </c>
      <c r="N333" s="111">
        <f t="shared" si="13"/>
        <v>-25</v>
      </c>
    </row>
    <row r="334" spans="1:15" x14ac:dyDescent="0.25">
      <c r="A334" s="40">
        <v>332</v>
      </c>
      <c r="B334" s="108" t="s">
        <v>56</v>
      </c>
      <c r="C334" s="41">
        <v>9903</v>
      </c>
      <c r="D334" s="40">
        <v>24</v>
      </c>
      <c r="E334" s="40" t="s">
        <v>25</v>
      </c>
      <c r="F334" s="40">
        <v>2025</v>
      </c>
      <c r="G334" s="40" t="s">
        <v>40</v>
      </c>
      <c r="H334" s="40" t="s">
        <v>69</v>
      </c>
      <c r="I334" s="43" t="s">
        <v>70</v>
      </c>
      <c r="J334" s="40" t="s">
        <v>47</v>
      </c>
      <c r="K334" s="40"/>
      <c r="L334" s="120">
        <v>25</v>
      </c>
      <c r="M334" s="119"/>
      <c r="N334" s="112">
        <f t="shared" si="13"/>
        <v>0</v>
      </c>
      <c r="O334" s="187"/>
    </row>
    <row r="335" spans="1:15" x14ac:dyDescent="0.25">
      <c r="A335" s="40">
        <v>333</v>
      </c>
      <c r="B335" s="108" t="s">
        <v>140</v>
      </c>
      <c r="C335" s="41">
        <v>551041000027405</v>
      </c>
      <c r="D335" s="40">
        <v>4</v>
      </c>
      <c r="E335" s="40" t="s">
        <v>27</v>
      </c>
      <c r="F335" s="40">
        <v>2025</v>
      </c>
      <c r="G335" s="40" t="s">
        <v>19</v>
      </c>
      <c r="H335" s="40" t="s">
        <v>157</v>
      </c>
      <c r="I335" s="40" t="s">
        <v>166</v>
      </c>
      <c r="J335" s="40" t="s">
        <v>139</v>
      </c>
      <c r="K335" s="40"/>
      <c r="L335" s="108"/>
      <c r="M335" s="47">
        <v>-4467.5</v>
      </c>
      <c r="N335" s="111">
        <f>N334+L335+M335</f>
        <v>-4467.5</v>
      </c>
    </row>
    <row r="336" spans="1:15" x14ac:dyDescent="0.25">
      <c r="A336" s="40">
        <v>334</v>
      </c>
      <c r="B336" s="108" t="s">
        <v>160</v>
      </c>
      <c r="C336" s="41">
        <v>554732000025525</v>
      </c>
      <c r="D336" s="40">
        <v>4</v>
      </c>
      <c r="E336" s="40" t="s">
        <v>27</v>
      </c>
      <c r="F336" s="40">
        <v>2025</v>
      </c>
      <c r="G336" s="40" t="s">
        <v>19</v>
      </c>
      <c r="H336" s="40" t="s">
        <v>108</v>
      </c>
      <c r="I336" s="43" t="s">
        <v>152</v>
      </c>
      <c r="J336" s="40" t="s">
        <v>163</v>
      </c>
      <c r="K336" s="40"/>
      <c r="L336" s="108"/>
      <c r="M336" s="47">
        <v>-2100</v>
      </c>
      <c r="N336" s="111">
        <f t="shared" ref="N336:N399" si="14">N335+L336+M336</f>
        <v>-6567.5</v>
      </c>
    </row>
    <row r="337" spans="1:14" x14ac:dyDescent="0.25">
      <c r="A337" s="40">
        <v>335</v>
      </c>
      <c r="B337" s="108" t="s">
        <v>140</v>
      </c>
      <c r="C337" s="41">
        <v>20401</v>
      </c>
      <c r="D337" s="40">
        <v>4</v>
      </c>
      <c r="E337" s="40" t="s">
        <v>27</v>
      </c>
      <c r="F337" s="40">
        <v>2025</v>
      </c>
      <c r="G337" s="40" t="s">
        <v>28</v>
      </c>
      <c r="H337" s="40" t="s">
        <v>137</v>
      </c>
      <c r="I337" s="40" t="s">
        <v>138</v>
      </c>
      <c r="J337" s="40" t="s">
        <v>139</v>
      </c>
      <c r="K337" s="40"/>
      <c r="L337" s="108"/>
      <c r="M337" s="47">
        <v>-2659.8</v>
      </c>
      <c r="N337" s="111">
        <f t="shared" si="14"/>
        <v>-9227.2999999999993</v>
      </c>
    </row>
    <row r="338" spans="1:14" x14ac:dyDescent="0.25">
      <c r="A338" s="40">
        <v>336</v>
      </c>
      <c r="B338" s="108" t="s">
        <v>145</v>
      </c>
      <c r="C338" s="41">
        <v>20402</v>
      </c>
      <c r="D338" s="40">
        <v>4</v>
      </c>
      <c r="E338" s="40" t="s">
        <v>27</v>
      </c>
      <c r="F338" s="40">
        <v>2025</v>
      </c>
      <c r="G338" s="40" t="s">
        <v>20</v>
      </c>
      <c r="H338" s="40" t="s">
        <v>221</v>
      </c>
      <c r="I338" s="43" t="s">
        <v>238</v>
      </c>
      <c r="J338" s="40" t="s">
        <v>144</v>
      </c>
      <c r="K338" s="40"/>
      <c r="L338" s="108"/>
      <c r="M338" s="47">
        <v>-3226.16</v>
      </c>
      <c r="N338" s="111">
        <f t="shared" si="14"/>
        <v>-12453.46</v>
      </c>
    </row>
    <row r="339" spans="1:14" x14ac:dyDescent="0.25">
      <c r="A339" s="40">
        <v>337</v>
      </c>
      <c r="B339" s="108" t="s">
        <v>56</v>
      </c>
      <c r="C339" s="41">
        <v>9903</v>
      </c>
      <c r="D339" s="40">
        <v>4</v>
      </c>
      <c r="E339" s="40" t="s">
        <v>27</v>
      </c>
      <c r="F339" s="40">
        <v>2025</v>
      </c>
      <c r="G339" s="40" t="s">
        <v>40</v>
      </c>
      <c r="H339" s="40" t="s">
        <v>69</v>
      </c>
      <c r="I339" s="43" t="s">
        <v>70</v>
      </c>
      <c r="J339" s="40" t="s">
        <v>47</v>
      </c>
      <c r="K339" s="40"/>
      <c r="L339" s="118">
        <v>12453.46</v>
      </c>
      <c r="M339" s="119"/>
      <c r="N339" s="111">
        <f t="shared" si="14"/>
        <v>0</v>
      </c>
    </row>
    <row r="340" spans="1:14" x14ac:dyDescent="0.25">
      <c r="A340" s="40">
        <v>338</v>
      </c>
      <c r="B340" s="108" t="s">
        <v>140</v>
      </c>
      <c r="C340" s="41">
        <v>554439000008780</v>
      </c>
      <c r="D340" s="40">
        <v>6</v>
      </c>
      <c r="E340" s="40" t="s">
        <v>27</v>
      </c>
      <c r="F340" s="40">
        <v>2025</v>
      </c>
      <c r="G340" s="40" t="s">
        <v>19</v>
      </c>
      <c r="H340" s="40" t="s">
        <v>220</v>
      </c>
      <c r="I340" s="43" t="s">
        <v>253</v>
      </c>
      <c r="J340" s="40" t="s">
        <v>139</v>
      </c>
      <c r="K340" s="40"/>
      <c r="L340" s="108"/>
      <c r="M340" s="47">
        <v>-3864.65</v>
      </c>
      <c r="N340" s="111">
        <f t="shared" si="14"/>
        <v>-3864.65</v>
      </c>
    </row>
    <row r="341" spans="1:14" x14ac:dyDescent="0.25">
      <c r="A341" s="40">
        <v>339</v>
      </c>
      <c r="B341" s="108" t="s">
        <v>140</v>
      </c>
      <c r="C341" s="41">
        <v>20601</v>
      </c>
      <c r="D341" s="40">
        <v>6</v>
      </c>
      <c r="E341" s="40" t="s">
        <v>27</v>
      </c>
      <c r="F341" s="40">
        <v>2025</v>
      </c>
      <c r="G341" s="40" t="s">
        <v>28</v>
      </c>
      <c r="H341" s="40" t="s">
        <v>164</v>
      </c>
      <c r="I341" s="40" t="s">
        <v>165</v>
      </c>
      <c r="J341" s="40" t="s">
        <v>139</v>
      </c>
      <c r="K341" s="40"/>
      <c r="L341" s="108"/>
      <c r="M341" s="47">
        <v>-3864.85</v>
      </c>
      <c r="N341" s="111">
        <f t="shared" si="14"/>
        <v>-7729.5</v>
      </c>
    </row>
    <row r="342" spans="1:14" x14ac:dyDescent="0.25">
      <c r="A342" s="40">
        <v>340</v>
      </c>
      <c r="B342" s="108" t="s">
        <v>56</v>
      </c>
      <c r="C342" s="41">
        <v>9903</v>
      </c>
      <c r="D342" s="40">
        <v>6</v>
      </c>
      <c r="E342" s="40" t="s">
        <v>27</v>
      </c>
      <c r="F342" s="40">
        <v>2025</v>
      </c>
      <c r="G342" s="40" t="s">
        <v>40</v>
      </c>
      <c r="H342" s="40" t="s">
        <v>69</v>
      </c>
      <c r="I342" s="43" t="s">
        <v>70</v>
      </c>
      <c r="J342" s="40" t="s">
        <v>47</v>
      </c>
      <c r="K342" s="40"/>
      <c r="L342" s="118">
        <v>7729.5</v>
      </c>
      <c r="M342" s="119"/>
      <c r="N342" s="111">
        <f t="shared" si="14"/>
        <v>0</v>
      </c>
    </row>
    <row r="343" spans="1:14" x14ac:dyDescent="0.25">
      <c r="A343" s="40">
        <v>341</v>
      </c>
      <c r="B343" s="108" t="s">
        <v>234</v>
      </c>
      <c r="C343" s="41">
        <v>20701</v>
      </c>
      <c r="D343" s="40">
        <v>7</v>
      </c>
      <c r="E343" s="40" t="s">
        <v>27</v>
      </c>
      <c r="F343" s="40">
        <v>2025</v>
      </c>
      <c r="G343" s="40" t="s">
        <v>28</v>
      </c>
      <c r="H343" s="40" t="s">
        <v>233</v>
      </c>
      <c r="I343" s="130" t="s">
        <v>283</v>
      </c>
      <c r="J343" s="40" t="s">
        <v>71</v>
      </c>
      <c r="K343" s="40"/>
      <c r="L343" s="108"/>
      <c r="M343" s="47">
        <v>-1928.17</v>
      </c>
      <c r="N343" s="111">
        <f t="shared" si="14"/>
        <v>-1928.17</v>
      </c>
    </row>
    <row r="344" spans="1:14" x14ac:dyDescent="0.25">
      <c r="A344" s="40">
        <v>342</v>
      </c>
      <c r="B344" s="108" t="s">
        <v>54</v>
      </c>
      <c r="C344" s="41">
        <v>840381100317760</v>
      </c>
      <c r="D344" s="40">
        <v>7</v>
      </c>
      <c r="E344" s="40" t="s">
        <v>27</v>
      </c>
      <c r="F344" s="40">
        <v>2025</v>
      </c>
      <c r="G344" s="40" t="s">
        <v>30</v>
      </c>
      <c r="H344" s="40" t="s">
        <v>52</v>
      </c>
      <c r="I344" s="43" t="s">
        <v>68</v>
      </c>
      <c r="J344" s="40" t="s">
        <v>53</v>
      </c>
      <c r="K344" s="40"/>
      <c r="L344" s="108"/>
      <c r="M344" s="119">
        <v>-3.03</v>
      </c>
      <c r="N344" s="111">
        <f t="shared" si="14"/>
        <v>-1931.2</v>
      </c>
    </row>
    <row r="345" spans="1:14" x14ac:dyDescent="0.25">
      <c r="A345" s="40">
        <v>343</v>
      </c>
      <c r="B345" s="108" t="s">
        <v>56</v>
      </c>
      <c r="C345" s="41">
        <v>9903</v>
      </c>
      <c r="D345" s="40">
        <v>7</v>
      </c>
      <c r="E345" s="40" t="s">
        <v>27</v>
      </c>
      <c r="F345" s="40">
        <v>2025</v>
      </c>
      <c r="G345" s="40" t="s">
        <v>40</v>
      </c>
      <c r="H345" s="40" t="s">
        <v>69</v>
      </c>
      <c r="I345" s="43" t="s">
        <v>70</v>
      </c>
      <c r="J345" s="40" t="s">
        <v>47</v>
      </c>
      <c r="K345" s="40"/>
      <c r="L345" s="118">
        <v>1931.2</v>
      </c>
      <c r="M345" s="119"/>
      <c r="N345" s="111">
        <f t="shared" si="14"/>
        <v>0</v>
      </c>
    </row>
    <row r="346" spans="1:14" x14ac:dyDescent="0.25">
      <c r="A346" s="40">
        <v>345</v>
      </c>
      <c r="B346" s="108" t="s">
        <v>61</v>
      </c>
      <c r="C346" s="41">
        <v>369721400</v>
      </c>
      <c r="D346" s="40">
        <v>10</v>
      </c>
      <c r="E346" s="40" t="s">
        <v>27</v>
      </c>
      <c r="F346" s="40">
        <v>2025</v>
      </c>
      <c r="G346" s="40" t="s">
        <v>11</v>
      </c>
      <c r="H346" s="40" t="s">
        <v>65</v>
      </c>
      <c r="I346" s="43" t="s">
        <v>64</v>
      </c>
      <c r="J346" s="40" t="s">
        <v>63</v>
      </c>
      <c r="K346" s="40" t="s">
        <v>97</v>
      </c>
      <c r="L346" s="109">
        <v>16800</v>
      </c>
      <c r="M346" s="110"/>
      <c r="N346" s="111">
        <f t="shared" si="14"/>
        <v>16800</v>
      </c>
    </row>
    <row r="347" spans="1:14" x14ac:dyDescent="0.25">
      <c r="A347" s="40">
        <v>346</v>
      </c>
      <c r="B347" s="108" t="s">
        <v>61</v>
      </c>
      <c r="C347" s="41">
        <v>369721473</v>
      </c>
      <c r="D347" s="40">
        <v>10</v>
      </c>
      <c r="E347" s="40" t="s">
        <v>27</v>
      </c>
      <c r="F347" s="40">
        <v>2025</v>
      </c>
      <c r="G347" s="40" t="s">
        <v>11</v>
      </c>
      <c r="H347" s="40" t="s">
        <v>65</v>
      </c>
      <c r="I347" s="43" t="s">
        <v>64</v>
      </c>
      <c r="J347" s="40" t="s">
        <v>63</v>
      </c>
      <c r="K347" s="40" t="s">
        <v>95</v>
      </c>
      <c r="L347" s="109">
        <v>19600</v>
      </c>
      <c r="M347" s="110"/>
      <c r="N347" s="111">
        <f t="shared" si="14"/>
        <v>36400</v>
      </c>
    </row>
    <row r="348" spans="1:14" x14ac:dyDescent="0.25">
      <c r="A348" s="40">
        <v>347</v>
      </c>
      <c r="B348" s="108" t="s">
        <v>127</v>
      </c>
      <c r="C348" s="41">
        <v>21001</v>
      </c>
      <c r="D348" s="40">
        <v>10</v>
      </c>
      <c r="E348" s="40" t="s">
        <v>27</v>
      </c>
      <c r="F348" s="40">
        <v>2025</v>
      </c>
      <c r="G348" s="40" t="s">
        <v>58</v>
      </c>
      <c r="H348" s="40" t="s">
        <v>26</v>
      </c>
      <c r="I348" s="43" t="s">
        <v>128</v>
      </c>
      <c r="J348" s="40" t="s">
        <v>59</v>
      </c>
      <c r="K348" s="40" t="s">
        <v>211</v>
      </c>
      <c r="L348" s="108"/>
      <c r="M348" s="47">
        <v>-1787.5</v>
      </c>
      <c r="N348" s="111">
        <f t="shared" si="14"/>
        <v>34612.5</v>
      </c>
    </row>
    <row r="349" spans="1:14" x14ac:dyDescent="0.25">
      <c r="A349" s="40">
        <v>348</v>
      </c>
      <c r="B349" s="108" t="s">
        <v>54</v>
      </c>
      <c r="C349" s="41">
        <v>830411202990195</v>
      </c>
      <c r="D349" s="40">
        <v>10</v>
      </c>
      <c r="E349" s="40" t="s">
        <v>27</v>
      </c>
      <c r="F349" s="40">
        <v>2025</v>
      </c>
      <c r="G349" s="40" t="s">
        <v>14</v>
      </c>
      <c r="H349" s="40" t="s">
        <v>52</v>
      </c>
      <c r="I349" s="43" t="s">
        <v>68</v>
      </c>
      <c r="J349" s="40" t="s">
        <v>53</v>
      </c>
      <c r="K349" s="40"/>
      <c r="L349" s="108"/>
      <c r="M349" s="119">
        <v>-55.35</v>
      </c>
      <c r="N349" s="111">
        <f t="shared" si="14"/>
        <v>34557.15</v>
      </c>
    </row>
    <row r="350" spans="1:14" x14ac:dyDescent="0.25">
      <c r="A350" s="40">
        <v>349</v>
      </c>
      <c r="B350" s="108" t="s">
        <v>55</v>
      </c>
      <c r="C350" s="41">
        <v>9903</v>
      </c>
      <c r="D350" s="40">
        <v>10</v>
      </c>
      <c r="E350" s="40" t="s">
        <v>27</v>
      </c>
      <c r="F350" s="40">
        <v>2025</v>
      </c>
      <c r="G350" s="40" t="s">
        <v>40</v>
      </c>
      <c r="H350" s="40" t="s">
        <v>52</v>
      </c>
      <c r="I350" s="43" t="s">
        <v>68</v>
      </c>
      <c r="J350" s="40" t="s">
        <v>53</v>
      </c>
      <c r="K350" s="40"/>
      <c r="L350" s="108"/>
      <c r="M350" s="47">
        <v>-34557.15</v>
      </c>
      <c r="N350" s="111">
        <f t="shared" si="14"/>
        <v>0</v>
      </c>
    </row>
    <row r="351" spans="1:14" x14ac:dyDescent="0.25">
      <c r="A351" s="40">
        <v>350</v>
      </c>
      <c r="B351" s="108" t="s">
        <v>61</v>
      </c>
      <c r="C351" s="41">
        <v>121519393444152</v>
      </c>
      <c r="D351" s="40">
        <v>12</v>
      </c>
      <c r="E351" s="40" t="s">
        <v>27</v>
      </c>
      <c r="F351" s="40">
        <v>2025</v>
      </c>
      <c r="G351" s="40" t="s">
        <v>41</v>
      </c>
      <c r="H351" s="40" t="s">
        <v>76</v>
      </c>
      <c r="I351" s="43" t="s">
        <v>62</v>
      </c>
      <c r="J351" s="40" t="s">
        <v>63</v>
      </c>
      <c r="K351" s="40" t="s">
        <v>97</v>
      </c>
      <c r="L351" s="109">
        <v>11200</v>
      </c>
      <c r="M351" s="110"/>
      <c r="N351" s="111">
        <f t="shared" si="14"/>
        <v>11200</v>
      </c>
    </row>
    <row r="352" spans="1:14" x14ac:dyDescent="0.25">
      <c r="A352" s="40">
        <v>351</v>
      </c>
      <c r="B352" s="108" t="s">
        <v>55</v>
      </c>
      <c r="C352" s="41">
        <v>9903</v>
      </c>
      <c r="D352" s="40">
        <v>12</v>
      </c>
      <c r="E352" s="40" t="s">
        <v>27</v>
      </c>
      <c r="F352" s="40">
        <v>2025</v>
      </c>
      <c r="G352" s="40" t="s">
        <v>40</v>
      </c>
      <c r="H352" s="40" t="s">
        <v>52</v>
      </c>
      <c r="I352" s="43" t="s">
        <v>68</v>
      </c>
      <c r="J352" s="40" t="s">
        <v>53</v>
      </c>
      <c r="K352" s="40"/>
      <c r="L352" s="108"/>
      <c r="M352" s="47">
        <v>-11200</v>
      </c>
      <c r="N352" s="111">
        <f t="shared" si="14"/>
        <v>0</v>
      </c>
    </row>
    <row r="353" spans="1:15" x14ac:dyDescent="0.25">
      <c r="A353" s="40">
        <v>352</v>
      </c>
      <c r="B353" s="108" t="s">
        <v>48</v>
      </c>
      <c r="C353" s="41">
        <v>554439000039504</v>
      </c>
      <c r="D353" s="40">
        <v>13</v>
      </c>
      <c r="E353" s="40" t="s">
        <v>27</v>
      </c>
      <c r="F353" s="40">
        <v>2025</v>
      </c>
      <c r="G353" s="40" t="s">
        <v>19</v>
      </c>
      <c r="H353" s="40" t="s">
        <v>69</v>
      </c>
      <c r="I353" s="43" t="s">
        <v>70</v>
      </c>
      <c r="J353" s="40" t="s">
        <v>47</v>
      </c>
      <c r="K353" s="40" t="s">
        <v>211</v>
      </c>
      <c r="L353" s="115"/>
      <c r="M353" s="47">
        <v>-4123</v>
      </c>
      <c r="N353" s="111">
        <f t="shared" si="14"/>
        <v>-4123</v>
      </c>
    </row>
    <row r="354" spans="1:15" x14ac:dyDescent="0.25">
      <c r="A354" s="40">
        <v>353</v>
      </c>
      <c r="B354" s="108" t="s">
        <v>56</v>
      </c>
      <c r="C354" s="41">
        <v>9903</v>
      </c>
      <c r="D354" s="40">
        <v>13</v>
      </c>
      <c r="E354" s="40" t="s">
        <v>27</v>
      </c>
      <c r="F354" s="40">
        <v>2025</v>
      </c>
      <c r="G354" s="40" t="s">
        <v>40</v>
      </c>
      <c r="H354" s="40" t="s">
        <v>69</v>
      </c>
      <c r="I354" s="43" t="s">
        <v>70</v>
      </c>
      <c r="J354" s="40" t="s">
        <v>47</v>
      </c>
      <c r="K354" s="40"/>
      <c r="L354" s="118">
        <v>4123</v>
      </c>
      <c r="M354" s="119"/>
      <c r="N354" s="111">
        <f t="shared" si="14"/>
        <v>0</v>
      </c>
    </row>
    <row r="355" spans="1:15" x14ac:dyDescent="0.25">
      <c r="A355" s="40">
        <v>354</v>
      </c>
      <c r="B355" s="108" t="s">
        <v>61</v>
      </c>
      <c r="C355" s="41">
        <v>370268399</v>
      </c>
      <c r="D355" s="40">
        <v>14</v>
      </c>
      <c r="E355" s="40" t="s">
        <v>27</v>
      </c>
      <c r="F355" s="40">
        <v>2025</v>
      </c>
      <c r="G355" s="40" t="s">
        <v>13</v>
      </c>
      <c r="H355" s="40" t="s">
        <v>83</v>
      </c>
      <c r="I355" s="43" t="s">
        <v>66</v>
      </c>
      <c r="J355" s="40" t="s">
        <v>63</v>
      </c>
      <c r="K355" s="40" t="s">
        <v>97</v>
      </c>
      <c r="L355" s="109">
        <v>4200</v>
      </c>
      <c r="M355" s="110"/>
      <c r="N355" s="111">
        <f t="shared" si="14"/>
        <v>4200</v>
      </c>
    </row>
    <row r="356" spans="1:15" x14ac:dyDescent="0.25">
      <c r="A356" s="40">
        <v>355</v>
      </c>
      <c r="B356" s="108" t="s">
        <v>46</v>
      </c>
      <c r="C356" s="41">
        <v>21401</v>
      </c>
      <c r="D356" s="40">
        <v>14</v>
      </c>
      <c r="E356" s="40" t="s">
        <v>27</v>
      </c>
      <c r="F356" s="40">
        <v>2025</v>
      </c>
      <c r="G356" s="40" t="s">
        <v>113</v>
      </c>
      <c r="H356" s="40" t="s">
        <v>51</v>
      </c>
      <c r="I356" s="43" t="s">
        <v>131</v>
      </c>
      <c r="J356" s="40" t="s">
        <v>174</v>
      </c>
      <c r="K356" s="40"/>
      <c r="L356" s="108"/>
      <c r="M356" s="47">
        <v>-3044.66</v>
      </c>
      <c r="N356" s="111">
        <f t="shared" si="14"/>
        <v>1155.3400000000001</v>
      </c>
    </row>
    <row r="357" spans="1:15" x14ac:dyDescent="0.25">
      <c r="A357" s="40">
        <v>356</v>
      </c>
      <c r="B357" s="108" t="s">
        <v>55</v>
      </c>
      <c r="C357" s="41">
        <v>9903</v>
      </c>
      <c r="D357" s="40">
        <v>14</v>
      </c>
      <c r="E357" s="40" t="s">
        <v>27</v>
      </c>
      <c r="F357" s="40">
        <v>2025</v>
      </c>
      <c r="G357" s="40" t="s">
        <v>40</v>
      </c>
      <c r="H357" s="40" t="s">
        <v>52</v>
      </c>
      <c r="I357" s="43" t="s">
        <v>68</v>
      </c>
      <c r="J357" s="40" t="s">
        <v>53</v>
      </c>
      <c r="K357" s="40"/>
      <c r="L357" s="108"/>
      <c r="M357" s="47">
        <v>-1155.3399999999999</v>
      </c>
      <c r="N357" s="111">
        <f t="shared" si="14"/>
        <v>0</v>
      </c>
    </row>
    <row r="358" spans="1:15" x14ac:dyDescent="0.25">
      <c r="A358" s="40">
        <v>357</v>
      </c>
      <c r="B358" s="108" t="s">
        <v>159</v>
      </c>
      <c r="C358" s="41">
        <v>554439000039504</v>
      </c>
      <c r="D358" s="40">
        <v>20</v>
      </c>
      <c r="E358" s="40" t="s">
        <v>27</v>
      </c>
      <c r="F358" s="40">
        <v>2025</v>
      </c>
      <c r="G358" s="40" t="s">
        <v>199</v>
      </c>
      <c r="H358" s="40" t="s">
        <v>158</v>
      </c>
      <c r="I358" s="43" t="s">
        <v>198</v>
      </c>
      <c r="J358" s="40" t="s">
        <v>59</v>
      </c>
      <c r="K358" s="40" t="s">
        <v>211</v>
      </c>
      <c r="L358" s="115"/>
      <c r="M358" s="47">
        <v>-1917.21</v>
      </c>
      <c r="N358" s="111">
        <f t="shared" si="14"/>
        <v>-1917.21</v>
      </c>
    </row>
    <row r="359" spans="1:15" x14ac:dyDescent="0.25">
      <c r="A359" s="40">
        <v>358</v>
      </c>
      <c r="B359" s="108" t="s">
        <v>203</v>
      </c>
      <c r="C359" s="41">
        <v>554439000039504</v>
      </c>
      <c r="D359" s="40">
        <v>20</v>
      </c>
      <c r="E359" s="40" t="s">
        <v>27</v>
      </c>
      <c r="F359" s="40">
        <v>2025</v>
      </c>
      <c r="G359" s="40" t="s">
        <v>199</v>
      </c>
      <c r="H359" s="40" t="s">
        <v>158</v>
      </c>
      <c r="I359" s="43" t="s">
        <v>198</v>
      </c>
      <c r="J359" s="40" t="s">
        <v>59</v>
      </c>
      <c r="K359" s="40" t="s">
        <v>211</v>
      </c>
      <c r="L359" s="115"/>
      <c r="M359" s="47">
        <v>-7950</v>
      </c>
      <c r="N359" s="111">
        <f t="shared" si="14"/>
        <v>-9867.2099999999991</v>
      </c>
    </row>
    <row r="360" spans="1:15" x14ac:dyDescent="0.25">
      <c r="A360" s="40">
        <v>359</v>
      </c>
      <c r="B360" s="108" t="s">
        <v>204</v>
      </c>
      <c r="C360" s="41">
        <v>554439000039504</v>
      </c>
      <c r="D360" s="40">
        <v>20</v>
      </c>
      <c r="E360" s="40" t="s">
        <v>27</v>
      </c>
      <c r="F360" s="40">
        <v>2025</v>
      </c>
      <c r="G360" s="40" t="s">
        <v>199</v>
      </c>
      <c r="H360" s="40" t="s">
        <v>158</v>
      </c>
      <c r="I360" s="43" t="s">
        <v>198</v>
      </c>
      <c r="J360" s="40" t="s">
        <v>59</v>
      </c>
      <c r="K360" s="40" t="s">
        <v>211</v>
      </c>
      <c r="L360" s="115"/>
      <c r="M360" s="47">
        <v>-4372.5</v>
      </c>
      <c r="N360" s="111">
        <f t="shared" si="14"/>
        <v>-14239.71</v>
      </c>
    </row>
    <row r="361" spans="1:15" x14ac:dyDescent="0.25">
      <c r="A361" s="40">
        <v>360</v>
      </c>
      <c r="B361" s="108" t="s">
        <v>56</v>
      </c>
      <c r="C361" s="41">
        <v>9903</v>
      </c>
      <c r="D361" s="40">
        <v>20</v>
      </c>
      <c r="E361" s="40" t="s">
        <v>27</v>
      </c>
      <c r="F361" s="40">
        <v>2025</v>
      </c>
      <c r="G361" s="40" t="s">
        <v>40</v>
      </c>
      <c r="H361" s="40" t="s">
        <v>69</v>
      </c>
      <c r="I361" s="43" t="s">
        <v>70</v>
      </c>
      <c r="J361" s="40" t="s">
        <v>47</v>
      </c>
      <c r="K361" s="40"/>
      <c r="L361" s="118">
        <v>14239.71</v>
      </c>
      <c r="M361" s="119"/>
      <c r="N361" s="111">
        <f t="shared" si="14"/>
        <v>0</v>
      </c>
    </row>
    <row r="362" spans="1:15" x14ac:dyDescent="0.25">
      <c r="A362" s="40">
        <v>361</v>
      </c>
      <c r="B362" s="108" t="s">
        <v>223</v>
      </c>
      <c r="C362" s="41">
        <v>554732000008642</v>
      </c>
      <c r="D362" s="40">
        <v>25</v>
      </c>
      <c r="E362" s="40" t="s">
        <v>27</v>
      </c>
      <c r="F362" s="40">
        <v>2025</v>
      </c>
      <c r="G362" s="40" t="s">
        <v>19</v>
      </c>
      <c r="H362" s="40" t="s">
        <v>184</v>
      </c>
      <c r="I362" s="43" t="s">
        <v>269</v>
      </c>
      <c r="J362" s="40" t="s">
        <v>224</v>
      </c>
      <c r="K362" s="40"/>
      <c r="L362" s="108"/>
      <c r="M362" s="47">
        <v>-2100</v>
      </c>
      <c r="N362" s="111">
        <f t="shared" si="14"/>
        <v>-2100</v>
      </c>
    </row>
    <row r="363" spans="1:15" x14ac:dyDescent="0.25">
      <c r="A363" s="40">
        <v>362</v>
      </c>
      <c r="B363" s="108" t="s">
        <v>56</v>
      </c>
      <c r="C363" s="41">
        <v>9903</v>
      </c>
      <c r="D363" s="40">
        <v>25</v>
      </c>
      <c r="E363" s="40" t="s">
        <v>27</v>
      </c>
      <c r="F363" s="40">
        <v>2025</v>
      </c>
      <c r="G363" s="40" t="s">
        <v>40</v>
      </c>
      <c r="H363" s="40" t="s">
        <v>69</v>
      </c>
      <c r="I363" s="43" t="s">
        <v>70</v>
      </c>
      <c r="J363" s="40" t="s">
        <v>47</v>
      </c>
      <c r="K363" s="40"/>
      <c r="L363" s="118">
        <v>2100</v>
      </c>
      <c r="M363" s="119"/>
      <c r="N363" s="111">
        <f t="shared" si="14"/>
        <v>0</v>
      </c>
    </row>
    <row r="364" spans="1:15" x14ac:dyDescent="0.25">
      <c r="A364" s="40">
        <v>363</v>
      </c>
      <c r="B364" s="108" t="s">
        <v>61</v>
      </c>
      <c r="C364" s="41">
        <v>371720262</v>
      </c>
      <c r="D364" s="40">
        <v>27</v>
      </c>
      <c r="E364" s="40" t="s">
        <v>27</v>
      </c>
      <c r="F364" s="40">
        <v>2025</v>
      </c>
      <c r="G364" s="40" t="s">
        <v>11</v>
      </c>
      <c r="H364" s="40" t="s">
        <v>65</v>
      </c>
      <c r="I364" s="43" t="s">
        <v>64</v>
      </c>
      <c r="J364" s="40" t="s">
        <v>63</v>
      </c>
      <c r="K364" s="40" t="s">
        <v>95</v>
      </c>
      <c r="L364" s="109">
        <v>9800</v>
      </c>
      <c r="M364" s="110"/>
      <c r="N364" s="111">
        <f t="shared" si="14"/>
        <v>9800</v>
      </c>
    </row>
    <row r="365" spans="1:15" x14ac:dyDescent="0.25">
      <c r="A365" s="40">
        <v>364</v>
      </c>
      <c r="B365" s="108" t="s">
        <v>223</v>
      </c>
      <c r="C365" s="41">
        <v>554732000008642</v>
      </c>
      <c r="D365" s="40">
        <v>27</v>
      </c>
      <c r="E365" s="40" t="s">
        <v>27</v>
      </c>
      <c r="F365" s="40">
        <v>2025</v>
      </c>
      <c r="G365" s="40" t="s">
        <v>19</v>
      </c>
      <c r="H365" s="40" t="s">
        <v>184</v>
      </c>
      <c r="I365" s="43" t="s">
        <v>269</v>
      </c>
      <c r="J365" s="40" t="s">
        <v>224</v>
      </c>
      <c r="K365" s="40" t="s">
        <v>225</v>
      </c>
      <c r="L365" s="108"/>
      <c r="M365" s="113">
        <v>-275</v>
      </c>
      <c r="N365" s="111">
        <f t="shared" si="14"/>
        <v>9525</v>
      </c>
    </row>
    <row r="366" spans="1:15" x14ac:dyDescent="0.25">
      <c r="A366" s="40">
        <v>365</v>
      </c>
      <c r="B366" s="108" t="s">
        <v>55</v>
      </c>
      <c r="C366" s="41">
        <v>9903</v>
      </c>
      <c r="D366" s="40">
        <v>27</v>
      </c>
      <c r="E366" s="40" t="s">
        <v>27</v>
      </c>
      <c r="F366" s="40">
        <v>2025</v>
      </c>
      <c r="G366" s="40" t="s">
        <v>40</v>
      </c>
      <c r="H366" s="40" t="s">
        <v>52</v>
      </c>
      <c r="I366" s="43" t="s">
        <v>68</v>
      </c>
      <c r="J366" s="40" t="s">
        <v>53</v>
      </c>
      <c r="K366" s="40"/>
      <c r="L366" s="108"/>
      <c r="M366" s="47">
        <v>-9525</v>
      </c>
      <c r="N366" s="112">
        <f t="shared" si="14"/>
        <v>0</v>
      </c>
      <c r="O366" s="187"/>
    </row>
    <row r="367" spans="1:15" x14ac:dyDescent="0.25">
      <c r="A367" s="40">
        <v>366</v>
      </c>
      <c r="B367" s="108" t="s">
        <v>140</v>
      </c>
      <c r="C367" s="41">
        <v>551041000027405</v>
      </c>
      <c r="D367" s="40">
        <v>6</v>
      </c>
      <c r="E367" s="40" t="s">
        <v>31</v>
      </c>
      <c r="F367" s="40">
        <v>2025</v>
      </c>
      <c r="G367" s="40" t="s">
        <v>19</v>
      </c>
      <c r="H367" s="40" t="s">
        <v>157</v>
      </c>
      <c r="I367" s="40" t="s">
        <v>166</v>
      </c>
      <c r="J367" s="40" t="s">
        <v>139</v>
      </c>
      <c r="K367" s="40"/>
      <c r="L367" s="108"/>
      <c r="M367" s="47">
        <v>-4467.5</v>
      </c>
      <c r="N367" s="111">
        <f t="shared" si="14"/>
        <v>-4467.5</v>
      </c>
    </row>
    <row r="368" spans="1:15" x14ac:dyDescent="0.25">
      <c r="A368" s="40">
        <v>367</v>
      </c>
      <c r="B368" s="108" t="s">
        <v>160</v>
      </c>
      <c r="C368" s="41">
        <v>554732000025525</v>
      </c>
      <c r="D368" s="40">
        <v>6</v>
      </c>
      <c r="E368" s="40" t="s">
        <v>31</v>
      </c>
      <c r="F368" s="40">
        <v>2025</v>
      </c>
      <c r="G368" s="40" t="s">
        <v>19</v>
      </c>
      <c r="H368" s="40" t="s">
        <v>108</v>
      </c>
      <c r="I368" s="43" t="s">
        <v>152</v>
      </c>
      <c r="J368" s="40" t="s">
        <v>163</v>
      </c>
      <c r="K368" s="40"/>
      <c r="L368" s="108"/>
      <c r="M368" s="47">
        <v>-2100</v>
      </c>
      <c r="N368" s="111">
        <f t="shared" si="14"/>
        <v>-6567.5</v>
      </c>
    </row>
    <row r="369" spans="1:14" x14ac:dyDescent="0.25">
      <c r="A369" s="40">
        <v>368</v>
      </c>
      <c r="B369" s="108" t="s">
        <v>140</v>
      </c>
      <c r="C369" s="41">
        <v>30601</v>
      </c>
      <c r="D369" s="40">
        <v>6</v>
      </c>
      <c r="E369" s="40" t="s">
        <v>31</v>
      </c>
      <c r="F369" s="40">
        <v>2025</v>
      </c>
      <c r="G369" s="40" t="s">
        <v>28</v>
      </c>
      <c r="H369" s="40" t="s">
        <v>137</v>
      </c>
      <c r="I369" s="40" t="s">
        <v>138</v>
      </c>
      <c r="J369" s="40" t="s">
        <v>139</v>
      </c>
      <c r="K369" s="40"/>
      <c r="L369" s="108"/>
      <c r="M369" s="47">
        <v>-2659.8</v>
      </c>
      <c r="N369" s="111">
        <f t="shared" si="14"/>
        <v>-9227.2999999999993</v>
      </c>
    </row>
    <row r="370" spans="1:14" x14ac:dyDescent="0.25">
      <c r="A370" s="40">
        <v>369</v>
      </c>
      <c r="B370" s="108" t="s">
        <v>56</v>
      </c>
      <c r="C370" s="41">
        <v>9903</v>
      </c>
      <c r="D370" s="40">
        <v>6</v>
      </c>
      <c r="E370" s="40" t="s">
        <v>31</v>
      </c>
      <c r="F370" s="40">
        <v>2025</v>
      </c>
      <c r="G370" s="40" t="s">
        <v>40</v>
      </c>
      <c r="H370" s="40" t="s">
        <v>69</v>
      </c>
      <c r="I370" s="43" t="s">
        <v>70</v>
      </c>
      <c r="J370" s="40" t="s">
        <v>47</v>
      </c>
      <c r="K370" s="40"/>
      <c r="L370" s="118">
        <v>9227.2999999999993</v>
      </c>
      <c r="M370" s="119"/>
      <c r="N370" s="111">
        <f t="shared" si="14"/>
        <v>0</v>
      </c>
    </row>
    <row r="371" spans="1:14" x14ac:dyDescent="0.25">
      <c r="A371" s="40">
        <v>370</v>
      </c>
      <c r="B371" s="108" t="s">
        <v>172</v>
      </c>
      <c r="C371" s="41">
        <v>30701</v>
      </c>
      <c r="D371" s="40">
        <v>7</v>
      </c>
      <c r="E371" s="40" t="s">
        <v>31</v>
      </c>
      <c r="F371" s="40">
        <v>2025</v>
      </c>
      <c r="G371" s="40" t="s">
        <v>28</v>
      </c>
      <c r="H371" s="40" t="s">
        <v>177</v>
      </c>
      <c r="I371" s="43" t="s">
        <v>264</v>
      </c>
      <c r="J371" s="40" t="s">
        <v>171</v>
      </c>
      <c r="K371" s="40"/>
      <c r="L371" s="108"/>
      <c r="M371" s="47">
        <v>-2935.67</v>
      </c>
      <c r="N371" s="111">
        <f t="shared" si="14"/>
        <v>-2935.67</v>
      </c>
    </row>
    <row r="372" spans="1:14" x14ac:dyDescent="0.25">
      <c r="A372" s="40">
        <v>371</v>
      </c>
      <c r="B372" s="108" t="s">
        <v>56</v>
      </c>
      <c r="C372" s="41">
        <v>9903</v>
      </c>
      <c r="D372" s="40">
        <v>7</v>
      </c>
      <c r="E372" s="40" t="s">
        <v>31</v>
      </c>
      <c r="F372" s="40">
        <v>2025</v>
      </c>
      <c r="G372" s="40" t="s">
        <v>40</v>
      </c>
      <c r="H372" s="40" t="s">
        <v>69</v>
      </c>
      <c r="I372" s="43" t="s">
        <v>70</v>
      </c>
      <c r="J372" s="40" t="s">
        <v>47</v>
      </c>
      <c r="K372" s="40"/>
      <c r="L372" s="118">
        <v>2935.67</v>
      </c>
      <c r="M372" s="119"/>
      <c r="N372" s="111">
        <f t="shared" si="14"/>
        <v>0</v>
      </c>
    </row>
    <row r="373" spans="1:14" x14ac:dyDescent="0.25">
      <c r="A373" s="40">
        <v>372</v>
      </c>
      <c r="B373" s="108" t="s">
        <v>127</v>
      </c>
      <c r="C373" s="41">
        <v>31001</v>
      </c>
      <c r="D373" s="40">
        <v>10</v>
      </c>
      <c r="E373" s="40" t="s">
        <v>31</v>
      </c>
      <c r="F373" s="40">
        <v>2025</v>
      </c>
      <c r="G373" s="40" t="s">
        <v>58</v>
      </c>
      <c r="H373" s="40" t="s">
        <v>26</v>
      </c>
      <c r="I373" s="43" t="s">
        <v>128</v>
      </c>
      <c r="J373" s="40" t="s">
        <v>59</v>
      </c>
      <c r="K373" s="40" t="s">
        <v>210</v>
      </c>
      <c r="L373" s="108"/>
      <c r="M373" s="47">
        <v>-1410</v>
      </c>
      <c r="N373" s="111">
        <f t="shared" si="14"/>
        <v>-1410</v>
      </c>
    </row>
    <row r="374" spans="1:14" x14ac:dyDescent="0.25">
      <c r="A374" s="40">
        <v>373</v>
      </c>
      <c r="B374" s="108" t="s">
        <v>54</v>
      </c>
      <c r="C374" s="41">
        <v>870691200799240</v>
      </c>
      <c r="D374" s="40">
        <v>10</v>
      </c>
      <c r="E374" s="40" t="s">
        <v>31</v>
      </c>
      <c r="F374" s="40">
        <v>2025</v>
      </c>
      <c r="G374" s="40" t="s">
        <v>14</v>
      </c>
      <c r="H374" s="40" t="s">
        <v>52</v>
      </c>
      <c r="I374" s="43" t="s">
        <v>68</v>
      </c>
      <c r="J374" s="40" t="s">
        <v>53</v>
      </c>
      <c r="K374" s="40"/>
      <c r="L374" s="108"/>
      <c r="M374" s="119">
        <v>-56.55</v>
      </c>
      <c r="N374" s="111">
        <f t="shared" si="14"/>
        <v>-1466.55</v>
      </c>
    </row>
    <row r="375" spans="1:14" x14ac:dyDescent="0.25">
      <c r="A375" s="40">
        <v>374</v>
      </c>
      <c r="B375" s="108" t="s">
        <v>56</v>
      </c>
      <c r="C375" s="41">
        <v>9903</v>
      </c>
      <c r="D375" s="40">
        <v>10</v>
      </c>
      <c r="E375" s="40" t="s">
        <v>31</v>
      </c>
      <c r="F375" s="40">
        <v>2025</v>
      </c>
      <c r="G375" s="40" t="s">
        <v>40</v>
      </c>
      <c r="H375" s="40" t="s">
        <v>69</v>
      </c>
      <c r="I375" s="43" t="s">
        <v>70</v>
      </c>
      <c r="J375" s="40" t="s">
        <v>47</v>
      </c>
      <c r="K375" s="40"/>
      <c r="L375" s="118">
        <v>1466.55</v>
      </c>
      <c r="M375" s="119"/>
      <c r="N375" s="111">
        <f t="shared" si="14"/>
        <v>0</v>
      </c>
    </row>
    <row r="376" spans="1:14" x14ac:dyDescent="0.25">
      <c r="A376" s="40">
        <v>375</v>
      </c>
      <c r="B376" s="108" t="s">
        <v>61</v>
      </c>
      <c r="C376" s="41">
        <v>373681499</v>
      </c>
      <c r="D376" s="40">
        <v>12</v>
      </c>
      <c r="E376" s="40" t="s">
        <v>31</v>
      </c>
      <c r="F376" s="40">
        <v>2025</v>
      </c>
      <c r="G376" s="40" t="s">
        <v>13</v>
      </c>
      <c r="H376" s="40" t="s">
        <v>83</v>
      </c>
      <c r="I376" s="43" t="s">
        <v>66</v>
      </c>
      <c r="J376" s="40" t="s">
        <v>63</v>
      </c>
      <c r="K376" s="40" t="s">
        <v>98</v>
      </c>
      <c r="L376" s="109">
        <v>4200</v>
      </c>
      <c r="M376" s="110"/>
      <c r="N376" s="111">
        <f t="shared" si="14"/>
        <v>4200</v>
      </c>
    </row>
    <row r="377" spans="1:14" x14ac:dyDescent="0.25">
      <c r="A377" s="40">
        <v>376</v>
      </c>
      <c r="B377" s="108" t="s">
        <v>55</v>
      </c>
      <c r="C377" s="41">
        <v>9903</v>
      </c>
      <c r="D377" s="40">
        <v>12</v>
      </c>
      <c r="E377" s="40" t="s">
        <v>31</v>
      </c>
      <c r="F377" s="40">
        <v>2025</v>
      </c>
      <c r="G377" s="40" t="s">
        <v>40</v>
      </c>
      <c r="H377" s="40" t="s">
        <v>52</v>
      </c>
      <c r="I377" s="43" t="s">
        <v>68</v>
      </c>
      <c r="J377" s="40" t="s">
        <v>53</v>
      </c>
      <c r="K377" s="40"/>
      <c r="L377" s="108"/>
      <c r="M377" s="47">
        <v>-4200</v>
      </c>
      <c r="N377" s="111">
        <f t="shared" si="14"/>
        <v>0</v>
      </c>
    </row>
    <row r="378" spans="1:14" x14ac:dyDescent="0.25">
      <c r="A378" s="40">
        <v>377</v>
      </c>
      <c r="B378" s="108" t="s">
        <v>61</v>
      </c>
      <c r="C378" s="41">
        <v>418825110781081</v>
      </c>
      <c r="D378" s="40">
        <v>13</v>
      </c>
      <c r="E378" s="40" t="s">
        <v>31</v>
      </c>
      <c r="F378" s="40">
        <v>2025</v>
      </c>
      <c r="G378" s="40" t="s">
        <v>41</v>
      </c>
      <c r="H378" s="40" t="s">
        <v>76</v>
      </c>
      <c r="I378" s="43" t="s">
        <v>62</v>
      </c>
      <c r="J378" s="40" t="s">
        <v>63</v>
      </c>
      <c r="K378" s="40" t="s">
        <v>98</v>
      </c>
      <c r="L378" s="109">
        <v>9800</v>
      </c>
      <c r="M378" s="110"/>
      <c r="N378" s="111">
        <f t="shared" si="14"/>
        <v>9800</v>
      </c>
    </row>
    <row r="379" spans="1:14" x14ac:dyDescent="0.25">
      <c r="A379" s="40">
        <v>378</v>
      </c>
      <c r="B379" s="108" t="s">
        <v>223</v>
      </c>
      <c r="C379" s="41">
        <v>553653000036689</v>
      </c>
      <c r="D379" s="40">
        <v>13</v>
      </c>
      <c r="E379" s="40" t="s">
        <v>31</v>
      </c>
      <c r="F379" s="40">
        <v>2025</v>
      </c>
      <c r="G379" s="40" t="s">
        <v>19</v>
      </c>
      <c r="H379" s="40" t="s">
        <v>183</v>
      </c>
      <c r="I379" s="43" t="s">
        <v>252</v>
      </c>
      <c r="J379" s="40" t="s">
        <v>224</v>
      </c>
      <c r="K379" s="40"/>
      <c r="L379" s="108"/>
      <c r="M379" s="47">
        <v>-2100</v>
      </c>
      <c r="N379" s="111">
        <f t="shared" si="14"/>
        <v>7700</v>
      </c>
    </row>
    <row r="380" spans="1:14" ht="27" x14ac:dyDescent="0.25">
      <c r="A380" s="40">
        <v>379</v>
      </c>
      <c r="B380" s="108" t="s">
        <v>297</v>
      </c>
      <c r="C380" s="41">
        <v>31301</v>
      </c>
      <c r="D380" s="40">
        <v>13</v>
      </c>
      <c r="E380" s="40" t="s">
        <v>31</v>
      </c>
      <c r="F380" s="40">
        <v>2025</v>
      </c>
      <c r="G380" s="40" t="s">
        <v>28</v>
      </c>
      <c r="H380" s="125" t="s">
        <v>194</v>
      </c>
      <c r="I380" s="43" t="s">
        <v>193</v>
      </c>
      <c r="J380" s="40" t="s">
        <v>71</v>
      </c>
      <c r="K380" s="40"/>
      <c r="L380" s="115"/>
      <c r="M380" s="47">
        <v>-1200</v>
      </c>
      <c r="N380" s="111">
        <f t="shared" si="14"/>
        <v>6500</v>
      </c>
    </row>
    <row r="381" spans="1:14" x14ac:dyDescent="0.25">
      <c r="A381" s="40">
        <v>380</v>
      </c>
      <c r="B381" s="108" t="s">
        <v>223</v>
      </c>
      <c r="C381" s="41">
        <v>31302</v>
      </c>
      <c r="D381" s="40">
        <v>13</v>
      </c>
      <c r="E381" s="40" t="s">
        <v>31</v>
      </c>
      <c r="F381" s="40">
        <v>2025</v>
      </c>
      <c r="G381" s="40" t="s">
        <v>28</v>
      </c>
      <c r="H381" s="40" t="s">
        <v>226</v>
      </c>
      <c r="I381" s="43" t="s">
        <v>270</v>
      </c>
      <c r="J381" s="40" t="s">
        <v>224</v>
      </c>
      <c r="K381" s="40"/>
      <c r="L381" s="108"/>
      <c r="M381" s="47">
        <v>-2100</v>
      </c>
      <c r="N381" s="111">
        <f t="shared" si="14"/>
        <v>4400</v>
      </c>
    </row>
    <row r="382" spans="1:14" x14ac:dyDescent="0.25">
      <c r="A382" s="40">
        <v>381</v>
      </c>
      <c r="B382" s="108" t="s">
        <v>279</v>
      </c>
      <c r="C382" s="41">
        <v>4400975811787</v>
      </c>
      <c r="D382" s="40">
        <v>14</v>
      </c>
      <c r="E382" s="40" t="s">
        <v>31</v>
      </c>
      <c r="F382" s="40">
        <v>2025</v>
      </c>
      <c r="G382" s="40" t="s">
        <v>37</v>
      </c>
      <c r="H382" s="40" t="s">
        <v>52</v>
      </c>
      <c r="I382" s="43" t="s">
        <v>68</v>
      </c>
      <c r="J382" s="40" t="s">
        <v>53</v>
      </c>
      <c r="K382" s="40"/>
      <c r="L382" s="108"/>
      <c r="M382" s="47">
        <v>-114500</v>
      </c>
      <c r="N382" s="111">
        <f t="shared" si="14"/>
        <v>-110100</v>
      </c>
    </row>
    <row r="383" spans="1:14" x14ac:dyDescent="0.25">
      <c r="A383" s="40">
        <v>382</v>
      </c>
      <c r="B383" s="108" t="s">
        <v>234</v>
      </c>
      <c r="C383" s="41">
        <v>31401</v>
      </c>
      <c r="D383" s="40">
        <v>14</v>
      </c>
      <c r="E383" s="40" t="s">
        <v>31</v>
      </c>
      <c r="F383" s="40">
        <v>2025</v>
      </c>
      <c r="G383" s="40" t="s">
        <v>28</v>
      </c>
      <c r="H383" s="40" t="s">
        <v>227</v>
      </c>
      <c r="I383" s="43" t="s">
        <v>228</v>
      </c>
      <c r="J383" s="40" t="s">
        <v>71</v>
      </c>
      <c r="K383" s="40"/>
      <c r="L383" s="108"/>
      <c r="M383" s="119">
        <v>-362.04</v>
      </c>
      <c r="N383" s="111">
        <f t="shared" si="14"/>
        <v>-110462.04</v>
      </c>
    </row>
    <row r="384" spans="1:14" x14ac:dyDescent="0.25">
      <c r="A384" s="40">
        <v>383</v>
      </c>
      <c r="B384" s="108" t="s">
        <v>54</v>
      </c>
      <c r="C384" s="41">
        <v>890731200147318</v>
      </c>
      <c r="D384" s="40">
        <v>14</v>
      </c>
      <c r="E384" s="40" t="s">
        <v>31</v>
      </c>
      <c r="F384" s="40">
        <v>2025</v>
      </c>
      <c r="G384" s="40" t="s">
        <v>30</v>
      </c>
      <c r="H384" s="40" t="s">
        <v>52</v>
      </c>
      <c r="I384" s="43" t="s">
        <v>68</v>
      </c>
      <c r="J384" s="40" t="s">
        <v>53</v>
      </c>
      <c r="K384" s="40"/>
      <c r="L384" s="108"/>
      <c r="M384" s="119">
        <v>-1.08</v>
      </c>
      <c r="N384" s="111">
        <f t="shared" si="14"/>
        <v>-110463.12</v>
      </c>
    </row>
    <row r="385" spans="1:14" x14ac:dyDescent="0.25">
      <c r="A385" s="40">
        <v>384</v>
      </c>
      <c r="B385" s="108" t="s">
        <v>56</v>
      </c>
      <c r="C385" s="41">
        <v>9903</v>
      </c>
      <c r="D385" s="40">
        <v>14</v>
      </c>
      <c r="E385" s="40" t="s">
        <v>31</v>
      </c>
      <c r="F385" s="40">
        <v>2025</v>
      </c>
      <c r="G385" s="40" t="s">
        <v>40</v>
      </c>
      <c r="H385" s="40" t="s">
        <v>69</v>
      </c>
      <c r="I385" s="43" t="s">
        <v>70</v>
      </c>
      <c r="J385" s="40" t="s">
        <v>47</v>
      </c>
      <c r="K385" s="40"/>
      <c r="L385" s="118">
        <v>110463.12</v>
      </c>
      <c r="M385" s="119"/>
      <c r="N385" s="111">
        <f t="shared" si="14"/>
        <v>0</v>
      </c>
    </row>
    <row r="386" spans="1:14" x14ac:dyDescent="0.25">
      <c r="A386" s="40">
        <v>385</v>
      </c>
      <c r="B386" s="108" t="s">
        <v>61</v>
      </c>
      <c r="C386" s="41">
        <v>374232500</v>
      </c>
      <c r="D386" s="40">
        <v>17</v>
      </c>
      <c r="E386" s="40" t="s">
        <v>31</v>
      </c>
      <c r="F386" s="40">
        <v>2025</v>
      </c>
      <c r="G386" s="40" t="s">
        <v>11</v>
      </c>
      <c r="H386" s="40" t="s">
        <v>65</v>
      </c>
      <c r="I386" s="43" t="s">
        <v>64</v>
      </c>
      <c r="J386" s="40" t="s">
        <v>63</v>
      </c>
      <c r="K386" s="40" t="s">
        <v>98</v>
      </c>
      <c r="L386" s="109">
        <v>12600</v>
      </c>
      <c r="M386" s="110"/>
      <c r="N386" s="111">
        <f t="shared" si="14"/>
        <v>12600</v>
      </c>
    </row>
    <row r="387" spans="1:14" x14ac:dyDescent="0.25">
      <c r="A387" s="40">
        <v>386</v>
      </c>
      <c r="B387" s="108" t="s">
        <v>279</v>
      </c>
      <c r="C387" s="41">
        <v>1900980156938</v>
      </c>
      <c r="D387" s="40">
        <v>18</v>
      </c>
      <c r="E387" s="40" t="s">
        <v>31</v>
      </c>
      <c r="F387" s="40">
        <v>2025</v>
      </c>
      <c r="G387" s="40" t="s">
        <v>37</v>
      </c>
      <c r="H387" s="40" t="s">
        <v>52</v>
      </c>
      <c r="I387" s="43" t="s">
        <v>68</v>
      </c>
      <c r="J387" s="40" t="s">
        <v>53</v>
      </c>
      <c r="K387" s="40"/>
      <c r="L387" s="108"/>
      <c r="M387" s="47">
        <v>-12500</v>
      </c>
      <c r="N387" s="111">
        <f t="shared" si="14"/>
        <v>100</v>
      </c>
    </row>
    <row r="388" spans="1:14" x14ac:dyDescent="0.25">
      <c r="A388" s="40">
        <v>387</v>
      </c>
      <c r="B388" s="108" t="s">
        <v>204</v>
      </c>
      <c r="C388" s="41">
        <v>554439000039504</v>
      </c>
      <c r="D388" s="40">
        <v>20</v>
      </c>
      <c r="E388" s="40" t="s">
        <v>31</v>
      </c>
      <c r="F388" s="40">
        <v>2025</v>
      </c>
      <c r="G388" s="40" t="s">
        <v>199</v>
      </c>
      <c r="H388" s="40" t="s">
        <v>158</v>
      </c>
      <c r="I388" s="43" t="s">
        <v>198</v>
      </c>
      <c r="J388" s="40" t="s">
        <v>59</v>
      </c>
      <c r="K388" s="40" t="s">
        <v>210</v>
      </c>
      <c r="L388" s="115"/>
      <c r="M388" s="47">
        <v>-2827</v>
      </c>
      <c r="N388" s="111">
        <f t="shared" si="14"/>
        <v>-2727</v>
      </c>
    </row>
    <row r="389" spans="1:14" x14ac:dyDescent="0.25">
      <c r="A389" s="40">
        <v>388</v>
      </c>
      <c r="B389" s="108" t="s">
        <v>159</v>
      </c>
      <c r="C389" s="41">
        <v>554439000039504</v>
      </c>
      <c r="D389" s="40">
        <v>20</v>
      </c>
      <c r="E389" s="40" t="s">
        <v>31</v>
      </c>
      <c r="F389" s="40">
        <v>2025</v>
      </c>
      <c r="G389" s="40" t="s">
        <v>199</v>
      </c>
      <c r="H389" s="40" t="s">
        <v>158</v>
      </c>
      <c r="I389" s="43" t="s">
        <v>198</v>
      </c>
      <c r="J389" s="40" t="s">
        <v>59</v>
      </c>
      <c r="K389" s="40" t="s">
        <v>210</v>
      </c>
      <c r="L389" s="115"/>
      <c r="M389" s="47">
        <v>-1404.84</v>
      </c>
      <c r="N389" s="111">
        <f t="shared" si="14"/>
        <v>-4131.84</v>
      </c>
    </row>
    <row r="390" spans="1:14" x14ac:dyDescent="0.25">
      <c r="A390" s="40">
        <v>389</v>
      </c>
      <c r="B390" s="108" t="s">
        <v>203</v>
      </c>
      <c r="C390" s="41">
        <v>554439000039504</v>
      </c>
      <c r="D390" s="40">
        <v>20</v>
      </c>
      <c r="E390" s="40" t="s">
        <v>31</v>
      </c>
      <c r="F390" s="40">
        <v>2025</v>
      </c>
      <c r="G390" s="40" t="s">
        <v>199</v>
      </c>
      <c r="H390" s="40" t="s">
        <v>158</v>
      </c>
      <c r="I390" s="43" t="s">
        <v>198</v>
      </c>
      <c r="J390" s="40" t="s">
        <v>59</v>
      </c>
      <c r="K390" s="40" t="s">
        <v>210</v>
      </c>
      <c r="L390" s="115"/>
      <c r="M390" s="47">
        <v>-5640</v>
      </c>
      <c r="N390" s="111">
        <f t="shared" si="14"/>
        <v>-9771.84</v>
      </c>
    </row>
    <row r="391" spans="1:14" x14ac:dyDescent="0.25">
      <c r="A391" s="40">
        <v>390</v>
      </c>
      <c r="B391" s="108" t="s">
        <v>56</v>
      </c>
      <c r="C391" s="41">
        <v>9903</v>
      </c>
      <c r="D391" s="40">
        <v>20</v>
      </c>
      <c r="E391" s="40" t="s">
        <v>31</v>
      </c>
      <c r="F391" s="40">
        <v>2025</v>
      </c>
      <c r="G391" s="40" t="s">
        <v>40</v>
      </c>
      <c r="H391" s="40" t="s">
        <v>69</v>
      </c>
      <c r="I391" s="43" t="s">
        <v>70</v>
      </c>
      <c r="J391" s="40" t="s">
        <v>47</v>
      </c>
      <c r="K391" s="40"/>
      <c r="L391" s="115">
        <v>181.82</v>
      </c>
      <c r="M391" s="119"/>
      <c r="N391" s="111">
        <f t="shared" si="14"/>
        <v>-9590.02</v>
      </c>
    </row>
    <row r="392" spans="1:14" x14ac:dyDescent="0.25">
      <c r="A392" s="40">
        <v>391</v>
      </c>
      <c r="B392" s="108" t="s">
        <v>49</v>
      </c>
      <c r="C392" s="41">
        <v>98</v>
      </c>
      <c r="D392" s="40">
        <v>20</v>
      </c>
      <c r="E392" s="40" t="s">
        <v>31</v>
      </c>
      <c r="F392" s="40">
        <v>2025</v>
      </c>
      <c r="G392" s="40" t="s">
        <v>38</v>
      </c>
      <c r="H392" s="40" t="s">
        <v>69</v>
      </c>
      <c r="I392" s="43" t="s">
        <v>70</v>
      </c>
      <c r="J392" s="40" t="s">
        <v>47</v>
      </c>
      <c r="K392" s="40"/>
      <c r="L392" s="122">
        <v>10000</v>
      </c>
      <c r="M392" s="119"/>
      <c r="N392" s="111">
        <f t="shared" si="14"/>
        <v>409.97999999999956</v>
      </c>
    </row>
    <row r="393" spans="1:14" x14ac:dyDescent="0.25">
      <c r="A393" s="40">
        <v>392</v>
      </c>
      <c r="B393" s="108" t="s">
        <v>57</v>
      </c>
      <c r="C393" s="41">
        <v>100942892802</v>
      </c>
      <c r="D393" s="40">
        <v>20</v>
      </c>
      <c r="E393" s="40" t="s">
        <v>31</v>
      </c>
      <c r="F393" s="40">
        <v>2025</v>
      </c>
      <c r="G393" s="40" t="s">
        <v>38</v>
      </c>
      <c r="H393" s="40" t="s">
        <v>69</v>
      </c>
      <c r="I393" s="43" t="s">
        <v>70</v>
      </c>
      <c r="J393" s="40" t="s">
        <v>47</v>
      </c>
      <c r="K393" s="40"/>
      <c r="L393" s="120">
        <v>599.6</v>
      </c>
      <c r="M393" s="119"/>
      <c r="N393" s="111">
        <f t="shared" si="14"/>
        <v>1009.5799999999996</v>
      </c>
    </row>
    <row r="394" spans="1:14" x14ac:dyDescent="0.25">
      <c r="A394" s="40">
        <v>393</v>
      </c>
      <c r="B394" s="108" t="s">
        <v>48</v>
      </c>
      <c r="C394" s="41">
        <v>554439000039504</v>
      </c>
      <c r="D394" s="40">
        <v>24</v>
      </c>
      <c r="E394" s="40" t="s">
        <v>31</v>
      </c>
      <c r="F394" s="40">
        <v>2025</v>
      </c>
      <c r="G394" s="40" t="s">
        <v>19</v>
      </c>
      <c r="H394" s="40" t="s">
        <v>69</v>
      </c>
      <c r="I394" s="43" t="s">
        <v>70</v>
      </c>
      <c r="J394" s="40" t="s">
        <v>47</v>
      </c>
      <c r="K394" s="40" t="s">
        <v>210</v>
      </c>
      <c r="L394" s="115"/>
      <c r="M394" s="47">
        <v>-5852</v>
      </c>
      <c r="N394" s="111">
        <f t="shared" si="14"/>
        <v>-4842.42</v>
      </c>
    </row>
    <row r="395" spans="1:14" x14ac:dyDescent="0.25">
      <c r="A395" s="40">
        <v>394</v>
      </c>
      <c r="B395" s="108" t="s">
        <v>223</v>
      </c>
      <c r="C395" s="41">
        <v>32401</v>
      </c>
      <c r="D395" s="40">
        <v>24</v>
      </c>
      <c r="E395" s="40" t="s">
        <v>31</v>
      </c>
      <c r="F395" s="40">
        <v>2025</v>
      </c>
      <c r="G395" s="40" t="s">
        <v>20</v>
      </c>
      <c r="H395" s="40" t="s">
        <v>226</v>
      </c>
      <c r="I395" s="43" t="s">
        <v>270</v>
      </c>
      <c r="J395" s="40" t="s">
        <v>224</v>
      </c>
      <c r="K395" s="40"/>
      <c r="L395" s="108"/>
      <c r="M395" s="47">
        <v>-1764.85</v>
      </c>
      <c r="N395" s="111">
        <f t="shared" si="14"/>
        <v>-6607.27</v>
      </c>
    </row>
    <row r="396" spans="1:14" x14ac:dyDescent="0.25">
      <c r="A396" s="40">
        <v>395</v>
      </c>
      <c r="B396" s="108" t="s">
        <v>54</v>
      </c>
      <c r="C396" s="41">
        <v>830831200243259</v>
      </c>
      <c r="D396" s="40">
        <v>24</v>
      </c>
      <c r="E396" s="40" t="s">
        <v>31</v>
      </c>
      <c r="F396" s="40">
        <v>2025</v>
      </c>
      <c r="G396" s="40" t="s">
        <v>29</v>
      </c>
      <c r="H396" s="40" t="s">
        <v>52</v>
      </c>
      <c r="I396" s="43" t="s">
        <v>68</v>
      </c>
      <c r="J396" s="40" t="s">
        <v>53</v>
      </c>
      <c r="K396" s="40"/>
      <c r="L396" s="108"/>
      <c r="M396" s="113">
        <v>-13</v>
      </c>
      <c r="N396" s="111">
        <f t="shared" si="14"/>
        <v>-6620.27</v>
      </c>
    </row>
    <row r="397" spans="1:14" x14ac:dyDescent="0.25">
      <c r="A397" s="40">
        <v>396</v>
      </c>
      <c r="B397" s="108" t="s">
        <v>49</v>
      </c>
      <c r="C397" s="43">
        <v>98</v>
      </c>
      <c r="D397" s="40">
        <v>24</v>
      </c>
      <c r="E397" s="40" t="s">
        <v>31</v>
      </c>
      <c r="F397" s="40">
        <v>2025</v>
      </c>
      <c r="G397" s="40" t="s">
        <v>38</v>
      </c>
      <c r="H397" s="40" t="s">
        <v>69</v>
      </c>
      <c r="I397" s="43" t="s">
        <v>70</v>
      </c>
      <c r="J397" s="40" t="s">
        <v>47</v>
      </c>
      <c r="K397" s="40"/>
      <c r="L397" s="118">
        <v>7000</v>
      </c>
      <c r="M397" s="119"/>
      <c r="N397" s="111">
        <f t="shared" si="14"/>
        <v>379.72999999999956</v>
      </c>
    </row>
    <row r="398" spans="1:14" x14ac:dyDescent="0.25">
      <c r="A398" s="40">
        <v>397</v>
      </c>
      <c r="B398" s="108" t="s">
        <v>57</v>
      </c>
      <c r="C398" s="41">
        <v>100942892802</v>
      </c>
      <c r="D398" s="40">
        <v>24</v>
      </c>
      <c r="E398" s="40" t="s">
        <v>31</v>
      </c>
      <c r="F398" s="40">
        <v>2025</v>
      </c>
      <c r="G398" s="40" t="s">
        <v>38</v>
      </c>
      <c r="H398" s="40" t="s">
        <v>69</v>
      </c>
      <c r="I398" s="43" t="s">
        <v>70</v>
      </c>
      <c r="J398" s="40" t="s">
        <v>47</v>
      </c>
      <c r="K398" s="40"/>
      <c r="L398" s="120">
        <v>425.6</v>
      </c>
      <c r="M398" s="119"/>
      <c r="N398" s="111">
        <f t="shared" si="14"/>
        <v>805.32999999999959</v>
      </c>
    </row>
    <row r="399" spans="1:14" x14ac:dyDescent="0.25">
      <c r="A399" s="40">
        <v>398</v>
      </c>
      <c r="B399" s="108" t="s">
        <v>46</v>
      </c>
      <c r="C399" s="41">
        <v>32701</v>
      </c>
      <c r="D399" s="40">
        <v>27</v>
      </c>
      <c r="E399" s="40" t="s">
        <v>31</v>
      </c>
      <c r="F399" s="40">
        <v>2025</v>
      </c>
      <c r="G399" s="40" t="s">
        <v>113</v>
      </c>
      <c r="H399" s="40" t="s">
        <v>51</v>
      </c>
      <c r="I399" s="43" t="s">
        <v>131</v>
      </c>
      <c r="J399" s="40" t="s">
        <v>174</v>
      </c>
      <c r="K399" s="40"/>
      <c r="L399" s="108"/>
      <c r="M399" s="47">
        <v>-2028.59</v>
      </c>
      <c r="N399" s="111">
        <f t="shared" si="14"/>
        <v>-1223.2600000000002</v>
      </c>
    </row>
    <row r="400" spans="1:14" x14ac:dyDescent="0.25">
      <c r="A400" s="40">
        <v>399</v>
      </c>
      <c r="B400" s="108" t="s">
        <v>49</v>
      </c>
      <c r="C400" s="43">
        <v>98</v>
      </c>
      <c r="D400" s="40">
        <v>27</v>
      </c>
      <c r="E400" s="40" t="s">
        <v>31</v>
      </c>
      <c r="F400" s="40">
        <v>2025</v>
      </c>
      <c r="G400" s="40" t="s">
        <v>38</v>
      </c>
      <c r="H400" s="40" t="s">
        <v>69</v>
      </c>
      <c r="I400" s="43" t="s">
        <v>70</v>
      </c>
      <c r="J400" s="40" t="s">
        <v>47</v>
      </c>
      <c r="K400" s="40"/>
      <c r="L400" s="118">
        <v>1500</v>
      </c>
      <c r="M400" s="119"/>
      <c r="N400" s="111">
        <f t="shared" ref="N400:N463" si="15">N399+L400+M400</f>
        <v>276.73999999999978</v>
      </c>
    </row>
    <row r="401" spans="1:15" x14ac:dyDescent="0.25">
      <c r="A401" s="40">
        <v>400</v>
      </c>
      <c r="B401" s="108" t="s">
        <v>57</v>
      </c>
      <c r="C401" s="41">
        <v>100942892802</v>
      </c>
      <c r="D401" s="40">
        <v>27</v>
      </c>
      <c r="E401" s="40" t="s">
        <v>31</v>
      </c>
      <c r="F401" s="40">
        <v>2025</v>
      </c>
      <c r="G401" s="40" t="s">
        <v>38</v>
      </c>
      <c r="H401" s="40" t="s">
        <v>69</v>
      </c>
      <c r="I401" s="43" t="s">
        <v>70</v>
      </c>
      <c r="J401" s="40" t="s">
        <v>47</v>
      </c>
      <c r="K401" s="40"/>
      <c r="L401" s="115">
        <v>93.12</v>
      </c>
      <c r="M401" s="119"/>
      <c r="N401" s="112">
        <f t="shared" si="15"/>
        <v>369.85999999999979</v>
      </c>
      <c r="O401" s="187"/>
    </row>
    <row r="402" spans="1:15" x14ac:dyDescent="0.25">
      <c r="A402" s="40">
        <v>401</v>
      </c>
      <c r="B402" s="108" t="s">
        <v>223</v>
      </c>
      <c r="C402" s="41">
        <v>554439000019738</v>
      </c>
      <c r="D402" s="40">
        <v>1</v>
      </c>
      <c r="E402" s="40" t="s">
        <v>32</v>
      </c>
      <c r="F402" s="40">
        <v>2025</v>
      </c>
      <c r="G402" s="40" t="s">
        <v>19</v>
      </c>
      <c r="H402" s="40" t="s">
        <v>185</v>
      </c>
      <c r="I402" s="43" t="s">
        <v>271</v>
      </c>
      <c r="J402" s="40" t="s">
        <v>224</v>
      </c>
      <c r="K402" s="40"/>
      <c r="L402" s="108"/>
      <c r="M402" s="47">
        <v>-2225</v>
      </c>
      <c r="N402" s="111">
        <f t="shared" si="15"/>
        <v>-1855.1400000000003</v>
      </c>
    </row>
    <row r="403" spans="1:15" x14ac:dyDescent="0.25">
      <c r="A403" s="40">
        <v>402</v>
      </c>
      <c r="B403" s="108" t="s">
        <v>160</v>
      </c>
      <c r="C403" s="41">
        <v>554732000025525</v>
      </c>
      <c r="D403" s="40">
        <v>1</v>
      </c>
      <c r="E403" s="40" t="s">
        <v>32</v>
      </c>
      <c r="F403" s="40">
        <v>2025</v>
      </c>
      <c r="G403" s="40" t="s">
        <v>19</v>
      </c>
      <c r="H403" s="40" t="s">
        <v>108</v>
      </c>
      <c r="I403" s="43" t="s">
        <v>152</v>
      </c>
      <c r="J403" s="40" t="s">
        <v>163</v>
      </c>
      <c r="K403" s="40"/>
      <c r="L403" s="108"/>
      <c r="M403" s="47">
        <v>-2100</v>
      </c>
      <c r="N403" s="111">
        <f t="shared" si="15"/>
        <v>-3955.1400000000003</v>
      </c>
    </row>
    <row r="404" spans="1:15" x14ac:dyDescent="0.25">
      <c r="A404" s="40">
        <v>403</v>
      </c>
      <c r="B404" s="108" t="s">
        <v>172</v>
      </c>
      <c r="C404" s="41">
        <v>40101</v>
      </c>
      <c r="D404" s="40">
        <v>1</v>
      </c>
      <c r="E404" s="40" t="s">
        <v>32</v>
      </c>
      <c r="F404" s="40">
        <v>2025</v>
      </c>
      <c r="G404" s="40" t="s">
        <v>28</v>
      </c>
      <c r="H404" s="40" t="s">
        <v>178</v>
      </c>
      <c r="I404" s="43" t="s">
        <v>268</v>
      </c>
      <c r="J404" s="40" t="s">
        <v>171</v>
      </c>
      <c r="K404" s="40"/>
      <c r="L404" s="108"/>
      <c r="M404" s="119">
        <v>-672</v>
      </c>
      <c r="N404" s="111">
        <f t="shared" si="15"/>
        <v>-4627.1400000000003</v>
      </c>
    </row>
    <row r="405" spans="1:15" x14ac:dyDescent="0.25">
      <c r="A405" s="40">
        <v>404</v>
      </c>
      <c r="B405" s="108" t="s">
        <v>49</v>
      </c>
      <c r="C405" s="43">
        <v>98</v>
      </c>
      <c r="D405" s="40">
        <v>1</v>
      </c>
      <c r="E405" s="40" t="s">
        <v>32</v>
      </c>
      <c r="F405" s="40">
        <v>2025</v>
      </c>
      <c r="G405" s="40" t="s">
        <v>38</v>
      </c>
      <c r="H405" s="40" t="s">
        <v>69</v>
      </c>
      <c r="I405" s="43" t="s">
        <v>70</v>
      </c>
      <c r="J405" s="40" t="s">
        <v>47</v>
      </c>
      <c r="K405" s="40"/>
      <c r="L405" s="118">
        <v>5000</v>
      </c>
      <c r="M405" s="119"/>
      <c r="N405" s="111">
        <f t="shared" si="15"/>
        <v>372.85999999999967</v>
      </c>
    </row>
    <row r="406" spans="1:15" x14ac:dyDescent="0.25">
      <c r="A406" s="40">
        <v>405</v>
      </c>
      <c r="B406" s="108" t="s">
        <v>57</v>
      </c>
      <c r="C406" s="41">
        <v>100942892802</v>
      </c>
      <c r="D406" s="40">
        <v>1</v>
      </c>
      <c r="E406" s="40" t="s">
        <v>32</v>
      </c>
      <c r="F406" s="40">
        <v>2025</v>
      </c>
      <c r="G406" s="40" t="s">
        <v>38</v>
      </c>
      <c r="H406" s="40" t="s">
        <v>69</v>
      </c>
      <c r="I406" s="43" t="s">
        <v>70</v>
      </c>
      <c r="J406" s="40" t="s">
        <v>47</v>
      </c>
      <c r="K406" s="40"/>
      <c r="L406" s="120">
        <v>316.8</v>
      </c>
      <c r="M406" s="119"/>
      <c r="N406" s="111">
        <f t="shared" si="15"/>
        <v>689.65999999999963</v>
      </c>
    </row>
    <row r="407" spans="1:15" x14ac:dyDescent="0.25">
      <c r="A407" s="40">
        <v>406</v>
      </c>
      <c r="B407" s="108" t="s">
        <v>140</v>
      </c>
      <c r="C407" s="41">
        <v>40201</v>
      </c>
      <c r="D407" s="40">
        <v>2</v>
      </c>
      <c r="E407" s="40" t="s">
        <v>32</v>
      </c>
      <c r="F407" s="40">
        <v>2025</v>
      </c>
      <c r="G407" s="40" t="s">
        <v>20</v>
      </c>
      <c r="H407" s="40" t="s">
        <v>229</v>
      </c>
      <c r="I407" s="43" t="s">
        <v>230</v>
      </c>
      <c r="J407" s="40" t="s">
        <v>139</v>
      </c>
      <c r="K407" s="40"/>
      <c r="L407" s="108"/>
      <c r="M407" s="47">
        <v>-1218</v>
      </c>
      <c r="N407" s="111">
        <f t="shared" si="15"/>
        <v>-528.34000000000037</v>
      </c>
    </row>
    <row r="408" spans="1:15" x14ac:dyDescent="0.25">
      <c r="A408" s="40">
        <v>407</v>
      </c>
      <c r="B408" s="108" t="s">
        <v>49</v>
      </c>
      <c r="C408" s="43">
        <v>98</v>
      </c>
      <c r="D408" s="40">
        <v>2</v>
      </c>
      <c r="E408" s="40" t="s">
        <v>32</v>
      </c>
      <c r="F408" s="40">
        <v>2025</v>
      </c>
      <c r="G408" s="40" t="s">
        <v>38</v>
      </c>
      <c r="H408" s="40" t="s">
        <v>69</v>
      </c>
      <c r="I408" s="43" t="s">
        <v>70</v>
      </c>
      <c r="J408" s="40" t="s">
        <v>47</v>
      </c>
      <c r="K408" s="40"/>
      <c r="L408" s="118">
        <v>1000</v>
      </c>
      <c r="M408" s="119"/>
      <c r="N408" s="111">
        <f t="shared" si="15"/>
        <v>471.65999999999963</v>
      </c>
    </row>
    <row r="409" spans="1:15" x14ac:dyDescent="0.25">
      <c r="A409" s="40">
        <v>408</v>
      </c>
      <c r="B409" s="108" t="s">
        <v>57</v>
      </c>
      <c r="C409" s="41">
        <v>100942892802</v>
      </c>
      <c r="D409" s="40">
        <v>2</v>
      </c>
      <c r="E409" s="40" t="s">
        <v>32</v>
      </c>
      <c r="F409" s="40">
        <v>2025</v>
      </c>
      <c r="G409" s="40" t="s">
        <v>38</v>
      </c>
      <c r="H409" s="40" t="s">
        <v>69</v>
      </c>
      <c r="I409" s="43" t="s">
        <v>70</v>
      </c>
      <c r="J409" s="40" t="s">
        <v>47</v>
      </c>
      <c r="K409" s="40"/>
      <c r="L409" s="115">
        <v>63.78</v>
      </c>
      <c r="M409" s="119"/>
      <c r="N409" s="111">
        <f t="shared" si="15"/>
        <v>535.4399999999996</v>
      </c>
    </row>
    <row r="410" spans="1:15" x14ac:dyDescent="0.25">
      <c r="A410" s="40">
        <v>409</v>
      </c>
      <c r="B410" s="108" t="s">
        <v>140</v>
      </c>
      <c r="C410" s="41">
        <v>40301</v>
      </c>
      <c r="D410" s="40">
        <v>3</v>
      </c>
      <c r="E410" s="40" t="s">
        <v>32</v>
      </c>
      <c r="F410" s="40">
        <v>2025</v>
      </c>
      <c r="G410" s="40" t="s">
        <v>28</v>
      </c>
      <c r="H410" s="40" t="s">
        <v>186</v>
      </c>
      <c r="I410" s="43" t="s">
        <v>231</v>
      </c>
      <c r="J410" s="40" t="s">
        <v>222</v>
      </c>
      <c r="K410" s="40"/>
      <c r="L410" s="108"/>
      <c r="M410" s="113">
        <v>-756</v>
      </c>
      <c r="N410" s="111">
        <f t="shared" si="15"/>
        <v>-220.5600000000004</v>
      </c>
    </row>
    <row r="411" spans="1:15" x14ac:dyDescent="0.25">
      <c r="A411" s="40">
        <v>410</v>
      </c>
      <c r="B411" s="108" t="s">
        <v>49</v>
      </c>
      <c r="C411" s="43">
        <v>98</v>
      </c>
      <c r="D411" s="40">
        <v>3</v>
      </c>
      <c r="E411" s="40" t="s">
        <v>32</v>
      </c>
      <c r="F411" s="40">
        <v>2025</v>
      </c>
      <c r="G411" s="40" t="s">
        <v>38</v>
      </c>
      <c r="H411" s="40" t="s">
        <v>69</v>
      </c>
      <c r="I411" s="43" t="s">
        <v>70</v>
      </c>
      <c r="J411" s="40" t="s">
        <v>47</v>
      </c>
      <c r="K411" s="40"/>
      <c r="L411" s="120">
        <v>500</v>
      </c>
      <c r="M411" s="119"/>
      <c r="N411" s="111">
        <f t="shared" si="15"/>
        <v>279.4399999999996</v>
      </c>
    </row>
    <row r="412" spans="1:15" x14ac:dyDescent="0.25">
      <c r="A412" s="40">
        <v>411</v>
      </c>
      <c r="B412" s="108" t="s">
        <v>57</v>
      </c>
      <c r="C412" s="41">
        <v>100942892802</v>
      </c>
      <c r="D412" s="40">
        <v>3</v>
      </c>
      <c r="E412" s="40" t="s">
        <v>32</v>
      </c>
      <c r="F412" s="40">
        <v>2025</v>
      </c>
      <c r="G412" s="40" t="s">
        <v>38</v>
      </c>
      <c r="H412" s="40" t="s">
        <v>69</v>
      </c>
      <c r="I412" s="43" t="s">
        <v>70</v>
      </c>
      <c r="J412" s="40" t="s">
        <v>47</v>
      </c>
      <c r="K412" s="40"/>
      <c r="L412" s="115">
        <v>32.11</v>
      </c>
      <c r="M412" s="119"/>
      <c r="N412" s="111">
        <f t="shared" si="15"/>
        <v>311.54999999999961</v>
      </c>
    </row>
    <row r="413" spans="1:15" x14ac:dyDescent="0.25">
      <c r="A413" s="40">
        <v>412</v>
      </c>
      <c r="B413" s="108" t="s">
        <v>61</v>
      </c>
      <c r="C413" s="41">
        <v>376766726</v>
      </c>
      <c r="D413" s="40">
        <v>4</v>
      </c>
      <c r="E413" s="40" t="s">
        <v>32</v>
      </c>
      <c r="F413" s="40">
        <v>2025</v>
      </c>
      <c r="G413" s="40" t="s">
        <v>11</v>
      </c>
      <c r="H413" s="40" t="s">
        <v>65</v>
      </c>
      <c r="I413" s="43" t="s">
        <v>64</v>
      </c>
      <c r="J413" s="40" t="s">
        <v>63</v>
      </c>
      <c r="K413" s="40" t="s">
        <v>95</v>
      </c>
      <c r="L413" s="109">
        <v>7000</v>
      </c>
      <c r="M413" s="110"/>
      <c r="N413" s="111">
        <f t="shared" si="15"/>
        <v>7311.5499999999993</v>
      </c>
    </row>
    <row r="414" spans="1:15" x14ac:dyDescent="0.25">
      <c r="A414" s="40">
        <v>413</v>
      </c>
      <c r="B414" s="108" t="s">
        <v>127</v>
      </c>
      <c r="C414" s="41">
        <v>40701</v>
      </c>
      <c r="D414" s="40">
        <v>7</v>
      </c>
      <c r="E414" s="40" t="s">
        <v>32</v>
      </c>
      <c r="F414" s="40">
        <v>2025</v>
      </c>
      <c r="G414" s="40" t="s">
        <v>58</v>
      </c>
      <c r="H414" s="40" t="s">
        <v>26</v>
      </c>
      <c r="I414" s="43" t="s">
        <v>128</v>
      </c>
      <c r="J414" s="40" t="s">
        <v>59</v>
      </c>
      <c r="K414" s="40" t="s">
        <v>209</v>
      </c>
      <c r="L414" s="108"/>
      <c r="M414" s="47">
        <v>-1138.95</v>
      </c>
      <c r="N414" s="111">
        <f t="shared" si="15"/>
        <v>6172.5999999999995</v>
      </c>
    </row>
    <row r="415" spans="1:15" x14ac:dyDescent="0.25">
      <c r="A415" s="40">
        <v>414</v>
      </c>
      <c r="B415" s="108" t="s">
        <v>140</v>
      </c>
      <c r="C415" s="41">
        <v>40901</v>
      </c>
      <c r="D415" s="40">
        <v>9</v>
      </c>
      <c r="E415" s="40" t="s">
        <v>32</v>
      </c>
      <c r="F415" s="40">
        <v>2025</v>
      </c>
      <c r="G415" s="40" t="s">
        <v>20</v>
      </c>
      <c r="H415" s="40" t="s">
        <v>179</v>
      </c>
      <c r="I415" s="43" t="s">
        <v>232</v>
      </c>
      <c r="J415" s="40" t="s">
        <v>139</v>
      </c>
      <c r="K415" s="40"/>
      <c r="L415" s="108"/>
      <c r="M415" s="47">
        <v>-1638</v>
      </c>
      <c r="N415" s="111">
        <f t="shared" si="15"/>
        <v>4534.5999999999995</v>
      </c>
    </row>
    <row r="416" spans="1:15" x14ac:dyDescent="0.25">
      <c r="A416" s="40">
        <v>415</v>
      </c>
      <c r="B416" s="108" t="s">
        <v>54</v>
      </c>
      <c r="C416" s="41">
        <v>890991200007324</v>
      </c>
      <c r="D416" s="40">
        <v>9</v>
      </c>
      <c r="E416" s="40" t="s">
        <v>32</v>
      </c>
      <c r="F416" s="40">
        <v>2025</v>
      </c>
      <c r="G416" s="40" t="s">
        <v>29</v>
      </c>
      <c r="H416" s="40" t="s">
        <v>52</v>
      </c>
      <c r="I416" s="43" t="s">
        <v>68</v>
      </c>
      <c r="J416" s="40" t="s">
        <v>53</v>
      </c>
      <c r="K416" s="40"/>
      <c r="L416" s="108"/>
      <c r="M416" s="113">
        <v>-13</v>
      </c>
      <c r="N416" s="111">
        <f t="shared" si="15"/>
        <v>4521.5999999999995</v>
      </c>
    </row>
    <row r="417" spans="1:14" x14ac:dyDescent="0.25">
      <c r="A417" s="40">
        <v>416</v>
      </c>
      <c r="B417" s="108" t="s">
        <v>61</v>
      </c>
      <c r="C417" s="41">
        <v>377394873</v>
      </c>
      <c r="D417" s="40">
        <v>10</v>
      </c>
      <c r="E417" s="40" t="s">
        <v>32</v>
      </c>
      <c r="F417" s="40">
        <v>2025</v>
      </c>
      <c r="G417" s="40" t="s">
        <v>11</v>
      </c>
      <c r="H417" s="40" t="s">
        <v>65</v>
      </c>
      <c r="I417" s="43" t="s">
        <v>64</v>
      </c>
      <c r="J417" s="40" t="s">
        <v>63</v>
      </c>
      <c r="K417" s="40" t="s">
        <v>99</v>
      </c>
      <c r="L417" s="109">
        <v>12600</v>
      </c>
      <c r="M417" s="110"/>
      <c r="N417" s="111">
        <f t="shared" si="15"/>
        <v>17121.599999999999</v>
      </c>
    </row>
    <row r="418" spans="1:14" x14ac:dyDescent="0.25">
      <c r="A418" s="40">
        <v>417</v>
      </c>
      <c r="B418" s="108" t="s">
        <v>54</v>
      </c>
      <c r="C418" s="41">
        <v>881001201242946</v>
      </c>
      <c r="D418" s="40">
        <v>10</v>
      </c>
      <c r="E418" s="40" t="s">
        <v>32</v>
      </c>
      <c r="F418" s="40">
        <v>2025</v>
      </c>
      <c r="G418" s="40" t="s">
        <v>14</v>
      </c>
      <c r="H418" s="40" t="s">
        <v>52</v>
      </c>
      <c r="I418" s="43" t="s">
        <v>68</v>
      </c>
      <c r="J418" s="40" t="s">
        <v>53</v>
      </c>
      <c r="K418" s="40"/>
      <c r="L418" s="108"/>
      <c r="M418" s="113">
        <v>-37.700000000000003</v>
      </c>
      <c r="N418" s="111">
        <f t="shared" si="15"/>
        <v>17083.899999999998</v>
      </c>
    </row>
    <row r="419" spans="1:14" x14ac:dyDescent="0.25">
      <c r="A419" s="40">
        <v>418</v>
      </c>
      <c r="B419" s="108" t="s">
        <v>61</v>
      </c>
      <c r="C419" s="41">
        <v>377578229</v>
      </c>
      <c r="D419" s="40">
        <v>11</v>
      </c>
      <c r="E419" s="40" t="s">
        <v>32</v>
      </c>
      <c r="F419" s="40">
        <v>2025</v>
      </c>
      <c r="G419" s="40" t="s">
        <v>13</v>
      </c>
      <c r="H419" s="40" t="s">
        <v>83</v>
      </c>
      <c r="I419" s="43" t="s">
        <v>66</v>
      </c>
      <c r="J419" s="40" t="s">
        <v>63</v>
      </c>
      <c r="K419" s="40" t="s">
        <v>99</v>
      </c>
      <c r="L419" s="109">
        <v>4200</v>
      </c>
      <c r="M419" s="110"/>
      <c r="N419" s="111">
        <f t="shared" si="15"/>
        <v>21283.899999999998</v>
      </c>
    </row>
    <row r="420" spans="1:14" x14ac:dyDescent="0.25">
      <c r="A420" s="40">
        <v>419</v>
      </c>
      <c r="B420" s="108" t="s">
        <v>61</v>
      </c>
      <c r="C420" s="41">
        <v>377935291</v>
      </c>
      <c r="D420" s="40">
        <v>15</v>
      </c>
      <c r="E420" s="40" t="s">
        <v>32</v>
      </c>
      <c r="F420" s="40">
        <v>2025</v>
      </c>
      <c r="G420" s="40" t="s">
        <v>11</v>
      </c>
      <c r="H420" s="40" t="s">
        <v>65</v>
      </c>
      <c r="I420" s="43" t="s">
        <v>64</v>
      </c>
      <c r="J420" s="40" t="s">
        <v>63</v>
      </c>
      <c r="K420" s="40" t="s">
        <v>95</v>
      </c>
      <c r="L420" s="109">
        <v>7000</v>
      </c>
      <c r="M420" s="110"/>
      <c r="N420" s="111">
        <f t="shared" si="15"/>
        <v>28283.899999999998</v>
      </c>
    </row>
    <row r="421" spans="1:14" x14ac:dyDescent="0.25">
      <c r="A421" s="40">
        <v>420</v>
      </c>
      <c r="B421" s="108" t="s">
        <v>159</v>
      </c>
      <c r="C421" s="41">
        <v>554439000039504</v>
      </c>
      <c r="D421" s="40">
        <v>16</v>
      </c>
      <c r="E421" s="40" t="s">
        <v>32</v>
      </c>
      <c r="F421" s="40">
        <v>2025</v>
      </c>
      <c r="G421" s="40" t="s">
        <v>199</v>
      </c>
      <c r="H421" s="40" t="s">
        <v>158</v>
      </c>
      <c r="I421" s="43" t="s">
        <v>198</v>
      </c>
      <c r="J421" s="40" t="s">
        <v>59</v>
      </c>
      <c r="K421" s="40" t="s">
        <v>209</v>
      </c>
      <c r="L421" s="115"/>
      <c r="M421" s="47">
        <v>-1006.54</v>
      </c>
      <c r="N421" s="111">
        <f t="shared" si="15"/>
        <v>27277.359999999997</v>
      </c>
    </row>
    <row r="422" spans="1:14" x14ac:dyDescent="0.25">
      <c r="A422" s="40">
        <v>421</v>
      </c>
      <c r="B422" s="108" t="s">
        <v>204</v>
      </c>
      <c r="C422" s="41">
        <v>554439000039504</v>
      </c>
      <c r="D422" s="40">
        <v>16</v>
      </c>
      <c r="E422" s="40" t="s">
        <v>32</v>
      </c>
      <c r="F422" s="40">
        <v>2025</v>
      </c>
      <c r="G422" s="40" t="s">
        <v>199</v>
      </c>
      <c r="H422" s="40" t="s">
        <v>158</v>
      </c>
      <c r="I422" s="43" t="s">
        <v>198</v>
      </c>
      <c r="J422" s="40" t="s">
        <v>59</v>
      </c>
      <c r="K422" s="40" t="s">
        <v>209</v>
      </c>
      <c r="L422" s="115"/>
      <c r="M422" s="47">
        <v>-2505.69</v>
      </c>
      <c r="N422" s="111">
        <f t="shared" si="15"/>
        <v>24771.67</v>
      </c>
    </row>
    <row r="423" spans="1:14" x14ac:dyDescent="0.25">
      <c r="A423" s="40">
        <v>422</v>
      </c>
      <c r="B423" s="108" t="s">
        <v>203</v>
      </c>
      <c r="C423" s="41">
        <v>554439000039504</v>
      </c>
      <c r="D423" s="40">
        <v>16</v>
      </c>
      <c r="E423" s="40" t="s">
        <v>32</v>
      </c>
      <c r="F423" s="40">
        <v>2025</v>
      </c>
      <c r="G423" s="40" t="s">
        <v>199</v>
      </c>
      <c r="H423" s="40" t="s">
        <v>158</v>
      </c>
      <c r="I423" s="43" t="s">
        <v>198</v>
      </c>
      <c r="J423" s="40" t="s">
        <v>59</v>
      </c>
      <c r="K423" s="40" t="s">
        <v>209</v>
      </c>
      <c r="L423" s="115"/>
      <c r="M423" s="47">
        <v>-4555.8</v>
      </c>
      <c r="N423" s="111">
        <f t="shared" si="15"/>
        <v>20215.87</v>
      </c>
    </row>
    <row r="424" spans="1:14" x14ac:dyDescent="0.25">
      <c r="A424" s="40">
        <v>423</v>
      </c>
      <c r="B424" s="108" t="s">
        <v>48</v>
      </c>
      <c r="C424" s="41">
        <v>554439000039504</v>
      </c>
      <c r="D424" s="40">
        <v>16</v>
      </c>
      <c r="E424" s="40" t="s">
        <v>32</v>
      </c>
      <c r="F424" s="40">
        <v>2025</v>
      </c>
      <c r="G424" s="40" t="s">
        <v>19</v>
      </c>
      <c r="H424" s="40" t="s">
        <v>69</v>
      </c>
      <c r="I424" s="43" t="s">
        <v>70</v>
      </c>
      <c r="J424" s="40" t="s">
        <v>47</v>
      </c>
      <c r="K424" s="40" t="s">
        <v>209</v>
      </c>
      <c r="L424" s="115"/>
      <c r="M424" s="47">
        <v>-2652.02</v>
      </c>
      <c r="N424" s="111">
        <f t="shared" si="15"/>
        <v>17563.849999999999</v>
      </c>
    </row>
    <row r="425" spans="1:14" x14ac:dyDescent="0.25">
      <c r="A425" s="40">
        <v>424</v>
      </c>
      <c r="B425" s="108" t="s">
        <v>61</v>
      </c>
      <c r="C425" s="41">
        <v>378529134</v>
      </c>
      <c r="D425" s="40">
        <v>23</v>
      </c>
      <c r="E425" s="40" t="s">
        <v>32</v>
      </c>
      <c r="F425" s="40">
        <v>2025</v>
      </c>
      <c r="G425" s="40" t="s">
        <v>11</v>
      </c>
      <c r="H425" s="40" t="s">
        <v>65</v>
      </c>
      <c r="I425" s="43" t="s">
        <v>64</v>
      </c>
      <c r="J425" s="40" t="s">
        <v>63</v>
      </c>
      <c r="K425" s="40" t="s">
        <v>95</v>
      </c>
      <c r="L425" s="109">
        <v>7000</v>
      </c>
      <c r="M425" s="110"/>
      <c r="N425" s="111">
        <f t="shared" si="15"/>
        <v>24563.85</v>
      </c>
    </row>
    <row r="426" spans="1:14" x14ac:dyDescent="0.25">
      <c r="A426" s="40">
        <v>425</v>
      </c>
      <c r="B426" s="108" t="s">
        <v>75</v>
      </c>
      <c r="C426" s="41">
        <v>551295000499013</v>
      </c>
      <c r="D426" s="40">
        <v>29</v>
      </c>
      <c r="E426" s="40" t="s">
        <v>32</v>
      </c>
      <c r="F426" s="40">
        <v>2025</v>
      </c>
      <c r="G426" s="40" t="s">
        <v>19</v>
      </c>
      <c r="H426" s="46" t="s">
        <v>74</v>
      </c>
      <c r="I426" s="43" t="s">
        <v>73</v>
      </c>
      <c r="J426" s="40" t="s">
        <v>71</v>
      </c>
      <c r="K426" s="40"/>
      <c r="L426" s="108"/>
      <c r="M426" s="119">
        <v>-987.09</v>
      </c>
      <c r="N426" s="111">
        <f t="shared" si="15"/>
        <v>23576.76</v>
      </c>
    </row>
    <row r="427" spans="1:14" x14ac:dyDescent="0.25">
      <c r="A427" s="40">
        <v>426</v>
      </c>
      <c r="B427" s="108" t="s">
        <v>280</v>
      </c>
      <c r="C427" s="41">
        <v>42901</v>
      </c>
      <c r="D427" s="40">
        <v>29</v>
      </c>
      <c r="E427" s="40" t="s">
        <v>32</v>
      </c>
      <c r="F427" s="40">
        <v>2025</v>
      </c>
      <c r="G427" s="40" t="s">
        <v>28</v>
      </c>
      <c r="H427" s="40" t="s">
        <v>161</v>
      </c>
      <c r="I427" s="43" t="s">
        <v>162</v>
      </c>
      <c r="J427" s="40" t="s">
        <v>71</v>
      </c>
      <c r="K427" s="40"/>
      <c r="L427" s="108"/>
      <c r="M427" s="47">
        <v>-1407.5</v>
      </c>
      <c r="N427" s="111">
        <f t="shared" si="15"/>
        <v>22169.26</v>
      </c>
    </row>
    <row r="428" spans="1:14" x14ac:dyDescent="0.25">
      <c r="A428" s="40">
        <v>427</v>
      </c>
      <c r="B428" s="108" t="s">
        <v>54</v>
      </c>
      <c r="C428" s="41">
        <v>891191200150475</v>
      </c>
      <c r="D428" s="40">
        <v>29</v>
      </c>
      <c r="E428" s="40" t="s">
        <v>32</v>
      </c>
      <c r="F428" s="40">
        <v>2025</v>
      </c>
      <c r="G428" s="40" t="s">
        <v>30</v>
      </c>
      <c r="H428" s="40" t="s">
        <v>52</v>
      </c>
      <c r="I428" s="43" t="s">
        <v>68</v>
      </c>
      <c r="J428" s="40" t="s">
        <v>53</v>
      </c>
      <c r="K428" s="40"/>
      <c r="L428" s="108"/>
      <c r="M428" s="119">
        <v>-3.03</v>
      </c>
      <c r="N428" s="112">
        <f t="shared" si="15"/>
        <v>22166.23</v>
      </c>
    </row>
    <row r="429" spans="1:14" x14ac:dyDescent="0.25">
      <c r="A429" s="40">
        <v>428</v>
      </c>
      <c r="B429" s="108" t="s">
        <v>223</v>
      </c>
      <c r="C429" s="41">
        <v>551882000762037</v>
      </c>
      <c r="D429" s="40">
        <v>2</v>
      </c>
      <c r="E429" s="40" t="s">
        <v>34</v>
      </c>
      <c r="F429" s="40">
        <v>2025</v>
      </c>
      <c r="G429" s="40" t="s">
        <v>19</v>
      </c>
      <c r="H429" s="40" t="s">
        <v>109</v>
      </c>
      <c r="I429" s="43" t="s">
        <v>262</v>
      </c>
      <c r="J429" s="40" t="s">
        <v>224</v>
      </c>
      <c r="K429" s="40"/>
      <c r="L429" s="108"/>
      <c r="M429" s="47">
        <v>-3887.11</v>
      </c>
      <c r="N429" s="111">
        <f t="shared" si="15"/>
        <v>18279.12</v>
      </c>
    </row>
    <row r="430" spans="1:14" x14ac:dyDescent="0.25">
      <c r="A430" s="40">
        <v>429</v>
      </c>
      <c r="B430" s="108" t="s">
        <v>223</v>
      </c>
      <c r="C430" s="41">
        <v>553653000010035</v>
      </c>
      <c r="D430" s="40">
        <v>2</v>
      </c>
      <c r="E430" s="40" t="s">
        <v>34</v>
      </c>
      <c r="F430" s="40">
        <v>2025</v>
      </c>
      <c r="G430" s="40" t="s">
        <v>19</v>
      </c>
      <c r="H430" s="40" t="s">
        <v>235</v>
      </c>
      <c r="I430" s="43" t="s">
        <v>256</v>
      </c>
      <c r="J430" s="40" t="s">
        <v>224</v>
      </c>
      <c r="K430" s="40"/>
      <c r="L430" s="108"/>
      <c r="M430" s="47">
        <v>-2100</v>
      </c>
      <c r="N430" s="111">
        <f t="shared" si="15"/>
        <v>16179.119999999999</v>
      </c>
    </row>
    <row r="431" spans="1:14" x14ac:dyDescent="0.25">
      <c r="A431" s="40">
        <v>430</v>
      </c>
      <c r="B431" s="108" t="s">
        <v>140</v>
      </c>
      <c r="C431" s="41">
        <v>554439000008780</v>
      </c>
      <c r="D431" s="40">
        <v>2</v>
      </c>
      <c r="E431" s="40" t="s">
        <v>34</v>
      </c>
      <c r="F431" s="40">
        <v>2025</v>
      </c>
      <c r="G431" s="40" t="s">
        <v>19</v>
      </c>
      <c r="H431" s="40" t="s">
        <v>220</v>
      </c>
      <c r="I431" s="43" t="s">
        <v>253</v>
      </c>
      <c r="J431" s="40" t="s">
        <v>222</v>
      </c>
      <c r="K431" s="40"/>
      <c r="L431" s="108"/>
      <c r="M431" s="47">
        <v>-3887.11</v>
      </c>
      <c r="N431" s="111">
        <f t="shared" si="15"/>
        <v>12292.009999999998</v>
      </c>
    </row>
    <row r="432" spans="1:14" x14ac:dyDescent="0.25">
      <c r="A432" s="40">
        <v>431</v>
      </c>
      <c r="B432" s="108" t="s">
        <v>160</v>
      </c>
      <c r="C432" s="41">
        <v>554732000025525</v>
      </c>
      <c r="D432" s="40">
        <v>2</v>
      </c>
      <c r="E432" s="40" t="s">
        <v>34</v>
      </c>
      <c r="F432" s="40">
        <v>2025</v>
      </c>
      <c r="G432" s="40" t="s">
        <v>19</v>
      </c>
      <c r="H432" s="40" t="s">
        <v>108</v>
      </c>
      <c r="I432" s="43" t="s">
        <v>152</v>
      </c>
      <c r="J432" s="40" t="s">
        <v>163</v>
      </c>
      <c r="K432" s="40"/>
      <c r="L432" s="108"/>
      <c r="M432" s="47">
        <v>-2100</v>
      </c>
      <c r="N432" s="111">
        <f t="shared" si="15"/>
        <v>10192.009999999998</v>
      </c>
    </row>
    <row r="433" spans="1:14" x14ac:dyDescent="0.25">
      <c r="A433" s="40">
        <v>432</v>
      </c>
      <c r="B433" s="108" t="s">
        <v>234</v>
      </c>
      <c r="C433" s="41">
        <v>50201</v>
      </c>
      <c r="D433" s="40">
        <v>2</v>
      </c>
      <c r="E433" s="40" t="s">
        <v>34</v>
      </c>
      <c r="F433" s="40">
        <v>2025</v>
      </c>
      <c r="G433" s="40" t="s">
        <v>20</v>
      </c>
      <c r="H433" s="40" t="s">
        <v>233</v>
      </c>
      <c r="I433" s="130" t="s">
        <v>283</v>
      </c>
      <c r="J433" s="40" t="s">
        <v>71</v>
      </c>
      <c r="K433" s="40"/>
      <c r="L433" s="108"/>
      <c r="M433" s="119">
        <v>-876.25</v>
      </c>
      <c r="N433" s="111">
        <f t="shared" si="15"/>
        <v>9315.7599999999984</v>
      </c>
    </row>
    <row r="434" spans="1:14" x14ac:dyDescent="0.25">
      <c r="A434" s="40">
        <v>433</v>
      </c>
      <c r="B434" s="108" t="s">
        <v>140</v>
      </c>
      <c r="C434" s="41">
        <v>50202</v>
      </c>
      <c r="D434" s="40">
        <v>2</v>
      </c>
      <c r="E434" s="40" t="s">
        <v>34</v>
      </c>
      <c r="F434" s="40">
        <v>2025</v>
      </c>
      <c r="G434" s="40" t="s">
        <v>20</v>
      </c>
      <c r="H434" s="40" t="s">
        <v>164</v>
      </c>
      <c r="I434" s="43" t="s">
        <v>165</v>
      </c>
      <c r="J434" s="40" t="s">
        <v>222</v>
      </c>
      <c r="K434" s="40"/>
      <c r="L434" s="108"/>
      <c r="M434" s="47">
        <v>-3887.11</v>
      </c>
      <c r="N434" s="111">
        <f t="shared" si="15"/>
        <v>5428.6499999999978</v>
      </c>
    </row>
    <row r="435" spans="1:14" x14ac:dyDescent="0.25">
      <c r="A435" s="40">
        <v>434</v>
      </c>
      <c r="B435" s="108" t="s">
        <v>172</v>
      </c>
      <c r="C435" s="41">
        <v>50203</v>
      </c>
      <c r="D435" s="40">
        <v>2</v>
      </c>
      <c r="E435" s="40" t="s">
        <v>34</v>
      </c>
      <c r="F435" s="40">
        <v>2025</v>
      </c>
      <c r="G435" s="40" t="s">
        <v>20</v>
      </c>
      <c r="H435" s="40" t="s">
        <v>178</v>
      </c>
      <c r="I435" s="43" t="s">
        <v>268</v>
      </c>
      <c r="J435" s="40" t="s">
        <v>171</v>
      </c>
      <c r="K435" s="40"/>
      <c r="L435" s="108"/>
      <c r="M435" s="113">
        <v>-840</v>
      </c>
      <c r="N435" s="111">
        <f t="shared" si="15"/>
        <v>4588.6499999999978</v>
      </c>
    </row>
    <row r="436" spans="1:14" x14ac:dyDescent="0.25">
      <c r="A436" s="40">
        <v>435</v>
      </c>
      <c r="B436" s="108" t="s">
        <v>61</v>
      </c>
      <c r="C436" s="41">
        <v>380946708</v>
      </c>
      <c r="D436" s="40">
        <v>12</v>
      </c>
      <c r="E436" s="40" t="s">
        <v>34</v>
      </c>
      <c r="F436" s="40">
        <v>2025</v>
      </c>
      <c r="G436" s="40" t="s">
        <v>13</v>
      </c>
      <c r="H436" s="40" t="s">
        <v>83</v>
      </c>
      <c r="I436" s="43" t="s">
        <v>66</v>
      </c>
      <c r="J436" s="40" t="s">
        <v>63</v>
      </c>
      <c r="K436" s="40" t="s">
        <v>100</v>
      </c>
      <c r="L436" s="109">
        <v>4200</v>
      </c>
      <c r="M436" s="110"/>
      <c r="N436" s="111">
        <f t="shared" si="15"/>
        <v>8788.6499999999978</v>
      </c>
    </row>
    <row r="437" spans="1:14" x14ac:dyDescent="0.25">
      <c r="A437" s="40">
        <v>436</v>
      </c>
      <c r="B437" s="108" t="s">
        <v>127</v>
      </c>
      <c r="C437" s="41">
        <v>51201</v>
      </c>
      <c r="D437" s="40">
        <v>12</v>
      </c>
      <c r="E437" s="40" t="s">
        <v>34</v>
      </c>
      <c r="F437" s="40">
        <v>2025</v>
      </c>
      <c r="G437" s="40" t="s">
        <v>58</v>
      </c>
      <c r="H437" s="40" t="s">
        <v>26</v>
      </c>
      <c r="I437" s="43" t="s">
        <v>128</v>
      </c>
      <c r="J437" s="40" t="s">
        <v>59</v>
      </c>
      <c r="K437" s="40" t="s">
        <v>208</v>
      </c>
      <c r="L437" s="108"/>
      <c r="M437" s="113">
        <v>-380</v>
      </c>
      <c r="N437" s="111">
        <f t="shared" si="15"/>
        <v>8408.6499999999978</v>
      </c>
    </row>
    <row r="438" spans="1:14" x14ac:dyDescent="0.25">
      <c r="A438" s="40">
        <v>437</v>
      </c>
      <c r="B438" s="108" t="s">
        <v>54</v>
      </c>
      <c r="C438" s="41">
        <v>831321202938275</v>
      </c>
      <c r="D438" s="40">
        <v>12</v>
      </c>
      <c r="E438" s="40" t="s">
        <v>34</v>
      </c>
      <c r="F438" s="40">
        <v>2025</v>
      </c>
      <c r="G438" s="40" t="s">
        <v>14</v>
      </c>
      <c r="H438" s="40" t="s">
        <v>52</v>
      </c>
      <c r="I438" s="43" t="s">
        <v>68</v>
      </c>
      <c r="J438" s="40" t="s">
        <v>53</v>
      </c>
      <c r="K438" s="40"/>
      <c r="L438" s="108"/>
      <c r="M438" s="113">
        <v>-37.700000000000003</v>
      </c>
      <c r="N438" s="111">
        <f t="shared" si="15"/>
        <v>8370.9499999999971</v>
      </c>
    </row>
    <row r="439" spans="1:14" x14ac:dyDescent="0.25">
      <c r="A439" s="40">
        <v>438</v>
      </c>
      <c r="B439" s="108" t="s">
        <v>61</v>
      </c>
      <c r="C439" s="41">
        <v>381178507</v>
      </c>
      <c r="D439" s="40">
        <v>14</v>
      </c>
      <c r="E439" s="40" t="s">
        <v>34</v>
      </c>
      <c r="F439" s="40">
        <v>2025</v>
      </c>
      <c r="G439" s="40" t="s">
        <v>11</v>
      </c>
      <c r="H439" s="40" t="s">
        <v>65</v>
      </c>
      <c r="I439" s="43" t="s">
        <v>64</v>
      </c>
      <c r="J439" s="40" t="s">
        <v>63</v>
      </c>
      <c r="K439" s="40" t="s">
        <v>100</v>
      </c>
      <c r="L439" s="109">
        <v>8400</v>
      </c>
      <c r="M439" s="110"/>
      <c r="N439" s="111">
        <f t="shared" si="15"/>
        <v>16770.949999999997</v>
      </c>
    </row>
    <row r="440" spans="1:14" x14ac:dyDescent="0.25">
      <c r="A440" s="40">
        <v>439</v>
      </c>
      <c r="B440" s="108" t="s">
        <v>223</v>
      </c>
      <c r="C440" s="41">
        <v>555101000011327</v>
      </c>
      <c r="D440" s="40">
        <v>15</v>
      </c>
      <c r="E440" s="40" t="s">
        <v>34</v>
      </c>
      <c r="F440" s="40">
        <v>2025</v>
      </c>
      <c r="G440" s="40" t="s">
        <v>19</v>
      </c>
      <c r="H440" s="40" t="s">
        <v>187</v>
      </c>
      <c r="I440" s="43" t="s">
        <v>236</v>
      </c>
      <c r="J440" s="40" t="s">
        <v>224</v>
      </c>
      <c r="K440" s="40"/>
      <c r="L440" s="108"/>
      <c r="M440" s="47">
        <v>-1488.12</v>
      </c>
      <c r="N440" s="111">
        <f t="shared" si="15"/>
        <v>15282.829999999998</v>
      </c>
    </row>
    <row r="441" spans="1:14" x14ac:dyDescent="0.25">
      <c r="A441" s="40">
        <v>440</v>
      </c>
      <c r="B441" s="108" t="s">
        <v>61</v>
      </c>
      <c r="C441" s="41">
        <v>161506184357842</v>
      </c>
      <c r="D441" s="40">
        <v>16</v>
      </c>
      <c r="E441" s="40" t="s">
        <v>34</v>
      </c>
      <c r="F441" s="40">
        <v>2025</v>
      </c>
      <c r="G441" s="40" t="s">
        <v>41</v>
      </c>
      <c r="H441" s="40" t="s">
        <v>76</v>
      </c>
      <c r="I441" s="43" t="s">
        <v>62</v>
      </c>
      <c r="J441" s="40" t="s">
        <v>63</v>
      </c>
      <c r="K441" s="40" t="s">
        <v>121</v>
      </c>
      <c r="L441" s="109">
        <v>32200</v>
      </c>
      <c r="M441" s="110"/>
      <c r="N441" s="111">
        <f t="shared" si="15"/>
        <v>47482.83</v>
      </c>
    </row>
    <row r="442" spans="1:14" x14ac:dyDescent="0.25">
      <c r="A442" s="40">
        <v>441</v>
      </c>
      <c r="B442" s="108" t="s">
        <v>234</v>
      </c>
      <c r="C442" s="41">
        <v>51601</v>
      </c>
      <c r="D442" s="40">
        <v>16</v>
      </c>
      <c r="E442" s="40" t="s">
        <v>34</v>
      </c>
      <c r="F442" s="40">
        <v>2025</v>
      </c>
      <c r="G442" s="40" t="s">
        <v>20</v>
      </c>
      <c r="H442" s="40" t="s">
        <v>227</v>
      </c>
      <c r="I442" s="43" t="s">
        <v>228</v>
      </c>
      <c r="J442" s="40" t="s">
        <v>71</v>
      </c>
      <c r="K442" s="40"/>
      <c r="L442" s="108"/>
      <c r="M442" s="119">
        <v>-783.54</v>
      </c>
      <c r="N442" s="111">
        <f t="shared" si="15"/>
        <v>46699.29</v>
      </c>
    </row>
    <row r="443" spans="1:14" x14ac:dyDescent="0.25">
      <c r="A443" s="40">
        <v>442</v>
      </c>
      <c r="B443" s="108" t="s">
        <v>54</v>
      </c>
      <c r="C443" s="41">
        <v>871361200113049</v>
      </c>
      <c r="D443" s="40">
        <v>16</v>
      </c>
      <c r="E443" s="40" t="s">
        <v>34</v>
      </c>
      <c r="F443" s="40">
        <v>2025</v>
      </c>
      <c r="G443" s="40" t="s">
        <v>29</v>
      </c>
      <c r="H443" s="40" t="s">
        <v>52</v>
      </c>
      <c r="I443" s="43" t="s">
        <v>68</v>
      </c>
      <c r="J443" s="40" t="s">
        <v>53</v>
      </c>
      <c r="K443" s="40"/>
      <c r="L443" s="108"/>
      <c r="M443" s="113">
        <v>-13</v>
      </c>
      <c r="N443" s="111">
        <f t="shared" si="15"/>
        <v>46686.29</v>
      </c>
    </row>
    <row r="444" spans="1:14" x14ac:dyDescent="0.25">
      <c r="A444" s="40">
        <v>443</v>
      </c>
      <c r="B444" s="108" t="s">
        <v>204</v>
      </c>
      <c r="C444" s="41">
        <v>554439000039504</v>
      </c>
      <c r="D444" s="40">
        <v>19</v>
      </c>
      <c r="E444" s="40" t="s">
        <v>34</v>
      </c>
      <c r="F444" s="40">
        <v>2025</v>
      </c>
      <c r="G444" s="40" t="s">
        <v>199</v>
      </c>
      <c r="H444" s="40" t="s">
        <v>158</v>
      </c>
      <c r="I444" s="43" t="s">
        <v>198</v>
      </c>
      <c r="J444" s="40" t="s">
        <v>59</v>
      </c>
      <c r="K444" s="40" t="s">
        <v>208</v>
      </c>
      <c r="L444" s="115"/>
      <c r="M444" s="47">
        <v>-1111</v>
      </c>
      <c r="N444" s="111">
        <f t="shared" si="15"/>
        <v>45575.29</v>
      </c>
    </row>
    <row r="445" spans="1:14" x14ac:dyDescent="0.25">
      <c r="A445" s="40">
        <v>444</v>
      </c>
      <c r="B445" s="108" t="s">
        <v>203</v>
      </c>
      <c r="C445" s="41">
        <v>554439000039504</v>
      </c>
      <c r="D445" s="40">
        <v>19</v>
      </c>
      <c r="E445" s="40" t="s">
        <v>34</v>
      </c>
      <c r="F445" s="40">
        <v>2025</v>
      </c>
      <c r="G445" s="40" t="s">
        <v>199</v>
      </c>
      <c r="H445" s="40" t="s">
        <v>158</v>
      </c>
      <c r="I445" s="43" t="s">
        <v>198</v>
      </c>
      <c r="J445" s="40" t="s">
        <v>59</v>
      </c>
      <c r="K445" s="40" t="s">
        <v>208</v>
      </c>
      <c r="L445" s="115"/>
      <c r="M445" s="47">
        <v>-2020</v>
      </c>
      <c r="N445" s="111">
        <f t="shared" si="15"/>
        <v>43555.29</v>
      </c>
    </row>
    <row r="446" spans="1:14" x14ac:dyDescent="0.25">
      <c r="A446" s="40">
        <v>445</v>
      </c>
      <c r="B446" s="108" t="s">
        <v>48</v>
      </c>
      <c r="C446" s="41">
        <v>554439000039504</v>
      </c>
      <c r="D446" s="40">
        <v>20</v>
      </c>
      <c r="E446" s="40" t="s">
        <v>34</v>
      </c>
      <c r="F446" s="40">
        <v>2025</v>
      </c>
      <c r="G446" s="40" t="s">
        <v>19</v>
      </c>
      <c r="H446" s="40" t="s">
        <v>69</v>
      </c>
      <c r="I446" s="43" t="s">
        <v>70</v>
      </c>
      <c r="J446" s="40" t="s">
        <v>47</v>
      </c>
      <c r="K446" s="40" t="s">
        <v>208</v>
      </c>
      <c r="L446" s="115"/>
      <c r="M446" s="47">
        <v>-3768.7</v>
      </c>
      <c r="N446" s="111">
        <f t="shared" si="15"/>
        <v>39786.590000000004</v>
      </c>
    </row>
    <row r="447" spans="1:14" x14ac:dyDescent="0.25">
      <c r="A447" s="40">
        <v>446</v>
      </c>
      <c r="B447" s="108" t="s">
        <v>223</v>
      </c>
      <c r="C447" s="41">
        <v>554732000225163</v>
      </c>
      <c r="D447" s="40">
        <v>29</v>
      </c>
      <c r="E447" s="40" t="s">
        <v>34</v>
      </c>
      <c r="F447" s="40">
        <v>2025</v>
      </c>
      <c r="G447" s="40" t="s">
        <v>19</v>
      </c>
      <c r="H447" s="40" t="s">
        <v>219</v>
      </c>
      <c r="I447" s="43" t="s">
        <v>237</v>
      </c>
      <c r="J447" s="40" t="s">
        <v>224</v>
      </c>
      <c r="K447" s="40"/>
      <c r="L447" s="108"/>
      <c r="M447" s="47">
        <v>-2100</v>
      </c>
      <c r="N447" s="112">
        <f t="shared" si="15"/>
        <v>37686.590000000004</v>
      </c>
    </row>
    <row r="448" spans="1:14" x14ac:dyDescent="0.25">
      <c r="A448" s="40">
        <v>447</v>
      </c>
      <c r="B448" s="108" t="s">
        <v>279</v>
      </c>
      <c r="C448" s="41">
        <v>3300971819165</v>
      </c>
      <c r="D448" s="40">
        <v>3</v>
      </c>
      <c r="E448" s="40" t="s">
        <v>35</v>
      </c>
      <c r="F448" s="40">
        <v>2025</v>
      </c>
      <c r="G448" s="40" t="s">
        <v>37</v>
      </c>
      <c r="H448" s="40" t="s">
        <v>52</v>
      </c>
      <c r="I448" s="43" t="s">
        <v>68</v>
      </c>
      <c r="J448" s="40" t="s">
        <v>53</v>
      </c>
      <c r="K448" s="40"/>
      <c r="L448" s="108"/>
      <c r="M448" s="47">
        <v>-37500</v>
      </c>
      <c r="N448" s="111">
        <f t="shared" si="15"/>
        <v>186.59000000000378</v>
      </c>
    </row>
    <row r="449" spans="1:14" x14ac:dyDescent="0.25">
      <c r="A449" s="40">
        <v>448</v>
      </c>
      <c r="B449" s="108" t="s">
        <v>61</v>
      </c>
      <c r="C449" s="41">
        <v>383399826</v>
      </c>
      <c r="D449" s="40">
        <v>4</v>
      </c>
      <c r="E449" s="40" t="s">
        <v>35</v>
      </c>
      <c r="F449" s="40">
        <v>2025</v>
      </c>
      <c r="G449" s="40" t="s">
        <v>13</v>
      </c>
      <c r="H449" s="40" t="s">
        <v>83</v>
      </c>
      <c r="I449" s="43" t="s">
        <v>66</v>
      </c>
      <c r="J449" s="40" t="s">
        <v>63</v>
      </c>
      <c r="K449" s="40" t="s">
        <v>101</v>
      </c>
      <c r="L449" s="109">
        <v>4200</v>
      </c>
      <c r="M449" s="110"/>
      <c r="N449" s="111">
        <f t="shared" si="15"/>
        <v>4386.5900000000038</v>
      </c>
    </row>
    <row r="450" spans="1:14" x14ac:dyDescent="0.25">
      <c r="A450" s="40">
        <v>449</v>
      </c>
      <c r="B450" s="108" t="s">
        <v>223</v>
      </c>
      <c r="C450" s="41">
        <v>60401</v>
      </c>
      <c r="D450" s="40">
        <v>4</v>
      </c>
      <c r="E450" s="40" t="s">
        <v>35</v>
      </c>
      <c r="F450" s="40">
        <v>2025</v>
      </c>
      <c r="G450" s="40" t="s">
        <v>20</v>
      </c>
      <c r="H450" s="40" t="s">
        <v>221</v>
      </c>
      <c r="I450" s="43" t="s">
        <v>238</v>
      </c>
      <c r="J450" s="40" t="s">
        <v>224</v>
      </c>
      <c r="K450" s="40"/>
      <c r="L450" s="108"/>
      <c r="M450" s="47">
        <v>-2100</v>
      </c>
      <c r="N450" s="111">
        <f t="shared" si="15"/>
        <v>2286.5900000000038</v>
      </c>
    </row>
    <row r="451" spans="1:14" x14ac:dyDescent="0.25">
      <c r="A451" s="40">
        <v>450</v>
      </c>
      <c r="B451" s="108" t="s">
        <v>160</v>
      </c>
      <c r="C451" s="41">
        <v>554732000025525</v>
      </c>
      <c r="D451" s="40">
        <v>5</v>
      </c>
      <c r="E451" s="40" t="s">
        <v>35</v>
      </c>
      <c r="F451" s="40">
        <v>2025</v>
      </c>
      <c r="G451" s="40" t="s">
        <v>19</v>
      </c>
      <c r="H451" s="40" t="s">
        <v>108</v>
      </c>
      <c r="I451" s="43" t="s">
        <v>152</v>
      </c>
      <c r="J451" s="40" t="s">
        <v>163</v>
      </c>
      <c r="K451" s="40"/>
      <c r="L451" s="108"/>
      <c r="M451" s="47">
        <v>-2100</v>
      </c>
      <c r="N451" s="111">
        <f t="shared" si="15"/>
        <v>186.59000000000378</v>
      </c>
    </row>
    <row r="452" spans="1:14" x14ac:dyDescent="0.25">
      <c r="A452" s="40">
        <v>451</v>
      </c>
      <c r="B452" s="108" t="s">
        <v>172</v>
      </c>
      <c r="C452" s="41">
        <v>60501</v>
      </c>
      <c r="D452" s="40">
        <v>5</v>
      </c>
      <c r="E452" s="40" t="s">
        <v>35</v>
      </c>
      <c r="F452" s="40">
        <v>2025</v>
      </c>
      <c r="G452" s="40" t="s">
        <v>20</v>
      </c>
      <c r="H452" s="40" t="s">
        <v>178</v>
      </c>
      <c r="I452" s="43" t="s">
        <v>268</v>
      </c>
      <c r="J452" s="40" t="s">
        <v>171</v>
      </c>
      <c r="K452" s="40"/>
      <c r="L452" s="108"/>
      <c r="M452" s="47">
        <v>-1024.8</v>
      </c>
      <c r="N452" s="111">
        <f t="shared" si="15"/>
        <v>-838.20999999999617</v>
      </c>
    </row>
    <row r="453" spans="1:14" x14ac:dyDescent="0.25">
      <c r="A453" s="40">
        <v>452</v>
      </c>
      <c r="B453" s="108" t="s">
        <v>172</v>
      </c>
      <c r="C453" s="41">
        <v>60502</v>
      </c>
      <c r="D453" s="40">
        <v>5</v>
      </c>
      <c r="E453" s="40" t="s">
        <v>35</v>
      </c>
      <c r="F453" s="40">
        <v>2025</v>
      </c>
      <c r="G453" s="40" t="s">
        <v>20</v>
      </c>
      <c r="H453" s="40" t="s">
        <v>170</v>
      </c>
      <c r="I453" s="40" t="s">
        <v>169</v>
      </c>
      <c r="J453" s="40" t="s">
        <v>171</v>
      </c>
      <c r="K453" s="40"/>
      <c r="L453" s="108"/>
      <c r="M453" s="47">
        <v>-4010.11</v>
      </c>
      <c r="N453" s="111">
        <f t="shared" si="15"/>
        <v>-4848.3199999999961</v>
      </c>
    </row>
    <row r="454" spans="1:14" x14ac:dyDescent="0.25">
      <c r="A454" s="40">
        <v>453</v>
      </c>
      <c r="B454" s="108" t="s">
        <v>49</v>
      </c>
      <c r="C454" s="43">
        <v>98</v>
      </c>
      <c r="D454" s="40">
        <v>5</v>
      </c>
      <c r="E454" s="40" t="s">
        <v>35</v>
      </c>
      <c r="F454" s="40">
        <v>2025</v>
      </c>
      <c r="G454" s="40" t="s">
        <v>38</v>
      </c>
      <c r="H454" s="40" t="s">
        <v>69</v>
      </c>
      <c r="I454" s="43" t="s">
        <v>70</v>
      </c>
      <c r="J454" s="40" t="s">
        <v>47</v>
      </c>
      <c r="K454" s="40"/>
      <c r="L454" s="118">
        <v>5000</v>
      </c>
      <c r="M454" s="119"/>
      <c r="N454" s="111">
        <f t="shared" si="15"/>
        <v>151.68000000000393</v>
      </c>
    </row>
    <row r="455" spans="1:14" x14ac:dyDescent="0.25">
      <c r="A455" s="40">
        <v>454</v>
      </c>
      <c r="B455" s="108" t="s">
        <v>57</v>
      </c>
      <c r="C455" s="41">
        <v>100942892802</v>
      </c>
      <c r="D455" s="40">
        <v>5</v>
      </c>
      <c r="E455" s="40" t="s">
        <v>35</v>
      </c>
      <c r="F455" s="40">
        <v>2025</v>
      </c>
      <c r="G455" s="40" t="s">
        <v>38</v>
      </c>
      <c r="H455" s="40" t="s">
        <v>69</v>
      </c>
      <c r="I455" s="43" t="s">
        <v>70</v>
      </c>
      <c r="J455" s="40" t="s">
        <v>47</v>
      </c>
      <c r="K455" s="40"/>
      <c r="L455" s="120">
        <v>413.1</v>
      </c>
      <c r="M455" s="119"/>
      <c r="N455" s="111">
        <f t="shared" si="15"/>
        <v>564.78000000000395</v>
      </c>
    </row>
    <row r="456" spans="1:14" x14ac:dyDescent="0.25">
      <c r="A456" s="40">
        <v>455</v>
      </c>
      <c r="B456" s="108" t="s">
        <v>60</v>
      </c>
      <c r="C456" s="41">
        <v>60601</v>
      </c>
      <c r="D456" s="40">
        <v>6</v>
      </c>
      <c r="E456" s="40" t="s">
        <v>35</v>
      </c>
      <c r="F456" s="40">
        <v>2025</v>
      </c>
      <c r="G456" s="40" t="s">
        <v>42</v>
      </c>
      <c r="H456" s="40" t="s">
        <v>43</v>
      </c>
      <c r="I456" s="43" t="s">
        <v>72</v>
      </c>
      <c r="J456" s="40" t="s">
        <v>71</v>
      </c>
      <c r="K456" s="40"/>
      <c r="L456" s="108"/>
      <c r="M456" s="119">
        <v>-182.57</v>
      </c>
      <c r="N456" s="111">
        <f t="shared" si="15"/>
        <v>382.21000000000396</v>
      </c>
    </row>
    <row r="457" spans="1:14" x14ac:dyDescent="0.25">
      <c r="A457" s="40">
        <v>456</v>
      </c>
      <c r="B457" s="108" t="s">
        <v>60</v>
      </c>
      <c r="C457" s="41">
        <v>60602</v>
      </c>
      <c r="D457" s="40">
        <v>6</v>
      </c>
      <c r="E457" s="40" t="s">
        <v>35</v>
      </c>
      <c r="F457" s="40">
        <v>2025</v>
      </c>
      <c r="G457" s="40" t="s">
        <v>42</v>
      </c>
      <c r="H457" s="40" t="s">
        <v>43</v>
      </c>
      <c r="I457" s="43" t="s">
        <v>72</v>
      </c>
      <c r="J457" s="40" t="s">
        <v>71</v>
      </c>
      <c r="K457" s="40"/>
      <c r="L457" s="108"/>
      <c r="M457" s="119">
        <v>-178.42</v>
      </c>
      <c r="N457" s="111">
        <f t="shared" si="15"/>
        <v>203.79000000000397</v>
      </c>
    </row>
    <row r="458" spans="1:14" x14ac:dyDescent="0.25">
      <c r="A458" s="40">
        <v>457</v>
      </c>
      <c r="B458" s="108" t="s">
        <v>223</v>
      </c>
      <c r="C458" s="41">
        <v>551882000762037</v>
      </c>
      <c r="D458" s="40">
        <v>10</v>
      </c>
      <c r="E458" s="40" t="s">
        <v>35</v>
      </c>
      <c r="F458" s="40">
        <v>2025</v>
      </c>
      <c r="G458" s="40" t="s">
        <v>19</v>
      </c>
      <c r="H458" s="40" t="s">
        <v>109</v>
      </c>
      <c r="I458" s="43" t="s">
        <v>262</v>
      </c>
      <c r="J458" s="40" t="s">
        <v>224</v>
      </c>
      <c r="K458" s="40" t="s">
        <v>298</v>
      </c>
      <c r="L458" s="108"/>
      <c r="M458" s="113">
        <v>-250</v>
      </c>
      <c r="N458" s="111">
        <f t="shared" si="15"/>
        <v>-46.209999999996029</v>
      </c>
    </row>
    <row r="459" spans="1:14" x14ac:dyDescent="0.25">
      <c r="A459" s="40">
        <v>458</v>
      </c>
      <c r="B459" s="108" t="s">
        <v>127</v>
      </c>
      <c r="C459" s="41">
        <v>61001</v>
      </c>
      <c r="D459" s="40">
        <v>10</v>
      </c>
      <c r="E459" s="40" t="s">
        <v>35</v>
      </c>
      <c r="F459" s="40">
        <v>2025</v>
      </c>
      <c r="G459" s="40" t="s">
        <v>58</v>
      </c>
      <c r="H459" s="40" t="s">
        <v>26</v>
      </c>
      <c r="I459" s="43" t="s">
        <v>128</v>
      </c>
      <c r="J459" s="40" t="s">
        <v>59</v>
      </c>
      <c r="K459" s="40" t="s">
        <v>213</v>
      </c>
      <c r="L459" s="108"/>
      <c r="M459" s="47">
        <v>-1050</v>
      </c>
      <c r="N459" s="111">
        <f t="shared" si="15"/>
        <v>-1096.2099999999959</v>
      </c>
    </row>
    <row r="460" spans="1:14" x14ac:dyDescent="0.25">
      <c r="A460" s="40">
        <v>459</v>
      </c>
      <c r="B460" s="108" t="s">
        <v>54</v>
      </c>
      <c r="C460" s="41">
        <v>841611101801722</v>
      </c>
      <c r="D460" s="40">
        <v>10</v>
      </c>
      <c r="E460" s="40" t="s">
        <v>35</v>
      </c>
      <c r="F460" s="40">
        <v>2025</v>
      </c>
      <c r="G460" s="40" t="s">
        <v>14</v>
      </c>
      <c r="H460" s="40" t="s">
        <v>52</v>
      </c>
      <c r="I460" s="43" t="s">
        <v>68</v>
      </c>
      <c r="J460" s="40" t="s">
        <v>53</v>
      </c>
      <c r="K460" s="40"/>
      <c r="L460" s="108"/>
      <c r="M460" s="119">
        <v>-18.850000000000001</v>
      </c>
      <c r="N460" s="111">
        <f t="shared" si="15"/>
        <v>-1115.0599999999959</v>
      </c>
    </row>
    <row r="461" spans="1:14" x14ac:dyDescent="0.25">
      <c r="A461" s="40">
        <v>460</v>
      </c>
      <c r="B461" s="108" t="s">
        <v>49</v>
      </c>
      <c r="C461" s="43">
        <v>98</v>
      </c>
      <c r="D461" s="40">
        <v>10</v>
      </c>
      <c r="E461" s="40" t="s">
        <v>35</v>
      </c>
      <c r="F461" s="40">
        <v>2025</v>
      </c>
      <c r="G461" s="40" t="s">
        <v>38</v>
      </c>
      <c r="H461" s="40" t="s">
        <v>69</v>
      </c>
      <c r="I461" s="43" t="s">
        <v>70</v>
      </c>
      <c r="J461" s="40" t="s">
        <v>47</v>
      </c>
      <c r="K461" s="40"/>
      <c r="L461" s="118">
        <v>1500</v>
      </c>
      <c r="M461" s="119"/>
      <c r="N461" s="111">
        <f t="shared" si="15"/>
        <v>384.94000000000415</v>
      </c>
    </row>
    <row r="462" spans="1:14" x14ac:dyDescent="0.25">
      <c r="A462" s="40">
        <v>461</v>
      </c>
      <c r="B462" s="108" t="s">
        <v>57</v>
      </c>
      <c r="C462" s="41">
        <v>100942892802</v>
      </c>
      <c r="D462" s="40">
        <v>10</v>
      </c>
      <c r="E462" s="40" t="s">
        <v>35</v>
      </c>
      <c r="F462" s="40">
        <v>2025</v>
      </c>
      <c r="G462" s="40" t="s">
        <v>38</v>
      </c>
      <c r="H462" s="40" t="s">
        <v>69</v>
      </c>
      <c r="I462" s="43" t="s">
        <v>70</v>
      </c>
      <c r="J462" s="40" t="s">
        <v>47</v>
      </c>
      <c r="K462" s="40"/>
      <c r="L462" s="115">
        <v>125.94</v>
      </c>
      <c r="M462" s="119"/>
      <c r="N462" s="111">
        <f t="shared" si="15"/>
        <v>510.88000000000415</v>
      </c>
    </row>
    <row r="463" spans="1:14" x14ac:dyDescent="0.25">
      <c r="A463" s="40">
        <v>462</v>
      </c>
      <c r="B463" s="108" t="s">
        <v>61</v>
      </c>
      <c r="C463" s="41">
        <v>498492291509721</v>
      </c>
      <c r="D463" s="40">
        <v>13</v>
      </c>
      <c r="E463" s="40" t="s">
        <v>35</v>
      </c>
      <c r="F463" s="40">
        <v>2025</v>
      </c>
      <c r="G463" s="40" t="s">
        <v>41</v>
      </c>
      <c r="H463" s="40" t="s">
        <v>76</v>
      </c>
      <c r="I463" s="43" t="s">
        <v>62</v>
      </c>
      <c r="J463" s="40" t="s">
        <v>63</v>
      </c>
      <c r="K463" s="40" t="s">
        <v>101</v>
      </c>
      <c r="L463" s="109">
        <v>8400</v>
      </c>
      <c r="M463" s="110"/>
      <c r="N463" s="111">
        <f t="shared" si="15"/>
        <v>8910.8800000000047</v>
      </c>
    </row>
    <row r="464" spans="1:14" x14ac:dyDescent="0.25">
      <c r="A464" s="40">
        <v>463</v>
      </c>
      <c r="B464" s="108" t="s">
        <v>61</v>
      </c>
      <c r="C464" s="41">
        <v>384731204</v>
      </c>
      <c r="D464" s="40">
        <v>17</v>
      </c>
      <c r="E464" s="40" t="s">
        <v>35</v>
      </c>
      <c r="F464" s="40">
        <v>2025</v>
      </c>
      <c r="G464" s="40" t="s">
        <v>11</v>
      </c>
      <c r="H464" s="40" t="s">
        <v>65</v>
      </c>
      <c r="I464" s="43" t="s">
        <v>64</v>
      </c>
      <c r="J464" s="40" t="s">
        <v>63</v>
      </c>
      <c r="K464" s="40" t="s">
        <v>101</v>
      </c>
      <c r="L464" s="109">
        <v>8400</v>
      </c>
      <c r="M464" s="110"/>
      <c r="N464" s="111">
        <f t="shared" ref="N464:N527" si="16">N463+L464+M464</f>
        <v>17310.880000000005</v>
      </c>
    </row>
    <row r="465" spans="1:14" x14ac:dyDescent="0.25">
      <c r="A465" s="40">
        <v>464</v>
      </c>
      <c r="B465" s="108" t="s">
        <v>203</v>
      </c>
      <c r="C465" s="41">
        <v>554439000039504</v>
      </c>
      <c r="D465" s="40">
        <v>18</v>
      </c>
      <c r="E465" s="40" t="s">
        <v>35</v>
      </c>
      <c r="F465" s="40">
        <v>2025</v>
      </c>
      <c r="G465" s="40" t="s">
        <v>199</v>
      </c>
      <c r="H465" s="40" t="s">
        <v>158</v>
      </c>
      <c r="I465" s="43" t="s">
        <v>198</v>
      </c>
      <c r="J465" s="40" t="s">
        <v>59</v>
      </c>
      <c r="K465" s="40" t="s">
        <v>213</v>
      </c>
      <c r="L465" s="115"/>
      <c r="M465" s="47">
        <v>-5200</v>
      </c>
      <c r="N465" s="111">
        <f t="shared" si="16"/>
        <v>12110.880000000005</v>
      </c>
    </row>
    <row r="466" spans="1:14" x14ac:dyDescent="0.25">
      <c r="A466" s="40">
        <v>465</v>
      </c>
      <c r="B466" s="108" t="s">
        <v>204</v>
      </c>
      <c r="C466" s="41">
        <v>554439000039504</v>
      </c>
      <c r="D466" s="40">
        <v>18</v>
      </c>
      <c r="E466" s="40" t="s">
        <v>35</v>
      </c>
      <c r="F466" s="40">
        <v>2025</v>
      </c>
      <c r="G466" s="40" t="s">
        <v>199</v>
      </c>
      <c r="H466" s="40" t="s">
        <v>158</v>
      </c>
      <c r="I466" s="43" t="s">
        <v>198</v>
      </c>
      <c r="J466" s="40" t="s">
        <v>59</v>
      </c>
      <c r="K466" s="40" t="s">
        <v>213</v>
      </c>
      <c r="L466" s="115"/>
      <c r="M466" s="47">
        <v>-2860</v>
      </c>
      <c r="N466" s="111">
        <f t="shared" si="16"/>
        <v>9250.8800000000047</v>
      </c>
    </row>
    <row r="467" spans="1:14" x14ac:dyDescent="0.25">
      <c r="A467" s="40">
        <v>466</v>
      </c>
      <c r="B467" s="108" t="s">
        <v>159</v>
      </c>
      <c r="C467" s="41">
        <v>554439000039504</v>
      </c>
      <c r="D467" s="40">
        <v>18</v>
      </c>
      <c r="E467" s="40" t="s">
        <v>35</v>
      </c>
      <c r="F467" s="40">
        <v>2025</v>
      </c>
      <c r="G467" s="40" t="s">
        <v>199</v>
      </c>
      <c r="H467" s="40" t="s">
        <v>158</v>
      </c>
      <c r="I467" s="43" t="s">
        <v>198</v>
      </c>
      <c r="J467" s="40" t="s">
        <v>59</v>
      </c>
      <c r="K467" s="40" t="s">
        <v>213</v>
      </c>
      <c r="L467" s="115"/>
      <c r="M467" s="47">
        <v>-1550.55</v>
      </c>
      <c r="N467" s="111">
        <f t="shared" si="16"/>
        <v>7700.3300000000045</v>
      </c>
    </row>
    <row r="468" spans="1:14" x14ac:dyDescent="0.25">
      <c r="A468" s="40">
        <v>467</v>
      </c>
      <c r="B468" s="108" t="s">
        <v>48</v>
      </c>
      <c r="C468" s="41">
        <v>554439000039504</v>
      </c>
      <c r="D468" s="40">
        <v>20</v>
      </c>
      <c r="E468" s="40" t="s">
        <v>35</v>
      </c>
      <c r="F468" s="40">
        <v>2025</v>
      </c>
      <c r="G468" s="40" t="s">
        <v>19</v>
      </c>
      <c r="H468" s="40" t="s">
        <v>69</v>
      </c>
      <c r="I468" s="43" t="s">
        <v>70</v>
      </c>
      <c r="J468" s="40" t="s">
        <v>47</v>
      </c>
      <c r="K468" s="40" t="s">
        <v>213</v>
      </c>
      <c r="L468" s="115"/>
      <c r="M468" s="47">
        <v>-4466.5600000000004</v>
      </c>
      <c r="N468" s="111">
        <f t="shared" si="16"/>
        <v>3233.7700000000041</v>
      </c>
    </row>
    <row r="469" spans="1:14" x14ac:dyDescent="0.25">
      <c r="A469" s="40">
        <v>468</v>
      </c>
      <c r="B469" s="108" t="s">
        <v>234</v>
      </c>
      <c r="C469" s="41">
        <v>62001</v>
      </c>
      <c r="D469" s="40">
        <v>20</v>
      </c>
      <c r="E469" s="40" t="s">
        <v>35</v>
      </c>
      <c r="F469" s="40">
        <v>2025</v>
      </c>
      <c r="G469" s="40" t="s">
        <v>20</v>
      </c>
      <c r="H469" s="40" t="s">
        <v>233</v>
      </c>
      <c r="I469" s="130" t="s">
        <v>283</v>
      </c>
      <c r="J469" s="40" t="s">
        <v>71</v>
      </c>
      <c r="K469" s="40"/>
      <c r="L469" s="108"/>
      <c r="M469" s="119">
        <v>-625.51</v>
      </c>
      <c r="N469" s="111">
        <f t="shared" si="16"/>
        <v>2608.2600000000039</v>
      </c>
    </row>
    <row r="470" spans="1:14" x14ac:dyDescent="0.25">
      <c r="A470" s="40">
        <v>469</v>
      </c>
      <c r="B470" s="108" t="s">
        <v>54</v>
      </c>
      <c r="C470" s="41">
        <v>851711200146146</v>
      </c>
      <c r="D470" s="40">
        <v>20</v>
      </c>
      <c r="E470" s="40" t="s">
        <v>35</v>
      </c>
      <c r="F470" s="40">
        <v>2025</v>
      </c>
      <c r="G470" s="40" t="s">
        <v>29</v>
      </c>
      <c r="H470" s="40" t="s">
        <v>52</v>
      </c>
      <c r="I470" s="43" t="s">
        <v>68</v>
      </c>
      <c r="J470" s="40" t="s">
        <v>53</v>
      </c>
      <c r="K470" s="40"/>
      <c r="L470" s="108"/>
      <c r="M470" s="113">
        <v>-13</v>
      </c>
      <c r="N470" s="111">
        <f t="shared" si="16"/>
        <v>2595.2600000000039</v>
      </c>
    </row>
    <row r="471" spans="1:14" x14ac:dyDescent="0.25">
      <c r="A471" s="40">
        <v>470</v>
      </c>
      <c r="B471" s="108" t="s">
        <v>61</v>
      </c>
      <c r="C471" s="41">
        <v>385225482</v>
      </c>
      <c r="D471" s="40">
        <v>23</v>
      </c>
      <c r="E471" s="40" t="s">
        <v>35</v>
      </c>
      <c r="F471" s="40">
        <v>2025</v>
      </c>
      <c r="G471" s="40" t="s">
        <v>11</v>
      </c>
      <c r="H471" s="40" t="s">
        <v>65</v>
      </c>
      <c r="I471" s="43" t="s">
        <v>64</v>
      </c>
      <c r="J471" s="40" t="s">
        <v>63</v>
      </c>
      <c r="K471" s="40" t="s">
        <v>95</v>
      </c>
      <c r="L471" s="109">
        <v>4200</v>
      </c>
      <c r="M471" s="110"/>
      <c r="N471" s="111">
        <f t="shared" si="16"/>
        <v>6795.2600000000039</v>
      </c>
    </row>
    <row r="472" spans="1:14" x14ac:dyDescent="0.25">
      <c r="A472" s="40">
        <v>471</v>
      </c>
      <c r="B472" s="108" t="s">
        <v>61</v>
      </c>
      <c r="C472" s="41">
        <v>508813379396901</v>
      </c>
      <c r="D472" s="40">
        <v>25</v>
      </c>
      <c r="E472" s="40" t="s">
        <v>35</v>
      </c>
      <c r="F472" s="40">
        <v>2025</v>
      </c>
      <c r="G472" s="40" t="s">
        <v>41</v>
      </c>
      <c r="H472" s="40" t="s">
        <v>76</v>
      </c>
      <c r="I472" s="43" t="s">
        <v>62</v>
      </c>
      <c r="J472" s="40" t="s">
        <v>63</v>
      </c>
      <c r="K472" s="40" t="s">
        <v>120</v>
      </c>
      <c r="L472" s="109">
        <v>16800</v>
      </c>
      <c r="M472" s="110"/>
      <c r="N472" s="111">
        <f t="shared" si="16"/>
        <v>23595.260000000002</v>
      </c>
    </row>
    <row r="473" spans="1:14" x14ac:dyDescent="0.25">
      <c r="A473" s="40">
        <v>472</v>
      </c>
      <c r="B473" s="108" t="s">
        <v>279</v>
      </c>
      <c r="C473" s="41">
        <v>1601001153632</v>
      </c>
      <c r="D473" s="40">
        <v>30</v>
      </c>
      <c r="E473" s="40" t="s">
        <v>35</v>
      </c>
      <c r="F473" s="40">
        <v>2025</v>
      </c>
      <c r="G473" s="40" t="s">
        <v>37</v>
      </c>
      <c r="H473" s="40" t="s">
        <v>52</v>
      </c>
      <c r="I473" s="43" t="s">
        <v>68</v>
      </c>
      <c r="J473" s="40" t="s">
        <v>53</v>
      </c>
      <c r="K473" s="40"/>
      <c r="L473" s="108"/>
      <c r="M473" s="47">
        <v>-23500</v>
      </c>
      <c r="N473" s="112">
        <f t="shared" si="16"/>
        <v>95.260000000002037</v>
      </c>
    </row>
    <row r="474" spans="1:14" x14ac:dyDescent="0.25">
      <c r="A474" s="40">
        <v>473</v>
      </c>
      <c r="B474" s="108" t="s">
        <v>160</v>
      </c>
      <c r="C474" s="41">
        <v>554732000025525</v>
      </c>
      <c r="D474" s="40">
        <v>3</v>
      </c>
      <c r="E474" s="40" t="s">
        <v>36</v>
      </c>
      <c r="F474" s="40">
        <v>2025</v>
      </c>
      <c r="G474" s="40" t="s">
        <v>19</v>
      </c>
      <c r="H474" s="40" t="s">
        <v>108</v>
      </c>
      <c r="I474" s="43" t="s">
        <v>152</v>
      </c>
      <c r="J474" s="40" t="s">
        <v>163</v>
      </c>
      <c r="K474" s="40"/>
      <c r="L474" s="108"/>
      <c r="M474" s="47">
        <v>-2100</v>
      </c>
      <c r="N474" s="111">
        <f t="shared" si="16"/>
        <v>-2004.739999999998</v>
      </c>
    </row>
    <row r="475" spans="1:14" x14ac:dyDescent="0.25">
      <c r="A475" s="40">
        <v>474</v>
      </c>
      <c r="B475" s="108" t="s">
        <v>140</v>
      </c>
      <c r="C475" s="41">
        <v>70301</v>
      </c>
      <c r="D475" s="40">
        <v>3</v>
      </c>
      <c r="E475" s="40" t="s">
        <v>36</v>
      </c>
      <c r="F475" s="40">
        <v>2025</v>
      </c>
      <c r="G475" s="40" t="s">
        <v>28</v>
      </c>
      <c r="H475" s="40" t="s">
        <v>179</v>
      </c>
      <c r="I475" s="43" t="s">
        <v>232</v>
      </c>
      <c r="J475" s="40" t="s">
        <v>139</v>
      </c>
      <c r="K475" s="40"/>
      <c r="L475" s="108"/>
      <c r="M475" s="47">
        <v>-3887.11</v>
      </c>
      <c r="N475" s="111">
        <f t="shared" si="16"/>
        <v>-5891.8499999999985</v>
      </c>
    </row>
    <row r="476" spans="1:14" x14ac:dyDescent="0.25">
      <c r="A476" s="40">
        <v>475</v>
      </c>
      <c r="B476" s="108" t="s">
        <v>140</v>
      </c>
      <c r="C476" s="41">
        <v>70302</v>
      </c>
      <c r="D476" s="40">
        <v>3</v>
      </c>
      <c r="E476" s="40" t="s">
        <v>36</v>
      </c>
      <c r="F476" s="40">
        <v>2025</v>
      </c>
      <c r="G476" s="40" t="s">
        <v>28</v>
      </c>
      <c r="H476" s="40" t="s">
        <v>168</v>
      </c>
      <c r="I476" s="40" t="s">
        <v>167</v>
      </c>
      <c r="J476" s="40" t="s">
        <v>139</v>
      </c>
      <c r="K476" s="40"/>
      <c r="L476" s="108"/>
      <c r="M476" s="47">
        <v>-3887.11</v>
      </c>
      <c r="N476" s="111">
        <f t="shared" si="16"/>
        <v>-9778.9599999999991</v>
      </c>
    </row>
    <row r="477" spans="1:14" x14ac:dyDescent="0.25">
      <c r="A477" s="40">
        <v>476</v>
      </c>
      <c r="B477" s="108" t="s">
        <v>223</v>
      </c>
      <c r="C477" s="41">
        <v>70303</v>
      </c>
      <c r="D477" s="40">
        <v>3</v>
      </c>
      <c r="E477" s="40" t="s">
        <v>36</v>
      </c>
      <c r="F477" s="40">
        <v>2025</v>
      </c>
      <c r="G477" s="40" t="s">
        <v>20</v>
      </c>
      <c r="H477" s="40" t="s">
        <v>221</v>
      </c>
      <c r="I477" s="43" t="s">
        <v>238</v>
      </c>
      <c r="J477" s="40" t="s">
        <v>224</v>
      </c>
      <c r="K477" s="40"/>
      <c r="L477" s="108"/>
      <c r="M477" s="47">
        <v>-2100</v>
      </c>
      <c r="N477" s="111">
        <f t="shared" si="16"/>
        <v>-11878.96</v>
      </c>
    </row>
    <row r="478" spans="1:14" x14ac:dyDescent="0.25">
      <c r="A478" s="40">
        <v>477</v>
      </c>
      <c r="B478" s="108" t="s">
        <v>60</v>
      </c>
      <c r="C478" s="41">
        <v>70304</v>
      </c>
      <c r="D478" s="40">
        <v>3</v>
      </c>
      <c r="E478" s="40" t="s">
        <v>36</v>
      </c>
      <c r="F478" s="40">
        <v>2025</v>
      </c>
      <c r="G478" s="40" t="s">
        <v>42</v>
      </c>
      <c r="H478" s="40" t="s">
        <v>43</v>
      </c>
      <c r="I478" s="43" t="s">
        <v>72</v>
      </c>
      <c r="J478" s="40" t="s">
        <v>71</v>
      </c>
      <c r="K478" s="40"/>
      <c r="L478" s="108"/>
      <c r="M478" s="119">
        <v>-183.52</v>
      </c>
      <c r="N478" s="111">
        <f t="shared" si="16"/>
        <v>-12062.48</v>
      </c>
    </row>
    <row r="479" spans="1:14" x14ac:dyDescent="0.25">
      <c r="A479" s="40">
        <v>478</v>
      </c>
      <c r="B479" s="108" t="s">
        <v>49</v>
      </c>
      <c r="C479" s="43">
        <v>98</v>
      </c>
      <c r="D479" s="40">
        <v>3</v>
      </c>
      <c r="E479" s="40" t="s">
        <v>36</v>
      </c>
      <c r="F479" s="40">
        <v>2025</v>
      </c>
      <c r="G479" s="40" t="s">
        <v>38</v>
      </c>
      <c r="H479" s="40" t="s">
        <v>69</v>
      </c>
      <c r="I479" s="43" t="s">
        <v>70</v>
      </c>
      <c r="J479" s="40" t="s">
        <v>47</v>
      </c>
      <c r="K479" s="40"/>
      <c r="L479" s="118">
        <v>12500</v>
      </c>
      <c r="M479" s="119"/>
      <c r="N479" s="111">
        <f t="shared" si="16"/>
        <v>437.52000000000044</v>
      </c>
    </row>
    <row r="480" spans="1:14" x14ac:dyDescent="0.25">
      <c r="A480" s="40">
        <v>479</v>
      </c>
      <c r="B480" s="108" t="s">
        <v>57</v>
      </c>
      <c r="C480" s="41">
        <v>100942892802</v>
      </c>
      <c r="D480" s="40">
        <v>3</v>
      </c>
      <c r="E480" s="40" t="s">
        <v>36</v>
      </c>
      <c r="F480" s="40">
        <v>2025</v>
      </c>
      <c r="G480" s="40" t="s">
        <v>38</v>
      </c>
      <c r="H480" s="40" t="s">
        <v>69</v>
      </c>
      <c r="I480" s="43" t="s">
        <v>70</v>
      </c>
      <c r="J480" s="40" t="s">
        <v>47</v>
      </c>
      <c r="K480" s="40"/>
      <c r="L480" s="118">
        <v>1176.5</v>
      </c>
      <c r="M480" s="119"/>
      <c r="N480" s="111">
        <f t="shared" si="16"/>
        <v>1614.0200000000004</v>
      </c>
    </row>
    <row r="481" spans="1:14" x14ac:dyDescent="0.25">
      <c r="A481" s="40">
        <v>480</v>
      </c>
      <c r="B481" s="108" t="s">
        <v>61</v>
      </c>
      <c r="C481" s="41">
        <v>387332637</v>
      </c>
      <c r="D481" s="40">
        <v>9</v>
      </c>
      <c r="E481" s="40" t="s">
        <v>36</v>
      </c>
      <c r="F481" s="40">
        <v>2025</v>
      </c>
      <c r="G481" s="40" t="s">
        <v>13</v>
      </c>
      <c r="H481" s="40" t="s">
        <v>83</v>
      </c>
      <c r="I481" s="43" t="s">
        <v>66</v>
      </c>
      <c r="J481" s="40" t="s">
        <v>63</v>
      </c>
      <c r="K481" s="40" t="s">
        <v>102</v>
      </c>
      <c r="L481" s="109">
        <v>4200</v>
      </c>
      <c r="M481" s="110"/>
      <c r="N481" s="111">
        <f t="shared" si="16"/>
        <v>5814.02</v>
      </c>
    </row>
    <row r="482" spans="1:14" x14ac:dyDescent="0.25">
      <c r="A482" s="40">
        <v>481</v>
      </c>
      <c r="B482" s="108" t="s">
        <v>239</v>
      </c>
      <c r="C482" s="41">
        <v>70901</v>
      </c>
      <c r="D482" s="40">
        <v>9</v>
      </c>
      <c r="E482" s="40" t="s">
        <v>36</v>
      </c>
      <c r="F482" s="40">
        <v>2025</v>
      </c>
      <c r="G482" s="40" t="s">
        <v>44</v>
      </c>
      <c r="H482" s="40" t="s">
        <v>135</v>
      </c>
      <c r="I482" s="43" t="s">
        <v>134</v>
      </c>
      <c r="J482" s="40" t="s">
        <v>71</v>
      </c>
      <c r="K482" s="40" t="s">
        <v>513</v>
      </c>
      <c r="L482" s="108"/>
      <c r="M482" s="47">
        <v>-3514.16</v>
      </c>
      <c r="N482" s="111">
        <f t="shared" si="16"/>
        <v>2299.8600000000006</v>
      </c>
    </row>
    <row r="483" spans="1:14" x14ac:dyDescent="0.25">
      <c r="A483" s="40">
        <v>482</v>
      </c>
      <c r="B483" s="108" t="s">
        <v>223</v>
      </c>
      <c r="C483" s="41">
        <v>553653000023037</v>
      </c>
      <c r="D483" s="40">
        <v>10</v>
      </c>
      <c r="E483" s="40" t="s">
        <v>36</v>
      </c>
      <c r="F483" s="40">
        <v>2025</v>
      </c>
      <c r="G483" s="40" t="s">
        <v>19</v>
      </c>
      <c r="H483" s="40" t="s">
        <v>181</v>
      </c>
      <c r="I483" s="43" t="s">
        <v>520</v>
      </c>
      <c r="J483" s="40" t="s">
        <v>224</v>
      </c>
      <c r="K483" s="40"/>
      <c r="L483" s="108"/>
      <c r="M483" s="47">
        <v>-2225</v>
      </c>
      <c r="N483" s="111">
        <f t="shared" si="16"/>
        <v>74.860000000000582</v>
      </c>
    </row>
    <row r="484" spans="1:14" x14ac:dyDescent="0.25">
      <c r="A484" s="40">
        <v>483</v>
      </c>
      <c r="B484" s="108" t="s">
        <v>127</v>
      </c>
      <c r="C484" s="41">
        <v>71001</v>
      </c>
      <c r="D484" s="40">
        <v>10</v>
      </c>
      <c r="E484" s="40" t="s">
        <v>36</v>
      </c>
      <c r="F484" s="40">
        <v>2025</v>
      </c>
      <c r="G484" s="40" t="s">
        <v>58</v>
      </c>
      <c r="H484" s="40" t="s">
        <v>26</v>
      </c>
      <c r="I484" s="43" t="s">
        <v>128</v>
      </c>
      <c r="J484" s="40" t="s">
        <v>59</v>
      </c>
      <c r="K484" s="40" t="s">
        <v>214</v>
      </c>
      <c r="L484" s="108"/>
      <c r="M484" s="113">
        <v>-571</v>
      </c>
      <c r="N484" s="111">
        <f t="shared" si="16"/>
        <v>-496.13999999999942</v>
      </c>
    </row>
    <row r="485" spans="1:14" x14ac:dyDescent="0.25">
      <c r="A485" s="40">
        <v>484</v>
      </c>
      <c r="B485" s="108" t="s">
        <v>54</v>
      </c>
      <c r="C485" s="41">
        <v>881911201465052</v>
      </c>
      <c r="D485" s="40">
        <v>10</v>
      </c>
      <c r="E485" s="40" t="s">
        <v>36</v>
      </c>
      <c r="F485" s="40">
        <v>2025</v>
      </c>
      <c r="G485" s="40" t="s">
        <v>14</v>
      </c>
      <c r="H485" s="40" t="s">
        <v>52</v>
      </c>
      <c r="I485" s="43" t="s">
        <v>68</v>
      </c>
      <c r="J485" s="40" t="s">
        <v>53</v>
      </c>
      <c r="K485" s="40"/>
      <c r="L485" s="108"/>
      <c r="M485" s="119">
        <v>-18.850000000000001</v>
      </c>
      <c r="N485" s="111">
        <f t="shared" si="16"/>
        <v>-514.98999999999944</v>
      </c>
    </row>
    <row r="486" spans="1:14" x14ac:dyDescent="0.25">
      <c r="A486" s="40">
        <v>485</v>
      </c>
      <c r="B486" s="108" t="s">
        <v>49</v>
      </c>
      <c r="C486" s="43">
        <v>98</v>
      </c>
      <c r="D486" s="40">
        <v>10</v>
      </c>
      <c r="E486" s="40" t="s">
        <v>36</v>
      </c>
      <c r="F486" s="40">
        <v>2025</v>
      </c>
      <c r="G486" s="40" t="s">
        <v>38</v>
      </c>
      <c r="H486" s="40" t="s">
        <v>69</v>
      </c>
      <c r="I486" s="43" t="s">
        <v>70</v>
      </c>
      <c r="J486" s="40" t="s">
        <v>47</v>
      </c>
      <c r="K486" s="40"/>
      <c r="L486" s="118">
        <v>1000</v>
      </c>
      <c r="M486" s="119"/>
      <c r="N486" s="111">
        <f t="shared" si="16"/>
        <v>485.01000000000056</v>
      </c>
    </row>
    <row r="487" spans="1:14" x14ac:dyDescent="0.25">
      <c r="A487" s="40">
        <v>486</v>
      </c>
      <c r="B487" s="108" t="s">
        <v>57</v>
      </c>
      <c r="C487" s="41">
        <v>100942892802</v>
      </c>
      <c r="D487" s="40">
        <v>10</v>
      </c>
      <c r="E487" s="40" t="s">
        <v>36</v>
      </c>
      <c r="F487" s="40">
        <v>2025</v>
      </c>
      <c r="G487" s="40" t="s">
        <v>38</v>
      </c>
      <c r="H487" s="40" t="s">
        <v>69</v>
      </c>
      <c r="I487" s="43" t="s">
        <v>70</v>
      </c>
      <c r="J487" s="40" t="s">
        <v>47</v>
      </c>
      <c r="K487" s="40"/>
      <c r="L487" s="120">
        <v>96.5</v>
      </c>
      <c r="M487" s="119"/>
      <c r="N487" s="111">
        <f t="shared" si="16"/>
        <v>581.51000000000056</v>
      </c>
    </row>
    <row r="488" spans="1:14" x14ac:dyDescent="0.25">
      <c r="A488" s="40">
        <v>487</v>
      </c>
      <c r="B488" s="108" t="s">
        <v>61</v>
      </c>
      <c r="C488" s="41">
        <v>387885271</v>
      </c>
      <c r="D488" s="40">
        <v>15</v>
      </c>
      <c r="E488" s="40" t="s">
        <v>36</v>
      </c>
      <c r="F488" s="40">
        <v>2025</v>
      </c>
      <c r="G488" s="40" t="s">
        <v>11</v>
      </c>
      <c r="H488" s="40" t="s">
        <v>65</v>
      </c>
      <c r="I488" s="43" t="s">
        <v>64</v>
      </c>
      <c r="J488" s="40" t="s">
        <v>63</v>
      </c>
      <c r="K488" s="40" t="s">
        <v>102</v>
      </c>
      <c r="L488" s="109">
        <v>7000</v>
      </c>
      <c r="M488" s="110"/>
      <c r="N488" s="111">
        <f t="shared" si="16"/>
        <v>7581.51</v>
      </c>
    </row>
    <row r="489" spans="1:14" x14ac:dyDescent="0.25">
      <c r="A489" s="40">
        <v>488</v>
      </c>
      <c r="B489" s="108" t="s">
        <v>61</v>
      </c>
      <c r="C489" s="41">
        <v>151626307930872</v>
      </c>
      <c r="D489" s="40">
        <v>15</v>
      </c>
      <c r="E489" s="40" t="s">
        <v>36</v>
      </c>
      <c r="F489" s="40">
        <v>2025</v>
      </c>
      <c r="G489" s="40" t="s">
        <v>41</v>
      </c>
      <c r="H489" s="40" t="s">
        <v>76</v>
      </c>
      <c r="I489" s="43" t="s">
        <v>62</v>
      </c>
      <c r="J489" s="40" t="s">
        <v>63</v>
      </c>
      <c r="K489" s="40" t="s">
        <v>119</v>
      </c>
      <c r="L489" s="109">
        <v>15400</v>
      </c>
      <c r="M489" s="110"/>
      <c r="N489" s="111">
        <f t="shared" si="16"/>
        <v>22981.510000000002</v>
      </c>
    </row>
    <row r="490" spans="1:14" x14ac:dyDescent="0.25">
      <c r="A490" s="40">
        <v>489</v>
      </c>
      <c r="B490" s="108" t="s">
        <v>159</v>
      </c>
      <c r="C490" s="41">
        <v>554439000039504</v>
      </c>
      <c r="D490" s="40">
        <v>15</v>
      </c>
      <c r="E490" s="40" t="s">
        <v>36</v>
      </c>
      <c r="F490" s="40">
        <v>2025</v>
      </c>
      <c r="G490" s="40" t="s">
        <v>199</v>
      </c>
      <c r="H490" s="40" t="s">
        <v>158</v>
      </c>
      <c r="I490" s="43" t="s">
        <v>198</v>
      </c>
      <c r="J490" s="40" t="s">
        <v>59</v>
      </c>
      <c r="K490" s="40" t="s">
        <v>214</v>
      </c>
      <c r="L490" s="115"/>
      <c r="M490" s="119">
        <v>-357.89</v>
      </c>
      <c r="N490" s="111">
        <f t="shared" si="16"/>
        <v>22623.620000000003</v>
      </c>
    </row>
    <row r="491" spans="1:14" x14ac:dyDescent="0.25">
      <c r="A491" s="40">
        <v>490</v>
      </c>
      <c r="B491" s="108" t="s">
        <v>204</v>
      </c>
      <c r="C491" s="41">
        <v>554439000039504</v>
      </c>
      <c r="D491" s="40">
        <v>15</v>
      </c>
      <c r="E491" s="40" t="s">
        <v>36</v>
      </c>
      <c r="F491" s="40">
        <v>2025</v>
      </c>
      <c r="G491" s="40" t="s">
        <v>199</v>
      </c>
      <c r="H491" s="40" t="s">
        <v>158</v>
      </c>
      <c r="I491" s="43" t="s">
        <v>198</v>
      </c>
      <c r="J491" s="40" t="s">
        <v>59</v>
      </c>
      <c r="K491" s="40" t="s">
        <v>214</v>
      </c>
      <c r="L491" s="115"/>
      <c r="M491" s="47">
        <v>-1256.2</v>
      </c>
      <c r="N491" s="111">
        <f t="shared" si="16"/>
        <v>21367.420000000002</v>
      </c>
    </row>
    <row r="492" spans="1:14" x14ac:dyDescent="0.25">
      <c r="A492" s="40">
        <v>491</v>
      </c>
      <c r="B492" s="108" t="s">
        <v>203</v>
      </c>
      <c r="C492" s="41">
        <v>554439000039504</v>
      </c>
      <c r="D492" s="40">
        <v>15</v>
      </c>
      <c r="E492" s="40" t="s">
        <v>36</v>
      </c>
      <c r="F492" s="40">
        <v>2025</v>
      </c>
      <c r="G492" s="40" t="s">
        <v>199</v>
      </c>
      <c r="H492" s="40" t="s">
        <v>158</v>
      </c>
      <c r="I492" s="43" t="s">
        <v>198</v>
      </c>
      <c r="J492" s="40" t="s">
        <v>59</v>
      </c>
      <c r="K492" s="40" t="s">
        <v>214</v>
      </c>
      <c r="L492" s="115"/>
      <c r="M492" s="47">
        <v>-2284</v>
      </c>
      <c r="N492" s="111">
        <f t="shared" si="16"/>
        <v>19083.420000000002</v>
      </c>
    </row>
    <row r="493" spans="1:14" x14ac:dyDescent="0.25">
      <c r="A493" s="40">
        <v>492</v>
      </c>
      <c r="B493" s="108" t="s">
        <v>61</v>
      </c>
      <c r="C493" s="41">
        <v>388257808</v>
      </c>
      <c r="D493" s="40">
        <v>18</v>
      </c>
      <c r="E493" s="40" t="s">
        <v>36</v>
      </c>
      <c r="F493" s="40">
        <v>2025</v>
      </c>
      <c r="G493" s="40" t="s">
        <v>11</v>
      </c>
      <c r="H493" s="40" t="s">
        <v>65</v>
      </c>
      <c r="I493" s="43" t="s">
        <v>64</v>
      </c>
      <c r="J493" s="40" t="s">
        <v>63</v>
      </c>
      <c r="K493" s="40" t="s">
        <v>95</v>
      </c>
      <c r="L493" s="109">
        <v>2800</v>
      </c>
      <c r="M493" s="110"/>
      <c r="N493" s="111">
        <f t="shared" si="16"/>
        <v>21883.420000000002</v>
      </c>
    </row>
    <row r="494" spans="1:14" x14ac:dyDescent="0.25">
      <c r="A494" s="40">
        <v>493</v>
      </c>
      <c r="B494" s="108" t="s">
        <v>48</v>
      </c>
      <c r="C494" s="41">
        <v>554439000039504</v>
      </c>
      <c r="D494" s="40">
        <v>21</v>
      </c>
      <c r="E494" s="40" t="s">
        <v>36</v>
      </c>
      <c r="F494" s="40">
        <v>2025</v>
      </c>
      <c r="G494" s="40" t="s">
        <v>19</v>
      </c>
      <c r="H494" s="40" t="s">
        <v>69</v>
      </c>
      <c r="I494" s="43" t="s">
        <v>70</v>
      </c>
      <c r="J494" s="40" t="s">
        <v>47</v>
      </c>
      <c r="K494" s="40" t="s">
        <v>214</v>
      </c>
      <c r="L494" s="115"/>
      <c r="M494" s="47">
        <v>-4187.3999999999996</v>
      </c>
      <c r="N494" s="111">
        <f t="shared" si="16"/>
        <v>17696.020000000004</v>
      </c>
    </row>
    <row r="495" spans="1:14" x14ac:dyDescent="0.25">
      <c r="A495" s="40">
        <v>494</v>
      </c>
      <c r="B495" s="108" t="s">
        <v>111</v>
      </c>
      <c r="C495" s="41">
        <v>388549693</v>
      </c>
      <c r="D495" s="40">
        <v>23</v>
      </c>
      <c r="E495" s="40" t="s">
        <v>36</v>
      </c>
      <c r="F495" s="40">
        <v>2025</v>
      </c>
      <c r="G495" s="40" t="s">
        <v>11</v>
      </c>
      <c r="H495" s="40" t="s">
        <v>65</v>
      </c>
      <c r="I495" s="43" t="s">
        <v>64</v>
      </c>
      <c r="J495" s="40" t="s">
        <v>63</v>
      </c>
      <c r="K495" s="40" t="s">
        <v>67</v>
      </c>
      <c r="L495" s="109">
        <v>2800</v>
      </c>
      <c r="M495" s="110"/>
      <c r="N495" s="111">
        <f t="shared" si="16"/>
        <v>20496.020000000004</v>
      </c>
    </row>
    <row r="496" spans="1:14" x14ac:dyDescent="0.25">
      <c r="A496" s="40">
        <v>495</v>
      </c>
      <c r="B496" s="108" t="s">
        <v>279</v>
      </c>
      <c r="C496" s="41">
        <v>4000998328780</v>
      </c>
      <c r="D496" s="40">
        <v>25</v>
      </c>
      <c r="E496" s="40" t="s">
        <v>36</v>
      </c>
      <c r="F496" s="40">
        <v>2025</v>
      </c>
      <c r="G496" s="40" t="s">
        <v>37</v>
      </c>
      <c r="H496" s="40" t="s">
        <v>52</v>
      </c>
      <c r="I496" s="43" t="s">
        <v>68</v>
      </c>
      <c r="J496" s="40" t="s">
        <v>53</v>
      </c>
      <c r="K496" s="40"/>
      <c r="L496" s="108"/>
      <c r="M496" s="47">
        <v>-20000</v>
      </c>
      <c r="N496" s="111">
        <f t="shared" si="16"/>
        <v>496.02000000000407</v>
      </c>
    </row>
    <row r="497" spans="1:14" x14ac:dyDescent="0.25">
      <c r="A497" s="40">
        <v>496</v>
      </c>
      <c r="B497" s="108" t="s">
        <v>223</v>
      </c>
      <c r="C497" s="41">
        <v>73001</v>
      </c>
      <c r="D497" s="40">
        <v>30</v>
      </c>
      <c r="E497" s="40" t="s">
        <v>36</v>
      </c>
      <c r="F497" s="40">
        <v>2025</v>
      </c>
      <c r="G497" s="40" t="s">
        <v>20</v>
      </c>
      <c r="H497" s="40" t="s">
        <v>188</v>
      </c>
      <c r="I497" s="43" t="s">
        <v>272</v>
      </c>
      <c r="J497" s="40" t="s">
        <v>224</v>
      </c>
      <c r="K497" s="40"/>
      <c r="L497" s="108"/>
      <c r="M497" s="47">
        <v>-2255</v>
      </c>
      <c r="N497" s="111">
        <f t="shared" si="16"/>
        <v>-1758.9799999999959</v>
      </c>
    </row>
    <row r="498" spans="1:14" x14ac:dyDescent="0.25">
      <c r="A498" s="40">
        <v>497</v>
      </c>
      <c r="B498" s="108" t="s">
        <v>54</v>
      </c>
      <c r="C498" s="41">
        <v>892111200009773</v>
      </c>
      <c r="D498" s="40">
        <v>30</v>
      </c>
      <c r="E498" s="40" t="s">
        <v>36</v>
      </c>
      <c r="F498" s="40">
        <v>2025</v>
      </c>
      <c r="G498" s="40" t="s">
        <v>29</v>
      </c>
      <c r="H498" s="40" t="s">
        <v>52</v>
      </c>
      <c r="I498" s="43" t="s">
        <v>68</v>
      </c>
      <c r="J498" s="40" t="s">
        <v>53</v>
      </c>
      <c r="K498" s="40"/>
      <c r="L498" s="108"/>
      <c r="M498" s="113">
        <v>-13</v>
      </c>
      <c r="N498" s="111">
        <f t="shared" si="16"/>
        <v>-1771.9799999999959</v>
      </c>
    </row>
    <row r="499" spans="1:14" x14ac:dyDescent="0.25">
      <c r="A499" s="40">
        <v>498</v>
      </c>
      <c r="B499" s="108" t="s">
        <v>49</v>
      </c>
      <c r="C499" s="43">
        <v>98</v>
      </c>
      <c r="D499" s="40">
        <v>30</v>
      </c>
      <c r="E499" s="40" t="s">
        <v>36</v>
      </c>
      <c r="F499" s="40">
        <v>2025</v>
      </c>
      <c r="G499" s="40" t="s">
        <v>38</v>
      </c>
      <c r="H499" s="40" t="s">
        <v>69</v>
      </c>
      <c r="I499" s="43" t="s">
        <v>70</v>
      </c>
      <c r="J499" s="40" t="s">
        <v>47</v>
      </c>
      <c r="K499" s="40"/>
      <c r="L499" s="118">
        <v>2000</v>
      </c>
      <c r="M499" s="119"/>
      <c r="N499" s="111">
        <f t="shared" si="16"/>
        <v>228.02000000000407</v>
      </c>
    </row>
    <row r="500" spans="1:14" x14ac:dyDescent="0.25">
      <c r="A500" s="40">
        <v>499</v>
      </c>
      <c r="B500" s="108" t="s">
        <v>57</v>
      </c>
      <c r="C500" s="41">
        <v>100942892802</v>
      </c>
      <c r="D500" s="40">
        <v>30</v>
      </c>
      <c r="E500" s="40" t="s">
        <v>36</v>
      </c>
      <c r="F500" s="40">
        <v>2025</v>
      </c>
      <c r="G500" s="40" t="s">
        <v>38</v>
      </c>
      <c r="H500" s="40" t="s">
        <v>69</v>
      </c>
      <c r="I500" s="43" t="s">
        <v>70</v>
      </c>
      <c r="J500" s="40" t="s">
        <v>47</v>
      </c>
      <c r="K500" s="40"/>
      <c r="L500" s="115">
        <v>206.44</v>
      </c>
      <c r="M500" s="119"/>
      <c r="N500" s="112">
        <f t="shared" si="16"/>
        <v>434.46000000000407</v>
      </c>
    </row>
    <row r="501" spans="1:14" x14ac:dyDescent="0.25">
      <c r="A501" s="40">
        <v>500</v>
      </c>
      <c r="B501" s="108" t="s">
        <v>223</v>
      </c>
      <c r="C501" s="41">
        <v>554732000005698</v>
      </c>
      <c r="D501" s="40">
        <v>4</v>
      </c>
      <c r="E501" s="40" t="s">
        <v>39</v>
      </c>
      <c r="F501" s="40">
        <v>2025</v>
      </c>
      <c r="G501" s="40" t="s">
        <v>19</v>
      </c>
      <c r="H501" s="40" t="s">
        <v>189</v>
      </c>
      <c r="I501" s="43" t="s">
        <v>258</v>
      </c>
      <c r="J501" s="40" t="s">
        <v>224</v>
      </c>
      <c r="K501" s="40"/>
      <c r="L501" s="108"/>
      <c r="M501" s="47">
        <v>-1657.61</v>
      </c>
      <c r="N501" s="111">
        <f t="shared" si="16"/>
        <v>-1223.1499999999958</v>
      </c>
    </row>
    <row r="502" spans="1:14" x14ac:dyDescent="0.25">
      <c r="A502" s="40">
        <v>501</v>
      </c>
      <c r="B502" s="108" t="s">
        <v>160</v>
      </c>
      <c r="C502" s="41">
        <v>554732000025525</v>
      </c>
      <c r="D502" s="40">
        <v>4</v>
      </c>
      <c r="E502" s="40" t="s">
        <v>39</v>
      </c>
      <c r="F502" s="40">
        <v>2025</v>
      </c>
      <c r="G502" s="40" t="s">
        <v>19</v>
      </c>
      <c r="H502" s="40" t="s">
        <v>108</v>
      </c>
      <c r="I502" s="43" t="s">
        <v>152</v>
      </c>
      <c r="J502" s="40" t="s">
        <v>163</v>
      </c>
      <c r="K502" s="40"/>
      <c r="L502" s="108"/>
      <c r="M502" s="47">
        <v>-2100</v>
      </c>
      <c r="N502" s="111">
        <f t="shared" si="16"/>
        <v>-3323.149999999996</v>
      </c>
    </row>
    <row r="503" spans="1:14" x14ac:dyDescent="0.25">
      <c r="A503" s="40">
        <v>502</v>
      </c>
      <c r="B503" s="108" t="s">
        <v>49</v>
      </c>
      <c r="C503" s="43">
        <v>98</v>
      </c>
      <c r="D503" s="40">
        <v>4</v>
      </c>
      <c r="E503" s="40" t="s">
        <v>39</v>
      </c>
      <c r="F503" s="40">
        <v>2025</v>
      </c>
      <c r="G503" s="40" t="s">
        <v>38</v>
      </c>
      <c r="H503" s="40" t="s">
        <v>69</v>
      </c>
      <c r="I503" s="43" t="s">
        <v>70</v>
      </c>
      <c r="J503" s="40" t="s">
        <v>47</v>
      </c>
      <c r="K503" s="40"/>
      <c r="L503" s="118">
        <v>3500</v>
      </c>
      <c r="M503" s="119"/>
      <c r="N503" s="111">
        <f t="shared" si="16"/>
        <v>176.850000000004</v>
      </c>
    </row>
    <row r="504" spans="1:14" x14ac:dyDescent="0.25">
      <c r="A504" s="40">
        <v>503</v>
      </c>
      <c r="B504" s="108" t="s">
        <v>57</v>
      </c>
      <c r="C504" s="41">
        <v>100942892802</v>
      </c>
      <c r="D504" s="40">
        <v>4</v>
      </c>
      <c r="E504" s="40" t="s">
        <v>39</v>
      </c>
      <c r="F504" s="40">
        <v>2025</v>
      </c>
      <c r="G504" s="40" t="s">
        <v>38</v>
      </c>
      <c r="H504" s="40" t="s">
        <v>69</v>
      </c>
      <c r="I504" s="43" t="s">
        <v>70</v>
      </c>
      <c r="J504" s="40" t="s">
        <v>47</v>
      </c>
      <c r="K504" s="40"/>
      <c r="L504" s="115">
        <v>366.31</v>
      </c>
      <c r="M504" s="119"/>
      <c r="N504" s="111">
        <f t="shared" si="16"/>
        <v>543.16000000000395</v>
      </c>
    </row>
    <row r="505" spans="1:14" x14ac:dyDescent="0.25">
      <c r="A505" s="40">
        <v>504</v>
      </c>
      <c r="B505" s="108" t="s">
        <v>61</v>
      </c>
      <c r="C505" s="41">
        <v>389944280</v>
      </c>
      <c r="D505" s="40">
        <v>5</v>
      </c>
      <c r="E505" s="40" t="s">
        <v>39</v>
      </c>
      <c r="F505" s="40">
        <v>2025</v>
      </c>
      <c r="G505" s="40" t="s">
        <v>13</v>
      </c>
      <c r="H505" s="40" t="s">
        <v>83</v>
      </c>
      <c r="I505" s="43" t="s">
        <v>66</v>
      </c>
      <c r="J505" s="40" t="s">
        <v>63</v>
      </c>
      <c r="K505" s="40" t="s">
        <v>117</v>
      </c>
      <c r="L505" s="109">
        <v>7000</v>
      </c>
      <c r="M505" s="110"/>
      <c r="N505" s="111">
        <f t="shared" si="16"/>
        <v>7543.1600000000035</v>
      </c>
    </row>
    <row r="506" spans="1:14" x14ac:dyDescent="0.25">
      <c r="A506" s="40">
        <v>505</v>
      </c>
      <c r="B506" s="108" t="s">
        <v>223</v>
      </c>
      <c r="C506" s="41">
        <v>80501</v>
      </c>
      <c r="D506" s="40">
        <v>5</v>
      </c>
      <c r="E506" s="40" t="s">
        <v>39</v>
      </c>
      <c r="F506" s="40">
        <v>2025</v>
      </c>
      <c r="G506" s="40" t="s">
        <v>20</v>
      </c>
      <c r="H506" s="40" t="s">
        <v>241</v>
      </c>
      <c r="I506" s="43" t="s">
        <v>240</v>
      </c>
      <c r="J506" s="40" t="s">
        <v>224</v>
      </c>
      <c r="K506" s="40"/>
      <c r="L506" s="108"/>
      <c r="M506" s="47">
        <v>-2100</v>
      </c>
      <c r="N506" s="111">
        <f t="shared" si="16"/>
        <v>5443.1600000000035</v>
      </c>
    </row>
    <row r="507" spans="1:14" x14ac:dyDescent="0.25">
      <c r="A507" s="40">
        <v>506</v>
      </c>
      <c r="B507" s="108" t="s">
        <v>61</v>
      </c>
      <c r="C507" s="41">
        <v>390700198</v>
      </c>
      <c r="D507" s="40">
        <v>8</v>
      </c>
      <c r="E507" s="40" t="s">
        <v>39</v>
      </c>
      <c r="F507" s="40">
        <v>2025</v>
      </c>
      <c r="G507" s="40" t="s">
        <v>11</v>
      </c>
      <c r="H507" s="40" t="s">
        <v>65</v>
      </c>
      <c r="I507" s="43" t="s">
        <v>64</v>
      </c>
      <c r="J507" s="40" t="s">
        <v>63</v>
      </c>
      <c r="K507" s="40" t="s">
        <v>95</v>
      </c>
      <c r="L507" s="109">
        <v>2800</v>
      </c>
      <c r="M507" s="110"/>
      <c r="N507" s="111">
        <f t="shared" si="16"/>
        <v>8243.1600000000035</v>
      </c>
    </row>
    <row r="508" spans="1:14" x14ac:dyDescent="0.25">
      <c r="A508" s="40">
        <v>507</v>
      </c>
      <c r="B508" s="108" t="s">
        <v>127</v>
      </c>
      <c r="C508" s="41">
        <v>80801</v>
      </c>
      <c r="D508" s="40">
        <v>8</v>
      </c>
      <c r="E508" s="40" t="s">
        <v>39</v>
      </c>
      <c r="F508" s="40">
        <v>2025</v>
      </c>
      <c r="G508" s="40" t="s">
        <v>58</v>
      </c>
      <c r="H508" s="40" t="s">
        <v>26</v>
      </c>
      <c r="I508" s="43" t="s">
        <v>128</v>
      </c>
      <c r="J508" s="40" t="s">
        <v>59</v>
      </c>
      <c r="K508" s="40" t="s">
        <v>299</v>
      </c>
      <c r="L508" s="108"/>
      <c r="M508" s="113">
        <v>-750</v>
      </c>
      <c r="N508" s="111">
        <f t="shared" si="16"/>
        <v>7493.1600000000035</v>
      </c>
    </row>
    <row r="509" spans="1:14" x14ac:dyDescent="0.25">
      <c r="A509" s="40">
        <v>508</v>
      </c>
      <c r="B509" s="108" t="s">
        <v>48</v>
      </c>
      <c r="C509" s="41">
        <v>554439000039504</v>
      </c>
      <c r="D509" s="40">
        <v>11</v>
      </c>
      <c r="E509" s="40" t="s">
        <v>39</v>
      </c>
      <c r="F509" s="40">
        <v>2025</v>
      </c>
      <c r="G509" s="40" t="s">
        <v>19</v>
      </c>
      <c r="H509" s="40" t="s">
        <v>69</v>
      </c>
      <c r="I509" s="43" t="s">
        <v>70</v>
      </c>
      <c r="J509" s="40" t="s">
        <v>47</v>
      </c>
      <c r="K509" s="40" t="s">
        <v>299</v>
      </c>
      <c r="L509" s="115"/>
      <c r="M509" s="47">
        <v>-3210.34</v>
      </c>
      <c r="N509" s="111">
        <f t="shared" si="16"/>
        <v>4282.8200000000033</v>
      </c>
    </row>
    <row r="510" spans="1:14" x14ac:dyDescent="0.25">
      <c r="A510" s="40">
        <v>509</v>
      </c>
      <c r="B510" s="108" t="s">
        <v>54</v>
      </c>
      <c r="C510" s="41">
        <v>832231202900954</v>
      </c>
      <c r="D510" s="40">
        <v>11</v>
      </c>
      <c r="E510" s="40" t="s">
        <v>39</v>
      </c>
      <c r="F510" s="40">
        <v>2025</v>
      </c>
      <c r="G510" s="40" t="s">
        <v>14</v>
      </c>
      <c r="H510" s="40" t="s">
        <v>52</v>
      </c>
      <c r="I510" s="43" t="s">
        <v>68</v>
      </c>
      <c r="J510" s="40" t="s">
        <v>53</v>
      </c>
      <c r="K510" s="40"/>
      <c r="L510" s="108"/>
      <c r="M510" s="119">
        <v>-18.850000000000001</v>
      </c>
      <c r="N510" s="111">
        <f t="shared" si="16"/>
        <v>4263.970000000003</v>
      </c>
    </row>
    <row r="511" spans="1:14" x14ac:dyDescent="0.25">
      <c r="A511" s="40">
        <v>510</v>
      </c>
      <c r="B511" s="108" t="s">
        <v>203</v>
      </c>
      <c r="C511" s="41">
        <v>554439000039504</v>
      </c>
      <c r="D511" s="40">
        <v>14</v>
      </c>
      <c r="E511" s="40" t="s">
        <v>39</v>
      </c>
      <c r="F511" s="40">
        <v>2025</v>
      </c>
      <c r="G511" s="40" t="s">
        <v>199</v>
      </c>
      <c r="H511" s="40" t="s">
        <v>158</v>
      </c>
      <c r="I511" s="43" t="s">
        <v>70</v>
      </c>
      <c r="J511" s="40" t="s">
        <v>59</v>
      </c>
      <c r="K511" s="40" t="s">
        <v>299</v>
      </c>
      <c r="L511" s="115"/>
      <c r="M511" s="47">
        <v>-4000</v>
      </c>
      <c r="N511" s="111">
        <f t="shared" si="16"/>
        <v>263.97000000000298</v>
      </c>
    </row>
    <row r="512" spans="1:14" x14ac:dyDescent="0.25">
      <c r="A512" s="40">
        <v>511</v>
      </c>
      <c r="B512" s="108" t="s">
        <v>159</v>
      </c>
      <c r="C512" s="41">
        <v>554439000039504</v>
      </c>
      <c r="D512" s="40">
        <v>14</v>
      </c>
      <c r="E512" s="40" t="s">
        <v>39</v>
      </c>
      <c r="F512" s="40">
        <v>2025</v>
      </c>
      <c r="G512" s="40" t="s">
        <v>199</v>
      </c>
      <c r="H512" s="40" t="s">
        <v>158</v>
      </c>
      <c r="I512" s="43" t="s">
        <v>198</v>
      </c>
      <c r="J512" s="39" t="s">
        <v>59</v>
      </c>
      <c r="K512" s="40" t="s">
        <v>299</v>
      </c>
      <c r="L512" s="115"/>
      <c r="M512" s="119">
        <v>-625.78</v>
      </c>
      <c r="N512" s="111">
        <f t="shared" si="16"/>
        <v>-361.80999999999699</v>
      </c>
    </row>
    <row r="513" spans="1:14" x14ac:dyDescent="0.25">
      <c r="A513" s="40">
        <v>512</v>
      </c>
      <c r="B513" s="108" t="s">
        <v>204</v>
      </c>
      <c r="C513" s="41">
        <v>554439000039504</v>
      </c>
      <c r="D513" s="40">
        <v>14</v>
      </c>
      <c r="E513" s="40" t="s">
        <v>39</v>
      </c>
      <c r="F513" s="40">
        <v>2025</v>
      </c>
      <c r="G513" s="40" t="s">
        <v>199</v>
      </c>
      <c r="H513" s="40" t="s">
        <v>158</v>
      </c>
      <c r="I513" s="43" t="s">
        <v>70</v>
      </c>
      <c r="J513" s="40" t="s">
        <v>59</v>
      </c>
      <c r="K513" s="40" t="s">
        <v>299</v>
      </c>
      <c r="L513" s="115"/>
      <c r="M513" s="47">
        <v>-2200</v>
      </c>
      <c r="N513" s="111">
        <f t="shared" si="16"/>
        <v>-2561.8099999999968</v>
      </c>
    </row>
    <row r="514" spans="1:14" x14ac:dyDescent="0.25">
      <c r="A514" s="40">
        <v>513</v>
      </c>
      <c r="B514" s="108" t="s">
        <v>49</v>
      </c>
      <c r="C514" s="43">
        <v>98</v>
      </c>
      <c r="D514" s="40">
        <v>14</v>
      </c>
      <c r="E514" s="40" t="s">
        <v>39</v>
      </c>
      <c r="F514" s="40">
        <v>2025</v>
      </c>
      <c r="G514" s="40" t="s">
        <v>38</v>
      </c>
      <c r="H514" s="40" t="s">
        <v>69</v>
      </c>
      <c r="I514" s="43" t="s">
        <v>70</v>
      </c>
      <c r="J514" s="40" t="s">
        <v>47</v>
      </c>
      <c r="K514" s="40"/>
      <c r="L514" s="118">
        <v>3000</v>
      </c>
      <c r="M514" s="119"/>
      <c r="N514" s="111">
        <f t="shared" si="16"/>
        <v>438.19000000000324</v>
      </c>
    </row>
    <row r="515" spans="1:14" x14ac:dyDescent="0.25">
      <c r="A515" s="40">
        <v>514</v>
      </c>
      <c r="B515" s="108" t="s">
        <v>57</v>
      </c>
      <c r="C515" s="41">
        <v>100942892802</v>
      </c>
      <c r="D515" s="40">
        <v>14</v>
      </c>
      <c r="E515" s="40" t="s">
        <v>39</v>
      </c>
      <c r="F515" s="40">
        <v>2025</v>
      </c>
      <c r="G515" s="40" t="s">
        <v>38</v>
      </c>
      <c r="H515" s="40" t="s">
        <v>69</v>
      </c>
      <c r="I515" s="43" t="s">
        <v>70</v>
      </c>
      <c r="J515" s="40" t="s">
        <v>47</v>
      </c>
      <c r="K515" s="40"/>
      <c r="L515" s="115">
        <v>325.56</v>
      </c>
      <c r="M515" s="119"/>
      <c r="N515" s="111">
        <f t="shared" si="16"/>
        <v>763.75000000000318</v>
      </c>
    </row>
    <row r="516" spans="1:14" x14ac:dyDescent="0.25">
      <c r="A516" s="40">
        <v>515</v>
      </c>
      <c r="B516" s="108" t="s">
        <v>61</v>
      </c>
      <c r="C516" s="41">
        <v>391441581</v>
      </c>
      <c r="D516" s="40">
        <v>18</v>
      </c>
      <c r="E516" s="40" t="s">
        <v>39</v>
      </c>
      <c r="F516" s="40">
        <v>2025</v>
      </c>
      <c r="G516" s="40" t="s">
        <v>11</v>
      </c>
      <c r="H516" s="40" t="s">
        <v>65</v>
      </c>
      <c r="I516" s="43" t="s">
        <v>64</v>
      </c>
      <c r="J516" s="40" t="s">
        <v>63</v>
      </c>
      <c r="K516" s="39" t="s">
        <v>95</v>
      </c>
      <c r="L516" s="109">
        <v>2800</v>
      </c>
      <c r="M516" s="110"/>
      <c r="N516" s="111">
        <f t="shared" si="16"/>
        <v>3563.7500000000032</v>
      </c>
    </row>
    <row r="517" spans="1:14" x14ac:dyDescent="0.25">
      <c r="A517" s="40">
        <v>516</v>
      </c>
      <c r="B517" s="108" t="s">
        <v>61</v>
      </c>
      <c r="C517" s="41">
        <v>181617456904452</v>
      </c>
      <c r="D517" s="40">
        <v>18</v>
      </c>
      <c r="E517" s="40" t="s">
        <v>39</v>
      </c>
      <c r="F517" s="40">
        <v>2025</v>
      </c>
      <c r="G517" s="40" t="s">
        <v>41</v>
      </c>
      <c r="H517" s="40" t="s">
        <v>76</v>
      </c>
      <c r="I517" s="43" t="s">
        <v>62</v>
      </c>
      <c r="J517" s="40" t="s">
        <v>63</v>
      </c>
      <c r="K517" s="39" t="s">
        <v>117</v>
      </c>
      <c r="L517" s="109">
        <v>9800</v>
      </c>
      <c r="M517" s="110"/>
      <c r="N517" s="111">
        <f t="shared" si="16"/>
        <v>13363.750000000004</v>
      </c>
    </row>
    <row r="518" spans="1:14" x14ac:dyDescent="0.25">
      <c r="A518" s="40">
        <v>517</v>
      </c>
      <c r="B518" s="108" t="s">
        <v>61</v>
      </c>
      <c r="C518" s="41">
        <v>391494286</v>
      </c>
      <c r="D518" s="40">
        <v>19</v>
      </c>
      <c r="E518" s="40" t="s">
        <v>39</v>
      </c>
      <c r="F518" s="40">
        <v>2025</v>
      </c>
      <c r="G518" s="40" t="s">
        <v>11</v>
      </c>
      <c r="H518" s="40" t="s">
        <v>65</v>
      </c>
      <c r="I518" s="43" t="s">
        <v>64</v>
      </c>
      <c r="J518" s="40" t="s">
        <v>63</v>
      </c>
      <c r="K518" s="40" t="s">
        <v>103</v>
      </c>
      <c r="L518" s="109">
        <v>2800</v>
      </c>
      <c r="M518" s="110"/>
      <c r="N518" s="111">
        <f t="shared" si="16"/>
        <v>16163.750000000004</v>
      </c>
    </row>
    <row r="519" spans="1:14" x14ac:dyDescent="0.25">
      <c r="A519" s="40">
        <v>518</v>
      </c>
      <c r="B519" s="108" t="s">
        <v>61</v>
      </c>
      <c r="C519" s="41">
        <v>391494296</v>
      </c>
      <c r="D519" s="40">
        <v>19</v>
      </c>
      <c r="E519" s="40" t="s">
        <v>39</v>
      </c>
      <c r="F519" s="40">
        <v>2025</v>
      </c>
      <c r="G519" s="40" t="s">
        <v>11</v>
      </c>
      <c r="H519" s="40" t="s">
        <v>65</v>
      </c>
      <c r="I519" s="43" t="s">
        <v>64</v>
      </c>
      <c r="J519" s="40" t="s">
        <v>63</v>
      </c>
      <c r="K519" s="40" t="s">
        <v>104</v>
      </c>
      <c r="L519" s="109">
        <v>2800</v>
      </c>
      <c r="M519" s="110"/>
      <c r="N519" s="111">
        <f t="shared" si="16"/>
        <v>18963.750000000004</v>
      </c>
    </row>
    <row r="520" spans="1:14" x14ac:dyDescent="0.25">
      <c r="A520" s="40">
        <v>519</v>
      </c>
      <c r="B520" s="108" t="s">
        <v>223</v>
      </c>
      <c r="C520" s="41">
        <v>553655000030368</v>
      </c>
      <c r="D520" s="40">
        <v>21</v>
      </c>
      <c r="E520" s="40" t="s">
        <v>39</v>
      </c>
      <c r="F520" s="40">
        <v>2025</v>
      </c>
      <c r="G520" s="40" t="s">
        <v>19</v>
      </c>
      <c r="H520" s="40" t="s">
        <v>149</v>
      </c>
      <c r="I520" s="40" t="s">
        <v>153</v>
      </c>
      <c r="J520" s="40" t="s">
        <v>224</v>
      </c>
      <c r="K520" s="40"/>
      <c r="L520" s="108"/>
      <c r="M520" s="47">
        <v>-2100</v>
      </c>
      <c r="N520" s="111">
        <f t="shared" si="16"/>
        <v>16863.750000000004</v>
      </c>
    </row>
    <row r="521" spans="1:14" x14ac:dyDescent="0.25">
      <c r="A521" s="40">
        <v>520</v>
      </c>
      <c r="B521" s="108" t="s">
        <v>223</v>
      </c>
      <c r="C521" s="41">
        <v>554732000130766</v>
      </c>
      <c r="D521" s="40">
        <v>21</v>
      </c>
      <c r="E521" s="40" t="s">
        <v>39</v>
      </c>
      <c r="F521" s="40">
        <v>2025</v>
      </c>
      <c r="G521" s="40" t="s">
        <v>19</v>
      </c>
      <c r="H521" s="40" t="s">
        <v>112</v>
      </c>
      <c r="I521" s="43" t="s">
        <v>257</v>
      </c>
      <c r="J521" s="40" t="s">
        <v>224</v>
      </c>
      <c r="K521" s="40"/>
      <c r="L521" s="108"/>
      <c r="M521" s="47">
        <v>-1532.61</v>
      </c>
      <c r="N521" s="111">
        <f t="shared" si="16"/>
        <v>15331.140000000003</v>
      </c>
    </row>
    <row r="522" spans="1:14" x14ac:dyDescent="0.25">
      <c r="A522" s="40">
        <v>521</v>
      </c>
      <c r="B522" s="108" t="s">
        <v>279</v>
      </c>
      <c r="C522" s="41">
        <v>1800996671936</v>
      </c>
      <c r="D522" s="40">
        <v>21</v>
      </c>
      <c r="E522" s="40" t="s">
        <v>39</v>
      </c>
      <c r="F522" s="40">
        <v>2025</v>
      </c>
      <c r="G522" s="40" t="s">
        <v>37</v>
      </c>
      <c r="H522" s="40" t="s">
        <v>52</v>
      </c>
      <c r="I522" s="43" t="s">
        <v>68</v>
      </c>
      <c r="J522" s="40" t="s">
        <v>53</v>
      </c>
      <c r="K522" s="40"/>
      <c r="L522" s="108"/>
      <c r="M522" s="47">
        <v>-15000</v>
      </c>
      <c r="N522" s="111">
        <f t="shared" si="16"/>
        <v>331.14000000000306</v>
      </c>
    </row>
    <row r="523" spans="1:14" x14ac:dyDescent="0.25">
      <c r="A523" s="40">
        <v>522</v>
      </c>
      <c r="B523" s="108" t="s">
        <v>223</v>
      </c>
      <c r="C523" s="41">
        <v>553653000026023</v>
      </c>
      <c r="D523" s="40">
        <v>26</v>
      </c>
      <c r="E523" s="40" t="s">
        <v>39</v>
      </c>
      <c r="F523" s="40">
        <v>2025</v>
      </c>
      <c r="G523" s="40" t="s">
        <v>19</v>
      </c>
      <c r="H523" s="40" t="s">
        <v>147</v>
      </c>
      <c r="I523" s="40" t="s">
        <v>148</v>
      </c>
      <c r="J523" s="40" t="s">
        <v>224</v>
      </c>
      <c r="K523" s="40"/>
      <c r="L523" s="108"/>
      <c r="M523" s="47">
        <v>-2100</v>
      </c>
      <c r="N523" s="111">
        <f t="shared" si="16"/>
        <v>-1768.8599999999969</v>
      </c>
    </row>
    <row r="524" spans="1:14" x14ac:dyDescent="0.25">
      <c r="A524" s="40">
        <v>523</v>
      </c>
      <c r="B524" s="108" t="s">
        <v>49</v>
      </c>
      <c r="C524" s="41">
        <v>98</v>
      </c>
      <c r="D524" s="40">
        <v>26</v>
      </c>
      <c r="E524" s="40" t="s">
        <v>39</v>
      </c>
      <c r="F524" s="40">
        <v>2025</v>
      </c>
      <c r="G524" s="40" t="s">
        <v>38</v>
      </c>
      <c r="H524" s="40" t="s">
        <v>69</v>
      </c>
      <c r="I524" s="43" t="s">
        <v>70</v>
      </c>
      <c r="J524" s="40" t="s">
        <v>47</v>
      </c>
      <c r="K524" s="40"/>
      <c r="L524" s="122">
        <v>2000</v>
      </c>
      <c r="M524" s="47"/>
      <c r="N524" s="111">
        <f t="shared" si="16"/>
        <v>231.14000000000306</v>
      </c>
    </row>
    <row r="525" spans="1:14" x14ac:dyDescent="0.25">
      <c r="A525" s="40">
        <v>524</v>
      </c>
      <c r="B525" s="108" t="s">
        <v>57</v>
      </c>
      <c r="C525" s="41">
        <v>100942892802</v>
      </c>
      <c r="D525" s="40">
        <v>26</v>
      </c>
      <c r="E525" s="40" t="s">
        <v>39</v>
      </c>
      <c r="F525" s="40">
        <v>2025</v>
      </c>
      <c r="G525" s="40" t="s">
        <v>38</v>
      </c>
      <c r="H525" s="40" t="s">
        <v>69</v>
      </c>
      <c r="I525" s="43" t="s">
        <v>70</v>
      </c>
      <c r="J525" s="40" t="s">
        <v>47</v>
      </c>
      <c r="K525" s="40"/>
      <c r="L525" s="120">
        <v>224.8</v>
      </c>
      <c r="M525" s="119"/>
      <c r="N525" s="112">
        <f t="shared" si="16"/>
        <v>455.94000000000307</v>
      </c>
    </row>
    <row r="526" spans="1:14" x14ac:dyDescent="0.25">
      <c r="A526" s="40">
        <v>525</v>
      </c>
      <c r="B526" s="108" t="s">
        <v>61</v>
      </c>
      <c r="C526" s="41">
        <v>392819764</v>
      </c>
      <c r="D526" s="40">
        <v>1</v>
      </c>
      <c r="E526" s="40" t="s">
        <v>12</v>
      </c>
      <c r="F526" s="40">
        <v>2025</v>
      </c>
      <c r="G526" s="40" t="s">
        <v>13</v>
      </c>
      <c r="H526" s="40" t="s">
        <v>83</v>
      </c>
      <c r="I526" s="43" t="s">
        <v>66</v>
      </c>
      <c r="J526" s="40" t="s">
        <v>63</v>
      </c>
      <c r="K526" s="40" t="s">
        <v>118</v>
      </c>
      <c r="L526" s="109">
        <v>1400</v>
      </c>
      <c r="M526" s="110"/>
      <c r="N526" s="111">
        <f t="shared" si="16"/>
        <v>1855.940000000003</v>
      </c>
    </row>
    <row r="527" spans="1:14" x14ac:dyDescent="0.25">
      <c r="A527" s="40">
        <v>526</v>
      </c>
      <c r="B527" s="108" t="s">
        <v>127</v>
      </c>
      <c r="C527" s="41">
        <v>90901</v>
      </c>
      <c r="D527" s="40">
        <v>9</v>
      </c>
      <c r="E527" s="40" t="s">
        <v>12</v>
      </c>
      <c r="F527" s="40">
        <v>2025</v>
      </c>
      <c r="G527" s="40" t="s">
        <v>58</v>
      </c>
      <c r="H527" s="40" t="s">
        <v>26</v>
      </c>
      <c r="I527" s="43" t="s">
        <v>128</v>
      </c>
      <c r="J527" s="40" t="s">
        <v>59</v>
      </c>
      <c r="K527" s="40" t="s">
        <v>482</v>
      </c>
      <c r="L527" s="108"/>
      <c r="M527" s="113">
        <v>-625</v>
      </c>
      <c r="N527" s="111">
        <f t="shared" si="16"/>
        <v>1230.940000000003</v>
      </c>
    </row>
    <row r="528" spans="1:14" x14ac:dyDescent="0.25">
      <c r="A528" s="40">
        <v>527</v>
      </c>
      <c r="B528" s="108" t="s">
        <v>223</v>
      </c>
      <c r="C528" s="41">
        <v>551882000762037</v>
      </c>
      <c r="D528" s="40">
        <v>10</v>
      </c>
      <c r="E528" s="40" t="s">
        <v>12</v>
      </c>
      <c r="F528" s="40">
        <v>2025</v>
      </c>
      <c r="G528" s="40" t="s">
        <v>19</v>
      </c>
      <c r="H528" s="40" t="s">
        <v>109</v>
      </c>
      <c r="I528" s="43" t="s">
        <v>262</v>
      </c>
      <c r="J528" s="40" t="s">
        <v>224</v>
      </c>
      <c r="K528" s="40"/>
      <c r="L528" s="108"/>
      <c r="M528" s="47">
        <v>-1657.61</v>
      </c>
      <c r="N528" s="111">
        <f t="shared" ref="N528:N591" si="17">N527+L528+M528</f>
        <v>-426.66999999999689</v>
      </c>
    </row>
    <row r="529" spans="1:14" x14ac:dyDescent="0.25">
      <c r="A529" s="40">
        <v>528</v>
      </c>
      <c r="B529" s="108" t="s">
        <v>223</v>
      </c>
      <c r="C529" s="41">
        <v>553473000008244</v>
      </c>
      <c r="D529" s="40">
        <v>10</v>
      </c>
      <c r="E529" s="40" t="s">
        <v>12</v>
      </c>
      <c r="F529" s="40">
        <v>2025</v>
      </c>
      <c r="G529" s="40" t="s">
        <v>19</v>
      </c>
      <c r="H529" s="40" t="s">
        <v>110</v>
      </c>
      <c r="I529" s="43" t="s">
        <v>248</v>
      </c>
      <c r="J529" s="40" t="s">
        <v>224</v>
      </c>
      <c r="K529" s="40"/>
      <c r="L529" s="108"/>
      <c r="M529" s="47">
        <v>-2225</v>
      </c>
      <c r="N529" s="111">
        <f t="shared" si="17"/>
        <v>-2651.6699999999969</v>
      </c>
    </row>
    <row r="530" spans="1:14" x14ac:dyDescent="0.25">
      <c r="A530" s="40">
        <v>529</v>
      </c>
      <c r="B530" s="108" t="s">
        <v>223</v>
      </c>
      <c r="C530" s="41">
        <v>553653000023037</v>
      </c>
      <c r="D530" s="40">
        <v>10</v>
      </c>
      <c r="E530" s="40" t="s">
        <v>12</v>
      </c>
      <c r="F530" s="40">
        <v>2025</v>
      </c>
      <c r="G530" s="40" t="s">
        <v>19</v>
      </c>
      <c r="H530" s="40" t="s">
        <v>181</v>
      </c>
      <c r="I530" s="43" t="s">
        <v>246</v>
      </c>
      <c r="J530" s="40" t="s">
        <v>224</v>
      </c>
      <c r="K530" s="40"/>
      <c r="L530" s="108"/>
      <c r="M530" s="47">
        <v>-5150.4399999999996</v>
      </c>
      <c r="N530" s="111">
        <f t="shared" si="17"/>
        <v>-7802.1099999999969</v>
      </c>
    </row>
    <row r="531" spans="1:14" x14ac:dyDescent="0.25">
      <c r="A531" s="40">
        <v>530</v>
      </c>
      <c r="B531" s="108" t="s">
        <v>223</v>
      </c>
      <c r="C531" s="41">
        <v>554732000025525</v>
      </c>
      <c r="D531" s="40">
        <v>10</v>
      </c>
      <c r="E531" s="40" t="s">
        <v>12</v>
      </c>
      <c r="F531" s="40">
        <v>2025</v>
      </c>
      <c r="G531" s="40" t="s">
        <v>19</v>
      </c>
      <c r="H531" s="40" t="s">
        <v>108</v>
      </c>
      <c r="I531" s="43" t="s">
        <v>152</v>
      </c>
      <c r="J531" s="40" t="s">
        <v>224</v>
      </c>
      <c r="K531" s="40"/>
      <c r="L531" s="108"/>
      <c r="M531" s="47">
        <v>-5373.1</v>
      </c>
      <c r="N531" s="111">
        <f t="shared" si="17"/>
        <v>-13175.209999999997</v>
      </c>
    </row>
    <row r="532" spans="1:14" x14ac:dyDescent="0.25">
      <c r="A532" s="40">
        <v>531</v>
      </c>
      <c r="B532" s="108" t="s">
        <v>223</v>
      </c>
      <c r="C532" s="41">
        <v>554732000225163</v>
      </c>
      <c r="D532" s="40">
        <v>10</v>
      </c>
      <c r="E532" s="40" t="s">
        <v>12</v>
      </c>
      <c r="F532" s="40">
        <v>2025</v>
      </c>
      <c r="G532" s="40" t="s">
        <v>19</v>
      </c>
      <c r="H532" s="40" t="s">
        <v>219</v>
      </c>
      <c r="I532" s="43" t="s">
        <v>237</v>
      </c>
      <c r="J532" s="40" t="s">
        <v>224</v>
      </c>
      <c r="K532" s="40"/>
      <c r="L532" s="108"/>
      <c r="M532" s="47">
        <v>-3887.11</v>
      </c>
      <c r="N532" s="111">
        <f t="shared" si="17"/>
        <v>-17062.319999999996</v>
      </c>
    </row>
    <row r="533" spans="1:14" x14ac:dyDescent="0.25">
      <c r="A533" s="40">
        <v>532</v>
      </c>
      <c r="B533" s="108" t="s">
        <v>223</v>
      </c>
      <c r="C533" s="41">
        <v>91001</v>
      </c>
      <c r="D533" s="40">
        <v>10</v>
      </c>
      <c r="E533" s="40" t="s">
        <v>12</v>
      </c>
      <c r="F533" s="40">
        <v>2025</v>
      </c>
      <c r="G533" s="40" t="s">
        <v>20</v>
      </c>
      <c r="H533" s="40" t="s">
        <v>241</v>
      </c>
      <c r="I533" s="43" t="s">
        <v>240</v>
      </c>
      <c r="J533" s="40" t="s">
        <v>224</v>
      </c>
      <c r="K533" s="40"/>
      <c r="L533" s="108"/>
      <c r="M533" s="47">
        <v>-2100</v>
      </c>
      <c r="N533" s="111">
        <f t="shared" si="17"/>
        <v>-19162.319999999996</v>
      </c>
    </row>
    <row r="534" spans="1:14" x14ac:dyDescent="0.25">
      <c r="A534" s="40">
        <v>533</v>
      </c>
      <c r="B534" s="108" t="s">
        <v>54</v>
      </c>
      <c r="C534" s="41">
        <v>842531101514091</v>
      </c>
      <c r="D534" s="40">
        <v>10</v>
      </c>
      <c r="E534" s="40" t="s">
        <v>12</v>
      </c>
      <c r="F534" s="40">
        <v>2025</v>
      </c>
      <c r="G534" s="40" t="s">
        <v>14</v>
      </c>
      <c r="H534" s="40" t="s">
        <v>52</v>
      </c>
      <c r="I534" s="43" t="s">
        <v>68</v>
      </c>
      <c r="J534" s="40" t="s">
        <v>53</v>
      </c>
      <c r="K534" s="40"/>
      <c r="L534" s="108"/>
      <c r="M534" s="119">
        <v>-20.350000000000001</v>
      </c>
      <c r="N534" s="111">
        <f t="shared" si="17"/>
        <v>-19182.669999999995</v>
      </c>
    </row>
    <row r="535" spans="1:14" x14ac:dyDescent="0.25">
      <c r="A535" s="40">
        <v>534</v>
      </c>
      <c r="B535" s="108" t="s">
        <v>49</v>
      </c>
      <c r="C535" s="43">
        <v>98</v>
      </c>
      <c r="D535" s="40">
        <v>10</v>
      </c>
      <c r="E535" s="40" t="s">
        <v>12</v>
      </c>
      <c r="F535" s="40">
        <v>2025</v>
      </c>
      <c r="G535" s="40" t="s">
        <v>38</v>
      </c>
      <c r="H535" s="40" t="s">
        <v>69</v>
      </c>
      <c r="I535" s="43" t="s">
        <v>70</v>
      </c>
      <c r="J535" s="40" t="s">
        <v>47</v>
      </c>
      <c r="K535" s="40"/>
      <c r="L535" s="118">
        <v>19500</v>
      </c>
      <c r="M535" s="119"/>
      <c r="N535" s="111">
        <f t="shared" si="17"/>
        <v>317.33000000000538</v>
      </c>
    </row>
    <row r="536" spans="1:14" x14ac:dyDescent="0.25">
      <c r="A536" s="40">
        <v>535</v>
      </c>
      <c r="B536" s="108" t="s">
        <v>57</v>
      </c>
      <c r="C536" s="41">
        <v>100942892802</v>
      </c>
      <c r="D536" s="40">
        <v>10</v>
      </c>
      <c r="E536" s="40" t="s">
        <v>12</v>
      </c>
      <c r="F536" s="40">
        <v>2025</v>
      </c>
      <c r="G536" s="40" t="s">
        <v>38</v>
      </c>
      <c r="H536" s="40" t="s">
        <v>69</v>
      </c>
      <c r="I536" s="43" t="s">
        <v>70</v>
      </c>
      <c r="J536" s="40" t="s">
        <v>47</v>
      </c>
      <c r="K536" s="40"/>
      <c r="L536" s="118">
        <v>2296.3200000000002</v>
      </c>
      <c r="M536" s="119"/>
      <c r="N536" s="111">
        <f t="shared" si="17"/>
        <v>2613.6500000000055</v>
      </c>
    </row>
    <row r="537" spans="1:14" x14ac:dyDescent="0.25">
      <c r="A537" s="40">
        <v>536</v>
      </c>
      <c r="B537" s="108" t="s">
        <v>242</v>
      </c>
      <c r="C537" s="41">
        <v>91201</v>
      </c>
      <c r="D537" s="40">
        <v>12</v>
      </c>
      <c r="E537" s="40" t="s">
        <v>12</v>
      </c>
      <c r="F537" s="40">
        <v>2025</v>
      </c>
      <c r="G537" s="40" t="s">
        <v>44</v>
      </c>
      <c r="H537" s="114" t="s">
        <v>133</v>
      </c>
      <c r="I537" s="43" t="s">
        <v>132</v>
      </c>
      <c r="J537" s="40" t="s">
        <v>71</v>
      </c>
      <c r="K537" s="40"/>
      <c r="L537" s="108"/>
      <c r="M537" s="47">
        <v>-2226.7800000000002</v>
      </c>
      <c r="N537" s="111">
        <f t="shared" si="17"/>
        <v>386.87000000000535</v>
      </c>
    </row>
    <row r="538" spans="1:14" x14ac:dyDescent="0.25">
      <c r="A538" s="40">
        <v>537</v>
      </c>
      <c r="B538" s="108" t="s">
        <v>242</v>
      </c>
      <c r="C538" s="41">
        <v>91202</v>
      </c>
      <c r="D538" s="40">
        <v>12</v>
      </c>
      <c r="E538" s="40" t="s">
        <v>12</v>
      </c>
      <c r="F538" s="40">
        <v>2025</v>
      </c>
      <c r="G538" s="40" t="s">
        <v>44</v>
      </c>
      <c r="H538" s="114" t="s">
        <v>133</v>
      </c>
      <c r="I538" s="43" t="s">
        <v>132</v>
      </c>
      <c r="J538" s="40" t="s">
        <v>71</v>
      </c>
      <c r="K538" s="40"/>
      <c r="L538" s="108"/>
      <c r="M538" s="47">
        <v>-2226.7800000000002</v>
      </c>
      <c r="N538" s="111">
        <f t="shared" si="17"/>
        <v>-1839.9099999999949</v>
      </c>
    </row>
    <row r="539" spans="1:14" x14ac:dyDescent="0.25">
      <c r="A539" s="40">
        <v>538</v>
      </c>
      <c r="B539" s="108" t="s">
        <v>242</v>
      </c>
      <c r="C539" s="41">
        <v>91203</v>
      </c>
      <c r="D539" s="40">
        <v>12</v>
      </c>
      <c r="E539" s="40" t="s">
        <v>12</v>
      </c>
      <c r="F539" s="40">
        <v>2025</v>
      </c>
      <c r="G539" s="40" t="s">
        <v>44</v>
      </c>
      <c r="H539" s="114" t="s">
        <v>133</v>
      </c>
      <c r="I539" s="43" t="s">
        <v>132</v>
      </c>
      <c r="J539" s="40" t="s">
        <v>71</v>
      </c>
      <c r="K539" s="40"/>
      <c r="L539" s="108"/>
      <c r="M539" s="47">
        <v>-2226.7800000000002</v>
      </c>
      <c r="N539" s="111">
        <f t="shared" si="17"/>
        <v>-4066.6899999999951</v>
      </c>
    </row>
    <row r="540" spans="1:14" x14ac:dyDescent="0.25">
      <c r="A540" s="40">
        <v>539</v>
      </c>
      <c r="B540" s="108" t="s">
        <v>49</v>
      </c>
      <c r="C540" s="43">
        <v>98</v>
      </c>
      <c r="D540" s="40">
        <v>12</v>
      </c>
      <c r="E540" s="40" t="s">
        <v>12</v>
      </c>
      <c r="F540" s="40">
        <v>2025</v>
      </c>
      <c r="G540" s="40" t="s">
        <v>38</v>
      </c>
      <c r="H540" s="40" t="s">
        <v>69</v>
      </c>
      <c r="I540" s="43" t="s">
        <v>70</v>
      </c>
      <c r="J540" s="40" t="s">
        <v>47</v>
      </c>
      <c r="K540" s="40"/>
      <c r="L540" s="118">
        <v>4500</v>
      </c>
      <c r="M540" s="47"/>
      <c r="N540" s="111">
        <f t="shared" si="17"/>
        <v>433.31000000000495</v>
      </c>
    </row>
    <row r="541" spans="1:14" x14ac:dyDescent="0.25">
      <c r="A541" s="40">
        <v>540</v>
      </c>
      <c r="B541" s="108" t="s">
        <v>57</v>
      </c>
      <c r="C541" s="41">
        <v>100942892802</v>
      </c>
      <c r="D541" s="40">
        <v>12</v>
      </c>
      <c r="E541" s="40" t="s">
        <v>12</v>
      </c>
      <c r="F541" s="40">
        <v>2025</v>
      </c>
      <c r="G541" s="40" t="s">
        <v>38</v>
      </c>
      <c r="H541" s="40" t="s">
        <v>69</v>
      </c>
      <c r="I541" s="43" t="s">
        <v>70</v>
      </c>
      <c r="J541" s="40" t="s">
        <v>47</v>
      </c>
      <c r="K541" s="40"/>
      <c r="L541" s="115">
        <v>534.24</v>
      </c>
      <c r="M541" s="119"/>
      <c r="N541" s="111">
        <f t="shared" si="17"/>
        <v>967.55000000000496</v>
      </c>
    </row>
    <row r="542" spans="1:14" x14ac:dyDescent="0.25">
      <c r="A542" s="40">
        <v>541</v>
      </c>
      <c r="B542" s="108" t="s">
        <v>61</v>
      </c>
      <c r="C542" s="41">
        <v>161657481110111</v>
      </c>
      <c r="D542" s="40">
        <v>16</v>
      </c>
      <c r="E542" s="40" t="s">
        <v>12</v>
      </c>
      <c r="F542" s="40">
        <v>2025</v>
      </c>
      <c r="G542" s="40" t="s">
        <v>41</v>
      </c>
      <c r="H542" s="40" t="s">
        <v>76</v>
      </c>
      <c r="I542" s="43" t="s">
        <v>62</v>
      </c>
      <c r="J542" s="40" t="s">
        <v>63</v>
      </c>
      <c r="K542" s="40" t="s">
        <v>118</v>
      </c>
      <c r="L542" s="109">
        <v>7000</v>
      </c>
      <c r="M542" s="110"/>
      <c r="N542" s="111">
        <f t="shared" si="17"/>
        <v>7967.5500000000047</v>
      </c>
    </row>
    <row r="543" spans="1:14" x14ac:dyDescent="0.25">
      <c r="A543" s="40">
        <v>542</v>
      </c>
      <c r="B543" s="108" t="s">
        <v>46</v>
      </c>
      <c r="C543" s="41">
        <v>91701</v>
      </c>
      <c r="D543" s="40">
        <v>17</v>
      </c>
      <c r="E543" s="40" t="s">
        <v>12</v>
      </c>
      <c r="F543" s="40">
        <v>2025</v>
      </c>
      <c r="G543" s="40" t="s">
        <v>113</v>
      </c>
      <c r="H543" s="40" t="s">
        <v>51</v>
      </c>
      <c r="I543" s="43" t="s">
        <v>131</v>
      </c>
      <c r="J543" s="40" t="s">
        <v>174</v>
      </c>
      <c r="K543" s="40"/>
      <c r="L543" s="108"/>
      <c r="M543" s="47">
        <v>-1552.11</v>
      </c>
      <c r="N543" s="111">
        <f t="shared" si="17"/>
        <v>6415.4400000000051</v>
      </c>
    </row>
    <row r="544" spans="1:14" x14ac:dyDescent="0.25">
      <c r="A544" s="40">
        <v>543</v>
      </c>
      <c r="B544" s="108" t="s">
        <v>46</v>
      </c>
      <c r="C544" s="41">
        <v>91702</v>
      </c>
      <c r="D544" s="40">
        <v>17</v>
      </c>
      <c r="E544" s="40" t="s">
        <v>12</v>
      </c>
      <c r="F544" s="40">
        <v>2025</v>
      </c>
      <c r="G544" s="40" t="s">
        <v>113</v>
      </c>
      <c r="H544" s="40" t="s">
        <v>51</v>
      </c>
      <c r="I544" s="43" t="s">
        <v>131</v>
      </c>
      <c r="J544" s="40" t="s">
        <v>174</v>
      </c>
      <c r="K544" s="40"/>
      <c r="L544" s="108"/>
      <c r="M544" s="47">
        <v>-1013.22</v>
      </c>
      <c r="N544" s="111">
        <f t="shared" si="17"/>
        <v>5402.2200000000048</v>
      </c>
    </row>
    <row r="545" spans="1:14" x14ac:dyDescent="0.25">
      <c r="A545" s="40">
        <v>544</v>
      </c>
      <c r="B545" s="108" t="s">
        <v>46</v>
      </c>
      <c r="C545" s="41">
        <v>91703</v>
      </c>
      <c r="D545" s="40">
        <v>17</v>
      </c>
      <c r="E545" s="40" t="s">
        <v>12</v>
      </c>
      <c r="F545" s="40">
        <v>2025</v>
      </c>
      <c r="G545" s="40" t="s">
        <v>113</v>
      </c>
      <c r="H545" s="40" t="s">
        <v>51</v>
      </c>
      <c r="I545" s="43" t="s">
        <v>131</v>
      </c>
      <c r="J545" s="40" t="s">
        <v>174</v>
      </c>
      <c r="K545" s="40"/>
      <c r="L545" s="108"/>
      <c r="M545" s="47">
        <v>-1275.55</v>
      </c>
      <c r="N545" s="111">
        <f t="shared" si="17"/>
        <v>4126.6700000000046</v>
      </c>
    </row>
    <row r="546" spans="1:14" x14ac:dyDescent="0.25">
      <c r="A546" s="40">
        <v>545</v>
      </c>
      <c r="B546" s="108" t="s">
        <v>46</v>
      </c>
      <c r="C546" s="41">
        <v>91704</v>
      </c>
      <c r="D546" s="40">
        <v>17</v>
      </c>
      <c r="E546" s="40" t="s">
        <v>12</v>
      </c>
      <c r="F546" s="40">
        <v>2025</v>
      </c>
      <c r="G546" s="40" t="s">
        <v>113</v>
      </c>
      <c r="H546" s="40" t="s">
        <v>51</v>
      </c>
      <c r="I546" s="43" t="s">
        <v>131</v>
      </c>
      <c r="J546" s="40" t="s">
        <v>174</v>
      </c>
      <c r="K546" s="40"/>
      <c r="L546" s="108"/>
      <c r="M546" s="47">
        <v>-1058.2</v>
      </c>
      <c r="N546" s="111">
        <f t="shared" si="17"/>
        <v>3068.4700000000048</v>
      </c>
    </row>
    <row r="547" spans="1:14" x14ac:dyDescent="0.25">
      <c r="A547" s="40">
        <v>546</v>
      </c>
      <c r="B547" s="108" t="s">
        <v>46</v>
      </c>
      <c r="C547" s="41">
        <v>91705</v>
      </c>
      <c r="D547" s="40">
        <v>17</v>
      </c>
      <c r="E547" s="40" t="s">
        <v>12</v>
      </c>
      <c r="F547" s="40">
        <v>2025</v>
      </c>
      <c r="G547" s="40" t="s">
        <v>113</v>
      </c>
      <c r="H547" s="40" t="s">
        <v>51</v>
      </c>
      <c r="I547" s="43" t="s">
        <v>131</v>
      </c>
      <c r="J547" s="40" t="s">
        <v>174</v>
      </c>
      <c r="K547" s="40"/>
      <c r="L547" s="108"/>
      <c r="M547" s="47">
        <v>-1232.6500000000001</v>
      </c>
      <c r="N547" s="111">
        <f t="shared" si="17"/>
        <v>1835.8200000000047</v>
      </c>
    </row>
    <row r="548" spans="1:14" x14ac:dyDescent="0.25">
      <c r="A548" s="40">
        <v>547</v>
      </c>
      <c r="B548" s="108" t="s">
        <v>46</v>
      </c>
      <c r="C548" s="41">
        <v>91706</v>
      </c>
      <c r="D548" s="40">
        <v>17</v>
      </c>
      <c r="E548" s="40" t="s">
        <v>12</v>
      </c>
      <c r="F548" s="40">
        <v>2025</v>
      </c>
      <c r="G548" s="40" t="s">
        <v>113</v>
      </c>
      <c r="H548" s="40" t="s">
        <v>51</v>
      </c>
      <c r="I548" s="43" t="s">
        <v>131</v>
      </c>
      <c r="J548" s="40" t="s">
        <v>174</v>
      </c>
      <c r="K548" s="40"/>
      <c r="L548" s="108"/>
      <c r="M548" s="47">
        <v>-1709.25</v>
      </c>
      <c r="N548" s="111">
        <f t="shared" si="17"/>
        <v>126.57000000000471</v>
      </c>
    </row>
    <row r="549" spans="1:14" x14ac:dyDescent="0.25">
      <c r="A549" s="40">
        <v>548</v>
      </c>
      <c r="B549" s="108" t="s">
        <v>48</v>
      </c>
      <c r="C549" s="41">
        <v>554439000039504</v>
      </c>
      <c r="D549" s="40">
        <v>19</v>
      </c>
      <c r="E549" s="40" t="s">
        <v>12</v>
      </c>
      <c r="F549" s="40">
        <v>2025</v>
      </c>
      <c r="G549" s="40" t="s">
        <v>19</v>
      </c>
      <c r="H549" s="40" t="s">
        <v>69</v>
      </c>
      <c r="I549" s="43" t="s">
        <v>70</v>
      </c>
      <c r="J549" s="40" t="s">
        <v>47</v>
      </c>
      <c r="K549" s="40" t="s">
        <v>482</v>
      </c>
      <c r="L549" s="115"/>
      <c r="M549" s="47">
        <v>-2791.6</v>
      </c>
      <c r="N549" s="111">
        <f t="shared" si="17"/>
        <v>-2665.0299999999952</v>
      </c>
    </row>
    <row r="550" spans="1:14" x14ac:dyDescent="0.25">
      <c r="A550" s="40">
        <v>549</v>
      </c>
      <c r="B550" s="108" t="s">
        <v>159</v>
      </c>
      <c r="C550" s="41">
        <v>554439000039504</v>
      </c>
      <c r="D550" s="40">
        <v>19</v>
      </c>
      <c r="E550" s="40" t="s">
        <v>12</v>
      </c>
      <c r="F550" s="40">
        <v>2025</v>
      </c>
      <c r="G550" s="40" t="s">
        <v>199</v>
      </c>
      <c r="H550" s="40" t="s">
        <v>158</v>
      </c>
      <c r="I550" s="43" t="s">
        <v>198</v>
      </c>
      <c r="J550" s="39" t="s">
        <v>59</v>
      </c>
      <c r="K550" s="40" t="s">
        <v>482</v>
      </c>
      <c r="L550" s="115"/>
      <c r="M550" s="47">
        <v>-1134.78</v>
      </c>
      <c r="N550" s="111">
        <f t="shared" si="17"/>
        <v>-3799.8099999999949</v>
      </c>
    </row>
    <row r="551" spans="1:14" x14ac:dyDescent="0.25">
      <c r="A551" s="40">
        <v>550</v>
      </c>
      <c r="B551" s="108" t="s">
        <v>203</v>
      </c>
      <c r="C551" s="41">
        <v>554439000039504</v>
      </c>
      <c r="D551" s="40">
        <v>19</v>
      </c>
      <c r="E551" s="40" t="s">
        <v>12</v>
      </c>
      <c r="F551" s="40">
        <v>2025</v>
      </c>
      <c r="G551" s="40" t="s">
        <v>199</v>
      </c>
      <c r="H551" s="40" t="s">
        <v>158</v>
      </c>
      <c r="I551" s="43" t="s">
        <v>70</v>
      </c>
      <c r="J551" s="40" t="s">
        <v>47</v>
      </c>
      <c r="K551" s="40" t="s">
        <v>482</v>
      </c>
      <c r="L551" s="115"/>
      <c r="M551" s="47">
        <v>-3000</v>
      </c>
      <c r="N551" s="111">
        <f t="shared" si="17"/>
        <v>-6799.8099999999949</v>
      </c>
    </row>
    <row r="552" spans="1:14" x14ac:dyDescent="0.25">
      <c r="A552" s="40">
        <v>551</v>
      </c>
      <c r="B552" s="108" t="s">
        <v>204</v>
      </c>
      <c r="C552" s="41">
        <v>554439000039504</v>
      </c>
      <c r="D552" s="40">
        <v>19</v>
      </c>
      <c r="E552" s="40" t="s">
        <v>12</v>
      </c>
      <c r="F552" s="40">
        <v>2025</v>
      </c>
      <c r="G552" s="40" t="s">
        <v>199</v>
      </c>
      <c r="H552" s="40" t="s">
        <v>158</v>
      </c>
      <c r="I552" s="43" t="s">
        <v>70</v>
      </c>
      <c r="J552" s="40" t="s">
        <v>47</v>
      </c>
      <c r="K552" s="40" t="s">
        <v>482</v>
      </c>
      <c r="L552" s="115"/>
      <c r="M552" s="47">
        <v>-1650</v>
      </c>
      <c r="N552" s="111">
        <f t="shared" si="17"/>
        <v>-8449.809999999994</v>
      </c>
    </row>
    <row r="553" spans="1:14" x14ac:dyDescent="0.25">
      <c r="A553" s="40">
        <v>552</v>
      </c>
      <c r="B553" s="108" t="s">
        <v>49</v>
      </c>
      <c r="C553" s="41">
        <v>98</v>
      </c>
      <c r="D553" s="40">
        <v>19</v>
      </c>
      <c r="E553" s="40" t="s">
        <v>12</v>
      </c>
      <c r="F553" s="40">
        <v>2025</v>
      </c>
      <c r="G553" s="40" t="s">
        <v>38</v>
      </c>
      <c r="H553" s="40" t="s">
        <v>69</v>
      </c>
      <c r="I553" s="43" t="s">
        <v>70</v>
      </c>
      <c r="J553" s="40" t="s">
        <v>47</v>
      </c>
      <c r="K553" s="40"/>
      <c r="L553" s="118">
        <v>8500</v>
      </c>
      <c r="M553" s="119"/>
      <c r="N553" s="111">
        <f t="shared" si="17"/>
        <v>50.190000000005966</v>
      </c>
    </row>
    <row r="554" spans="1:14" x14ac:dyDescent="0.25">
      <c r="A554" s="40">
        <v>553</v>
      </c>
      <c r="B554" s="108" t="s">
        <v>57</v>
      </c>
      <c r="C554" s="41">
        <v>100942892802</v>
      </c>
      <c r="D554" s="40">
        <v>19</v>
      </c>
      <c r="E554" s="40" t="s">
        <v>12</v>
      </c>
      <c r="F554" s="40">
        <v>2025</v>
      </c>
      <c r="G554" s="40" t="s">
        <v>45</v>
      </c>
      <c r="H554" s="40" t="s">
        <v>69</v>
      </c>
      <c r="I554" s="43" t="s">
        <v>70</v>
      </c>
      <c r="J554" s="40" t="s">
        <v>47</v>
      </c>
      <c r="K554" s="39"/>
      <c r="L554" s="118">
        <v>1030.03</v>
      </c>
      <c r="M554" s="119"/>
      <c r="N554" s="111">
        <f t="shared" si="17"/>
        <v>1080.2200000000059</v>
      </c>
    </row>
    <row r="555" spans="1:14" x14ac:dyDescent="0.25">
      <c r="A555" s="40">
        <v>554</v>
      </c>
      <c r="B555" s="108" t="s">
        <v>114</v>
      </c>
      <c r="C555" s="41">
        <v>92501</v>
      </c>
      <c r="D555" s="40">
        <v>25</v>
      </c>
      <c r="E555" s="40" t="s">
        <v>12</v>
      </c>
      <c r="F555" s="40">
        <v>2025</v>
      </c>
      <c r="G555" s="40" t="s">
        <v>20</v>
      </c>
      <c r="H555" s="40" t="s">
        <v>83</v>
      </c>
      <c r="I555" s="43" t="s">
        <v>64</v>
      </c>
      <c r="J555" s="40" t="s">
        <v>63</v>
      </c>
      <c r="K555" s="40" t="s">
        <v>116</v>
      </c>
      <c r="L555" s="109"/>
      <c r="M555" s="47">
        <v>-2800</v>
      </c>
      <c r="N555" s="111">
        <f t="shared" si="17"/>
        <v>-1719.7799999999941</v>
      </c>
    </row>
    <row r="556" spans="1:14" x14ac:dyDescent="0.25">
      <c r="A556" s="40">
        <v>555</v>
      </c>
      <c r="B556" s="108" t="s">
        <v>49</v>
      </c>
      <c r="C556" s="41">
        <v>98</v>
      </c>
      <c r="D556" s="40">
        <v>25</v>
      </c>
      <c r="E556" s="40" t="s">
        <v>12</v>
      </c>
      <c r="F556" s="40">
        <v>2025</v>
      </c>
      <c r="G556" s="40" t="s">
        <v>38</v>
      </c>
      <c r="H556" s="40" t="s">
        <v>69</v>
      </c>
      <c r="I556" s="43" t="s">
        <v>70</v>
      </c>
      <c r="J556" s="40" t="s">
        <v>47</v>
      </c>
      <c r="K556" s="40"/>
      <c r="L556" s="118">
        <v>2000</v>
      </c>
      <c r="M556" s="47"/>
      <c r="N556" s="111">
        <f t="shared" si="17"/>
        <v>280.22000000000594</v>
      </c>
    </row>
    <row r="557" spans="1:14" x14ac:dyDescent="0.25">
      <c r="A557" s="40">
        <v>556</v>
      </c>
      <c r="B557" s="108" t="s">
        <v>57</v>
      </c>
      <c r="C557" s="41">
        <v>100942892802</v>
      </c>
      <c r="D557" s="40">
        <v>25</v>
      </c>
      <c r="E557" s="40" t="s">
        <v>12</v>
      </c>
      <c r="F557" s="40">
        <v>2025</v>
      </c>
      <c r="G557" s="40" t="s">
        <v>38</v>
      </c>
      <c r="H557" s="40" t="s">
        <v>69</v>
      </c>
      <c r="I557" s="43" t="s">
        <v>70</v>
      </c>
      <c r="J557" s="40" t="s">
        <v>47</v>
      </c>
      <c r="K557" s="40"/>
      <c r="L557" s="118">
        <v>246.28</v>
      </c>
      <c r="M557" s="47"/>
      <c r="N557" s="112">
        <f t="shared" si="17"/>
        <v>526.50000000000591</v>
      </c>
    </row>
    <row r="558" spans="1:14" x14ac:dyDescent="0.25">
      <c r="A558" s="40">
        <v>557</v>
      </c>
      <c r="B558" s="108" t="s">
        <v>127</v>
      </c>
      <c r="C558" s="41">
        <v>100701</v>
      </c>
      <c r="D558" s="40">
        <v>7</v>
      </c>
      <c r="E558" s="40" t="s">
        <v>15</v>
      </c>
      <c r="F558" s="40">
        <v>2025</v>
      </c>
      <c r="G558" s="40" t="s">
        <v>58</v>
      </c>
      <c r="H558" s="40" t="s">
        <v>26</v>
      </c>
      <c r="I558" s="43" t="s">
        <v>128</v>
      </c>
      <c r="J558" s="40" t="s">
        <v>59</v>
      </c>
      <c r="K558" s="40" t="s">
        <v>216</v>
      </c>
      <c r="L558" s="109"/>
      <c r="M558" s="47">
        <v>-750</v>
      </c>
      <c r="N558" s="111">
        <f t="shared" si="17"/>
        <v>-223.49999999999409</v>
      </c>
    </row>
    <row r="559" spans="1:14" x14ac:dyDescent="0.25">
      <c r="A559" s="40">
        <v>558</v>
      </c>
      <c r="B559" s="108" t="s">
        <v>49</v>
      </c>
      <c r="C559" s="41">
        <v>98</v>
      </c>
      <c r="D559" s="40">
        <v>7</v>
      </c>
      <c r="E559" s="40" t="s">
        <v>15</v>
      </c>
      <c r="F559" s="40">
        <v>2025</v>
      </c>
      <c r="G559" s="40" t="s">
        <v>38</v>
      </c>
      <c r="H559" s="40" t="s">
        <v>69</v>
      </c>
      <c r="I559" s="43" t="s">
        <v>70</v>
      </c>
      <c r="J559" s="40" t="s">
        <v>47</v>
      </c>
      <c r="K559" s="40"/>
      <c r="L559" s="118">
        <v>500</v>
      </c>
      <c r="M559" s="47"/>
      <c r="N559" s="111">
        <f t="shared" si="17"/>
        <v>276.50000000000591</v>
      </c>
    </row>
    <row r="560" spans="1:14" x14ac:dyDescent="0.25">
      <c r="A560" s="40">
        <v>559</v>
      </c>
      <c r="B560" s="108" t="s">
        <v>57</v>
      </c>
      <c r="C560" s="41">
        <v>2400957026048</v>
      </c>
      <c r="D560" s="40">
        <v>7</v>
      </c>
      <c r="E560" s="40" t="s">
        <v>15</v>
      </c>
      <c r="F560" s="40">
        <v>2025</v>
      </c>
      <c r="G560" s="40" t="s">
        <v>38</v>
      </c>
      <c r="H560" s="40" t="s">
        <v>69</v>
      </c>
      <c r="I560" s="43" t="s">
        <v>70</v>
      </c>
      <c r="J560" s="40" t="s">
        <v>47</v>
      </c>
      <c r="K560" s="40"/>
      <c r="L560" s="118">
        <v>61.96</v>
      </c>
      <c r="M560" s="47"/>
      <c r="N560" s="111">
        <f t="shared" si="17"/>
        <v>338.46000000000589</v>
      </c>
    </row>
    <row r="561" spans="1:14" x14ac:dyDescent="0.25">
      <c r="A561" s="40">
        <v>560</v>
      </c>
      <c r="B561" s="108" t="s">
        <v>48</v>
      </c>
      <c r="C561" s="41">
        <v>554439000039504</v>
      </c>
      <c r="D561" s="40">
        <v>10</v>
      </c>
      <c r="E561" s="40" t="s">
        <v>15</v>
      </c>
      <c r="F561" s="40">
        <v>2025</v>
      </c>
      <c r="G561" s="40" t="s">
        <v>19</v>
      </c>
      <c r="H561" s="40" t="s">
        <v>69</v>
      </c>
      <c r="I561" s="43" t="s">
        <v>70</v>
      </c>
      <c r="J561" s="40" t="s">
        <v>47</v>
      </c>
      <c r="K561" s="40" t="s">
        <v>216</v>
      </c>
      <c r="L561" s="118"/>
      <c r="M561" s="47">
        <v>-837.48</v>
      </c>
      <c r="N561" s="111">
        <f t="shared" si="17"/>
        <v>-499.01999999999413</v>
      </c>
    </row>
    <row r="562" spans="1:14" x14ac:dyDescent="0.25">
      <c r="A562" s="40">
        <v>561</v>
      </c>
      <c r="B562" s="108" t="s">
        <v>192</v>
      </c>
      <c r="C562" s="41">
        <v>101001</v>
      </c>
      <c r="D562" s="40">
        <v>10</v>
      </c>
      <c r="E562" s="40" t="s">
        <v>15</v>
      </c>
      <c r="F562" s="40">
        <v>2025</v>
      </c>
      <c r="G562" s="40" t="s">
        <v>28</v>
      </c>
      <c r="H562" s="40" t="s">
        <v>266</v>
      </c>
      <c r="I562" s="43" t="s">
        <v>265</v>
      </c>
      <c r="J562" s="40" t="s">
        <v>71</v>
      </c>
      <c r="K562" s="40"/>
      <c r="L562" s="109"/>
      <c r="M562" s="47">
        <v>-3996.24</v>
      </c>
      <c r="N562" s="111">
        <f t="shared" si="17"/>
        <v>-4495.2599999999939</v>
      </c>
    </row>
    <row r="563" spans="1:14" x14ac:dyDescent="0.25">
      <c r="A563" s="40">
        <v>562</v>
      </c>
      <c r="B563" s="108" t="s">
        <v>49</v>
      </c>
      <c r="C563" s="41">
        <v>98</v>
      </c>
      <c r="D563" s="40">
        <v>10</v>
      </c>
      <c r="E563" s="40" t="s">
        <v>15</v>
      </c>
      <c r="F563" s="40">
        <v>2025</v>
      </c>
      <c r="G563" s="40" t="s">
        <v>38</v>
      </c>
      <c r="H563" s="40" t="s">
        <v>69</v>
      </c>
      <c r="I563" s="43" t="s">
        <v>70</v>
      </c>
      <c r="J563" s="40" t="s">
        <v>47</v>
      </c>
      <c r="K563" s="40"/>
      <c r="L563" s="118">
        <v>4500</v>
      </c>
      <c r="M563" s="47"/>
      <c r="N563" s="111">
        <f t="shared" si="17"/>
        <v>4.7400000000061482</v>
      </c>
    </row>
    <row r="564" spans="1:14" x14ac:dyDescent="0.25">
      <c r="A564" s="40">
        <v>563</v>
      </c>
      <c r="B564" s="108" t="s">
        <v>57</v>
      </c>
      <c r="C564" s="41">
        <v>2400957026048</v>
      </c>
      <c r="D564" s="40">
        <v>10</v>
      </c>
      <c r="E564" s="40" t="s">
        <v>15</v>
      </c>
      <c r="F564" s="40">
        <v>2025</v>
      </c>
      <c r="G564" s="40" t="s">
        <v>38</v>
      </c>
      <c r="H564" s="40" t="s">
        <v>69</v>
      </c>
      <c r="I564" s="43" t="s">
        <v>70</v>
      </c>
      <c r="J564" s="40" t="s">
        <v>47</v>
      </c>
      <c r="K564" s="40"/>
      <c r="L564" s="118">
        <v>564.29999999999995</v>
      </c>
      <c r="M564" s="47"/>
      <c r="N564" s="111">
        <f t="shared" si="17"/>
        <v>569.0400000000061</v>
      </c>
    </row>
    <row r="565" spans="1:14" x14ac:dyDescent="0.25">
      <c r="A565" s="40">
        <v>564</v>
      </c>
      <c r="B565" s="108" t="s">
        <v>159</v>
      </c>
      <c r="C565" s="41">
        <v>554439000039504</v>
      </c>
      <c r="D565" s="40">
        <v>21</v>
      </c>
      <c r="E565" s="40" t="s">
        <v>15</v>
      </c>
      <c r="F565" s="40">
        <v>2025</v>
      </c>
      <c r="G565" s="40" t="s">
        <v>199</v>
      </c>
      <c r="H565" s="40" t="s">
        <v>158</v>
      </c>
      <c r="I565" s="43" t="s">
        <v>198</v>
      </c>
      <c r="J565" s="40" t="s">
        <v>59</v>
      </c>
      <c r="K565" s="40" t="s">
        <v>216</v>
      </c>
      <c r="L565" s="118"/>
      <c r="M565" s="47">
        <v>-3699.43</v>
      </c>
      <c r="N565" s="111">
        <f t="shared" si="17"/>
        <v>-3130.389999999994</v>
      </c>
    </row>
    <row r="566" spans="1:14" x14ac:dyDescent="0.25">
      <c r="A566" s="40">
        <v>565</v>
      </c>
      <c r="B566" s="108" t="s">
        <v>203</v>
      </c>
      <c r="C566" s="41">
        <v>554439000039504</v>
      </c>
      <c r="D566" s="40">
        <v>21</v>
      </c>
      <c r="E566" s="40" t="s">
        <v>15</v>
      </c>
      <c r="F566" s="40">
        <v>2025</v>
      </c>
      <c r="G566" s="40" t="s">
        <v>199</v>
      </c>
      <c r="H566" s="40" t="s">
        <v>158</v>
      </c>
      <c r="I566" s="43" t="s">
        <v>198</v>
      </c>
      <c r="J566" s="40" t="s">
        <v>59</v>
      </c>
      <c r="K566" s="40" t="s">
        <v>216</v>
      </c>
      <c r="L566" s="118"/>
      <c r="M566" s="47">
        <v>-5500</v>
      </c>
      <c r="N566" s="111">
        <f t="shared" si="17"/>
        <v>-8630.389999999994</v>
      </c>
    </row>
    <row r="567" spans="1:14" x14ac:dyDescent="0.25">
      <c r="A567" s="40">
        <v>566</v>
      </c>
      <c r="B567" s="108" t="s">
        <v>204</v>
      </c>
      <c r="C567" s="41">
        <v>554439000039504</v>
      </c>
      <c r="D567" s="40">
        <v>21</v>
      </c>
      <c r="E567" s="40" t="s">
        <v>15</v>
      </c>
      <c r="F567" s="40">
        <v>2025</v>
      </c>
      <c r="G567" s="40" t="s">
        <v>199</v>
      </c>
      <c r="H567" s="40" t="s">
        <v>158</v>
      </c>
      <c r="I567" s="43" t="s">
        <v>198</v>
      </c>
      <c r="J567" s="40" t="s">
        <v>59</v>
      </c>
      <c r="K567" s="40" t="s">
        <v>216</v>
      </c>
      <c r="L567" s="118"/>
      <c r="M567" s="47">
        <v>-2657.31</v>
      </c>
      <c r="N567" s="111">
        <f t="shared" si="17"/>
        <v>-11287.699999999993</v>
      </c>
    </row>
    <row r="568" spans="1:14" x14ac:dyDescent="0.25">
      <c r="A568" s="40">
        <v>567</v>
      </c>
      <c r="B568" s="108" t="s">
        <v>49</v>
      </c>
      <c r="C568" s="41">
        <v>98</v>
      </c>
      <c r="D568" s="40">
        <v>21</v>
      </c>
      <c r="E568" s="40" t="s">
        <v>15</v>
      </c>
      <c r="F568" s="40">
        <v>2025</v>
      </c>
      <c r="G568" s="40" t="s">
        <v>38</v>
      </c>
      <c r="H568" s="40" t="s">
        <v>69</v>
      </c>
      <c r="I568" s="43" t="s">
        <v>70</v>
      </c>
      <c r="J568" s="40" t="s">
        <v>47</v>
      </c>
      <c r="K568" s="40"/>
      <c r="L568" s="118">
        <v>11500</v>
      </c>
      <c r="M568" s="47"/>
      <c r="N568" s="111">
        <f t="shared" si="17"/>
        <v>212.30000000000655</v>
      </c>
    </row>
    <row r="569" spans="1:14" x14ac:dyDescent="0.25">
      <c r="A569" s="40">
        <v>568</v>
      </c>
      <c r="B569" s="108" t="s">
        <v>57</v>
      </c>
      <c r="C569" s="41">
        <v>2400957026048</v>
      </c>
      <c r="D569" s="40">
        <v>21</v>
      </c>
      <c r="E569" s="40" t="s">
        <v>15</v>
      </c>
      <c r="F569" s="40">
        <v>2025</v>
      </c>
      <c r="G569" s="40" t="s">
        <v>38</v>
      </c>
      <c r="H569" s="40" t="s">
        <v>69</v>
      </c>
      <c r="I569" s="43" t="s">
        <v>70</v>
      </c>
      <c r="J569" s="40" t="s">
        <v>47</v>
      </c>
      <c r="K569" s="40"/>
      <c r="L569" s="118">
        <v>1481.89</v>
      </c>
      <c r="M569" s="47"/>
      <c r="N569" s="111">
        <f t="shared" si="17"/>
        <v>1694.1900000000066</v>
      </c>
    </row>
    <row r="570" spans="1:14" x14ac:dyDescent="0.25">
      <c r="A570" s="40">
        <v>569</v>
      </c>
      <c r="B570" s="108" t="s">
        <v>223</v>
      </c>
      <c r="C570" s="41">
        <v>102201</v>
      </c>
      <c r="D570" s="40">
        <v>22</v>
      </c>
      <c r="E570" s="40" t="s">
        <v>15</v>
      </c>
      <c r="F570" s="40">
        <v>2025</v>
      </c>
      <c r="G570" s="40" t="s">
        <v>20</v>
      </c>
      <c r="H570" s="40" t="s">
        <v>221</v>
      </c>
      <c r="I570" s="43" t="s">
        <v>238</v>
      </c>
      <c r="J570" s="40" t="s">
        <v>224</v>
      </c>
      <c r="K570" s="40"/>
      <c r="L570" s="109"/>
      <c r="M570" s="47">
        <v>-2100</v>
      </c>
      <c r="N570" s="111">
        <f t="shared" si="17"/>
        <v>-405.80999999999335</v>
      </c>
    </row>
    <row r="571" spans="1:14" x14ac:dyDescent="0.25">
      <c r="A571" s="40">
        <v>570</v>
      </c>
      <c r="B571" s="108" t="s">
        <v>49</v>
      </c>
      <c r="C571" s="41">
        <v>98</v>
      </c>
      <c r="D571" s="40">
        <v>22</v>
      </c>
      <c r="E571" s="40" t="s">
        <v>15</v>
      </c>
      <c r="F571" s="40">
        <v>2025</v>
      </c>
      <c r="G571" s="40" t="s">
        <v>38</v>
      </c>
      <c r="H571" s="40" t="s">
        <v>69</v>
      </c>
      <c r="I571" s="43" t="s">
        <v>70</v>
      </c>
      <c r="J571" s="40" t="s">
        <v>47</v>
      </c>
      <c r="K571" s="40"/>
      <c r="L571" s="118">
        <v>500</v>
      </c>
      <c r="M571" s="47"/>
      <c r="N571" s="111">
        <f t="shared" si="17"/>
        <v>94.190000000006648</v>
      </c>
    </row>
    <row r="572" spans="1:14" x14ac:dyDescent="0.25">
      <c r="A572" s="40">
        <v>571</v>
      </c>
      <c r="B572" s="108" t="s">
        <v>57</v>
      </c>
      <c r="C572" s="41">
        <v>2400957026048</v>
      </c>
      <c r="D572" s="40">
        <v>22</v>
      </c>
      <c r="E572" s="40" t="s">
        <v>15</v>
      </c>
      <c r="F572" s="40">
        <v>2025</v>
      </c>
      <c r="G572" s="40" t="s">
        <v>38</v>
      </c>
      <c r="H572" s="40" t="s">
        <v>69</v>
      </c>
      <c r="I572" s="43" t="s">
        <v>70</v>
      </c>
      <c r="J572" s="40" t="s">
        <v>47</v>
      </c>
      <c r="K572" s="40"/>
      <c r="L572" s="115">
        <v>64.680000000000007</v>
      </c>
      <c r="M572" s="119"/>
      <c r="N572" s="111">
        <f t="shared" si="17"/>
        <v>158.87000000000666</v>
      </c>
    </row>
    <row r="573" spans="1:14" x14ac:dyDescent="0.25">
      <c r="A573" s="40">
        <v>572</v>
      </c>
      <c r="B573" s="108" t="s">
        <v>300</v>
      </c>
      <c r="C573" s="41">
        <v>552925000008570</v>
      </c>
      <c r="D573" s="40">
        <v>23</v>
      </c>
      <c r="E573" s="40" t="s">
        <v>15</v>
      </c>
      <c r="F573" s="40">
        <v>2025</v>
      </c>
      <c r="G573" s="40" t="s">
        <v>19</v>
      </c>
      <c r="H573" s="40" t="s">
        <v>266</v>
      </c>
      <c r="I573" s="43" t="s">
        <v>265</v>
      </c>
      <c r="J573" s="40" t="s">
        <v>71</v>
      </c>
      <c r="K573" s="40"/>
      <c r="L573" s="108"/>
      <c r="M573" s="47">
        <v>-266.68</v>
      </c>
      <c r="N573" s="111">
        <f t="shared" si="17"/>
        <v>-107.80999999999335</v>
      </c>
    </row>
    <row r="574" spans="1:14" x14ac:dyDescent="0.25">
      <c r="A574" s="40">
        <v>573</v>
      </c>
      <c r="B574" s="108" t="s">
        <v>294</v>
      </c>
      <c r="C574" s="41">
        <v>552925000008570</v>
      </c>
      <c r="D574" s="40">
        <v>23</v>
      </c>
      <c r="E574" s="40" t="s">
        <v>15</v>
      </c>
      <c r="F574" s="40">
        <v>2025</v>
      </c>
      <c r="G574" s="40" t="s">
        <v>19</v>
      </c>
      <c r="H574" s="40" t="s">
        <v>303</v>
      </c>
      <c r="I574" s="43" t="s">
        <v>304</v>
      </c>
      <c r="J574" s="40" t="s">
        <v>71</v>
      </c>
      <c r="K574" s="40"/>
      <c r="L574" s="108"/>
      <c r="M574" s="47">
        <v>-47</v>
      </c>
      <c r="N574" s="111">
        <f t="shared" si="17"/>
        <v>-154.80999999999335</v>
      </c>
    </row>
    <row r="575" spans="1:14" x14ac:dyDescent="0.25">
      <c r="A575" s="40">
        <v>574</v>
      </c>
      <c r="B575" s="108" t="s">
        <v>294</v>
      </c>
      <c r="C575" s="41">
        <v>552925000008570</v>
      </c>
      <c r="D575" s="40">
        <v>23</v>
      </c>
      <c r="E575" s="40" t="s">
        <v>15</v>
      </c>
      <c r="F575" s="40">
        <v>2025</v>
      </c>
      <c r="G575" s="40" t="s">
        <v>19</v>
      </c>
      <c r="H575" s="40" t="s">
        <v>303</v>
      </c>
      <c r="I575" s="43" t="s">
        <v>304</v>
      </c>
      <c r="J575" s="40" t="s">
        <v>71</v>
      </c>
      <c r="K575" s="40"/>
      <c r="L575" s="108"/>
      <c r="M575" s="47">
        <v>-12</v>
      </c>
      <c r="N575" s="111">
        <f t="shared" si="17"/>
        <v>-166.80999999999335</v>
      </c>
    </row>
    <row r="576" spans="1:14" x14ac:dyDescent="0.25">
      <c r="A576" s="40">
        <v>575</v>
      </c>
      <c r="B576" s="108" t="s">
        <v>294</v>
      </c>
      <c r="C576" s="41">
        <v>552925000008570</v>
      </c>
      <c r="D576" s="40">
        <v>23</v>
      </c>
      <c r="E576" s="40" t="s">
        <v>15</v>
      </c>
      <c r="F576" s="40">
        <v>2025</v>
      </c>
      <c r="G576" s="40" t="s">
        <v>19</v>
      </c>
      <c r="H576" s="40" t="s">
        <v>303</v>
      </c>
      <c r="I576" s="43" t="s">
        <v>304</v>
      </c>
      <c r="J576" s="40" t="s">
        <v>71</v>
      </c>
      <c r="K576" s="40"/>
      <c r="L576" s="108"/>
      <c r="M576" s="47">
        <v>-12</v>
      </c>
      <c r="N576" s="111">
        <f t="shared" si="17"/>
        <v>-178.80999999999335</v>
      </c>
    </row>
    <row r="577" spans="1:14" x14ac:dyDescent="0.25">
      <c r="A577" s="40">
        <v>576</v>
      </c>
      <c r="B577" s="108" t="s">
        <v>294</v>
      </c>
      <c r="C577" s="41">
        <v>552925000008570</v>
      </c>
      <c r="D577" s="40">
        <v>23</v>
      </c>
      <c r="E577" s="40" t="s">
        <v>15</v>
      </c>
      <c r="F577" s="40">
        <v>2025</v>
      </c>
      <c r="G577" s="40" t="s">
        <v>19</v>
      </c>
      <c r="H577" s="40" t="s">
        <v>305</v>
      </c>
      <c r="I577" s="43" t="s">
        <v>306</v>
      </c>
      <c r="J577" s="40" t="s">
        <v>71</v>
      </c>
      <c r="K577" s="40"/>
      <c r="L577" s="108"/>
      <c r="M577" s="47">
        <v>-243.1</v>
      </c>
      <c r="N577" s="111">
        <f t="shared" si="17"/>
        <v>-421.90999999999337</v>
      </c>
    </row>
    <row r="578" spans="1:14" x14ac:dyDescent="0.25">
      <c r="A578" s="40">
        <v>577</v>
      </c>
      <c r="B578" s="108" t="s">
        <v>294</v>
      </c>
      <c r="C578" s="41">
        <v>552925000008570</v>
      </c>
      <c r="D578" s="40">
        <v>23</v>
      </c>
      <c r="E578" s="40" t="s">
        <v>15</v>
      </c>
      <c r="F578" s="40">
        <v>2025</v>
      </c>
      <c r="G578" s="40" t="s">
        <v>19</v>
      </c>
      <c r="H578" s="40" t="s">
        <v>307</v>
      </c>
      <c r="I578" s="43" t="s">
        <v>308</v>
      </c>
      <c r="J578" s="40" t="s">
        <v>71</v>
      </c>
      <c r="K578" s="40"/>
      <c r="L578" s="108"/>
      <c r="M578" s="47">
        <v>-250.86</v>
      </c>
      <c r="N578" s="111">
        <f t="shared" si="17"/>
        <v>-672.76999999999339</v>
      </c>
    </row>
    <row r="579" spans="1:14" x14ac:dyDescent="0.25">
      <c r="A579" s="40">
        <v>578</v>
      </c>
      <c r="B579" s="108" t="s">
        <v>294</v>
      </c>
      <c r="C579" s="41">
        <v>552925000008570</v>
      </c>
      <c r="D579" s="40">
        <v>23</v>
      </c>
      <c r="E579" s="40" t="s">
        <v>15</v>
      </c>
      <c r="F579" s="40">
        <v>2025</v>
      </c>
      <c r="G579" s="40" t="s">
        <v>19</v>
      </c>
      <c r="H579" s="43" t="s">
        <v>309</v>
      </c>
      <c r="I579" s="81" t="s">
        <v>310</v>
      </c>
      <c r="J579" s="40" t="s">
        <v>71</v>
      </c>
      <c r="K579" s="40"/>
      <c r="L579" s="108"/>
      <c r="M579" s="47">
        <v>-127</v>
      </c>
      <c r="N579" s="111">
        <f t="shared" si="17"/>
        <v>-799.76999999999339</v>
      </c>
    </row>
    <row r="580" spans="1:14" x14ac:dyDescent="0.25">
      <c r="A580" s="40">
        <v>579</v>
      </c>
      <c r="B580" s="108" t="s">
        <v>294</v>
      </c>
      <c r="C580" s="41">
        <v>552925000008570</v>
      </c>
      <c r="D580" s="40">
        <v>23</v>
      </c>
      <c r="E580" s="40" t="s">
        <v>15</v>
      </c>
      <c r="F580" s="40">
        <v>2025</v>
      </c>
      <c r="G580" s="40" t="s">
        <v>19</v>
      </c>
      <c r="H580" s="40" t="s">
        <v>311</v>
      </c>
      <c r="I580" s="43" t="s">
        <v>312</v>
      </c>
      <c r="J580" s="40" t="s">
        <v>71</v>
      </c>
      <c r="K580" s="40"/>
      <c r="L580" s="108"/>
      <c r="M580" s="47">
        <v>-115.71</v>
      </c>
      <c r="N580" s="111">
        <f t="shared" si="17"/>
        <v>-915.47999999999342</v>
      </c>
    </row>
    <row r="581" spans="1:14" x14ac:dyDescent="0.25">
      <c r="A581" s="40">
        <v>580</v>
      </c>
      <c r="B581" s="108" t="s">
        <v>301</v>
      </c>
      <c r="C581" s="41">
        <v>552925000008570</v>
      </c>
      <c r="D581" s="40">
        <v>23</v>
      </c>
      <c r="E581" s="40" t="s">
        <v>15</v>
      </c>
      <c r="F581" s="40">
        <v>2025</v>
      </c>
      <c r="G581" s="40" t="s">
        <v>19</v>
      </c>
      <c r="H581" s="40" t="s">
        <v>313</v>
      </c>
      <c r="I581" s="43" t="s">
        <v>314</v>
      </c>
      <c r="J581" s="40" t="s">
        <v>71</v>
      </c>
      <c r="K581" s="40"/>
      <c r="L581" s="108"/>
      <c r="M581" s="47">
        <v>-100</v>
      </c>
      <c r="N581" s="111">
        <f t="shared" si="17"/>
        <v>-1015.4799999999934</v>
      </c>
    </row>
    <row r="582" spans="1:14" x14ac:dyDescent="0.25">
      <c r="A582" s="40">
        <v>581</v>
      </c>
      <c r="B582" s="108" t="s">
        <v>302</v>
      </c>
      <c r="C582" s="41">
        <v>552925000008570</v>
      </c>
      <c r="D582" s="40">
        <v>23</v>
      </c>
      <c r="E582" s="40" t="s">
        <v>15</v>
      </c>
      <c r="F582" s="40">
        <v>2025</v>
      </c>
      <c r="G582" s="40" t="s">
        <v>19</v>
      </c>
      <c r="H582" s="40" t="s">
        <v>316</v>
      </c>
      <c r="I582" s="43" t="s">
        <v>315</v>
      </c>
      <c r="J582" s="40" t="s">
        <v>71</v>
      </c>
      <c r="K582" s="40"/>
      <c r="L582" s="108"/>
      <c r="M582" s="47">
        <v>-364.37</v>
      </c>
      <c r="N582" s="111">
        <f t="shared" si="17"/>
        <v>-1379.8499999999935</v>
      </c>
    </row>
    <row r="583" spans="1:14" x14ac:dyDescent="0.25">
      <c r="A583" s="40">
        <v>582</v>
      </c>
      <c r="B583" s="108" t="s">
        <v>49</v>
      </c>
      <c r="C583" s="43">
        <v>98</v>
      </c>
      <c r="D583" s="40">
        <v>23</v>
      </c>
      <c r="E583" s="40" t="s">
        <v>15</v>
      </c>
      <c r="F583" s="40">
        <v>2025</v>
      </c>
      <c r="G583" s="40" t="s">
        <v>38</v>
      </c>
      <c r="H583" s="40" t="s">
        <v>69</v>
      </c>
      <c r="I583" s="43" t="s">
        <v>70</v>
      </c>
      <c r="J583" s="40" t="s">
        <v>47</v>
      </c>
      <c r="K583" s="40"/>
      <c r="L583" s="118">
        <v>1500</v>
      </c>
      <c r="M583" s="119"/>
      <c r="N583" s="111">
        <f t="shared" si="17"/>
        <v>120.15000000000646</v>
      </c>
    </row>
    <row r="584" spans="1:14" x14ac:dyDescent="0.25">
      <c r="A584" s="40">
        <v>583</v>
      </c>
      <c r="B584" s="108" t="s">
        <v>57</v>
      </c>
      <c r="C584" s="41">
        <v>2400957026048</v>
      </c>
      <c r="D584" s="40">
        <v>23</v>
      </c>
      <c r="E584" s="40" t="s">
        <v>15</v>
      </c>
      <c r="F584" s="40">
        <v>2025</v>
      </c>
      <c r="G584" s="40" t="s">
        <v>38</v>
      </c>
      <c r="H584" s="40" t="s">
        <v>69</v>
      </c>
      <c r="I584" s="43" t="s">
        <v>70</v>
      </c>
      <c r="J584" s="40" t="s">
        <v>47</v>
      </c>
      <c r="K584" s="40"/>
      <c r="L584" s="115">
        <v>194.76</v>
      </c>
      <c r="M584" s="119"/>
      <c r="N584" s="112">
        <f t="shared" si="17"/>
        <v>314.91000000000645</v>
      </c>
    </row>
    <row r="585" spans="1:14" x14ac:dyDescent="0.25">
      <c r="A585" s="40">
        <v>584</v>
      </c>
      <c r="B585" s="42" t="s">
        <v>190</v>
      </c>
      <c r="C585" s="41">
        <v>554732000025525</v>
      </c>
      <c r="D585" s="126">
        <v>3</v>
      </c>
      <c r="E585" s="39" t="s">
        <v>18</v>
      </c>
      <c r="F585" s="40">
        <v>2025</v>
      </c>
      <c r="G585" s="39" t="s">
        <v>19</v>
      </c>
      <c r="H585" s="40" t="s">
        <v>108</v>
      </c>
      <c r="I585" s="43" t="s">
        <v>152</v>
      </c>
      <c r="J585" s="40" t="s">
        <v>163</v>
      </c>
      <c r="K585" s="39"/>
      <c r="L585" s="45"/>
      <c r="M585" s="47">
        <v>-2100</v>
      </c>
      <c r="N585" s="111">
        <f t="shared" si="17"/>
        <v>-1785.0899999999936</v>
      </c>
    </row>
    <row r="586" spans="1:14" x14ac:dyDescent="0.25">
      <c r="A586" s="40">
        <v>585</v>
      </c>
      <c r="B586" s="108" t="s">
        <v>49</v>
      </c>
      <c r="C586" s="81">
        <v>98</v>
      </c>
      <c r="D586" s="126">
        <v>3</v>
      </c>
      <c r="E586" s="39" t="s">
        <v>18</v>
      </c>
      <c r="F586" s="40">
        <v>2025</v>
      </c>
      <c r="G586" s="39" t="s">
        <v>38</v>
      </c>
      <c r="H586" s="39" t="s">
        <v>69</v>
      </c>
      <c r="I586" s="43" t="s">
        <v>70</v>
      </c>
      <c r="J586" s="40" t="s">
        <v>47</v>
      </c>
      <c r="K586" s="39"/>
      <c r="L586" s="127">
        <v>2000</v>
      </c>
      <c r="M586" s="119"/>
      <c r="N586" s="111">
        <f t="shared" si="17"/>
        <v>214.91000000000645</v>
      </c>
    </row>
    <row r="587" spans="1:14" x14ac:dyDescent="0.25">
      <c r="A587" s="40">
        <v>586</v>
      </c>
      <c r="B587" s="108" t="s">
        <v>57</v>
      </c>
      <c r="C587" s="81">
        <v>600959185111</v>
      </c>
      <c r="D587" s="126">
        <v>3</v>
      </c>
      <c r="E587" s="39" t="s">
        <v>18</v>
      </c>
      <c r="F587" s="40">
        <v>2025</v>
      </c>
      <c r="G587" s="39" t="s">
        <v>38</v>
      </c>
      <c r="H587" s="39" t="s">
        <v>69</v>
      </c>
      <c r="I587" s="43" t="s">
        <v>70</v>
      </c>
      <c r="J587" s="40" t="s">
        <v>47</v>
      </c>
      <c r="K587" s="39"/>
      <c r="L587" s="128">
        <v>132.6</v>
      </c>
      <c r="M587" s="119"/>
      <c r="N587" s="111">
        <f t="shared" si="17"/>
        <v>347.51000000000647</v>
      </c>
    </row>
    <row r="588" spans="1:14" x14ac:dyDescent="0.25">
      <c r="A588" s="40">
        <v>587</v>
      </c>
      <c r="B588" s="108" t="s">
        <v>57</v>
      </c>
      <c r="C588" s="81">
        <v>2400957026048</v>
      </c>
      <c r="D588" s="126">
        <v>3</v>
      </c>
      <c r="E588" s="39" t="s">
        <v>18</v>
      </c>
      <c r="F588" s="40">
        <v>2025</v>
      </c>
      <c r="G588" s="39" t="s">
        <v>38</v>
      </c>
      <c r="H588" s="39" t="s">
        <v>69</v>
      </c>
      <c r="I588" s="43" t="s">
        <v>70</v>
      </c>
      <c r="J588" s="40" t="s">
        <v>47</v>
      </c>
      <c r="K588" s="39"/>
      <c r="L588" s="128">
        <v>133.32</v>
      </c>
      <c r="M588" s="119"/>
      <c r="N588" s="111">
        <f t="shared" si="17"/>
        <v>480.83000000000646</v>
      </c>
    </row>
    <row r="589" spans="1:14" x14ac:dyDescent="0.25">
      <c r="A589" s="40">
        <v>588</v>
      </c>
      <c r="B589" s="108" t="s">
        <v>127</v>
      </c>
      <c r="C589" s="81">
        <v>110601</v>
      </c>
      <c r="D589" s="39">
        <v>6</v>
      </c>
      <c r="E589" s="39" t="s">
        <v>18</v>
      </c>
      <c r="F589" s="40">
        <v>2025</v>
      </c>
      <c r="G589" s="39" t="s">
        <v>58</v>
      </c>
      <c r="H589" s="39" t="s">
        <v>26</v>
      </c>
      <c r="I589" s="43" t="s">
        <v>128</v>
      </c>
      <c r="J589" s="39" t="s">
        <v>59</v>
      </c>
      <c r="K589" s="39" t="s">
        <v>215</v>
      </c>
      <c r="L589" s="122"/>
      <c r="M589" s="113">
        <v>-125</v>
      </c>
      <c r="N589" s="111">
        <f t="shared" si="17"/>
        <v>355.83000000000646</v>
      </c>
    </row>
    <row r="590" spans="1:14" x14ac:dyDescent="0.25">
      <c r="A590" s="40">
        <v>589</v>
      </c>
      <c r="B590" s="108" t="s">
        <v>54</v>
      </c>
      <c r="C590" s="81">
        <v>833141103093366</v>
      </c>
      <c r="D590" s="39">
        <v>10</v>
      </c>
      <c r="E590" s="39" t="s">
        <v>18</v>
      </c>
      <c r="F590" s="40">
        <v>2025</v>
      </c>
      <c r="G590" s="39" t="s">
        <v>14</v>
      </c>
      <c r="H590" s="39" t="s">
        <v>52</v>
      </c>
      <c r="I590" s="43" t="s">
        <v>68</v>
      </c>
      <c r="J590" s="39" t="s">
        <v>53</v>
      </c>
      <c r="K590" s="39"/>
      <c r="L590" s="122"/>
      <c r="M590" s="119">
        <v>-20.350000000000001</v>
      </c>
      <c r="N590" s="111">
        <f t="shared" si="17"/>
        <v>335.48000000000644</v>
      </c>
    </row>
    <row r="591" spans="1:14" x14ac:dyDescent="0.25">
      <c r="A591" s="40">
        <v>590</v>
      </c>
      <c r="B591" s="45" t="s">
        <v>243</v>
      </c>
      <c r="C591" s="81">
        <v>553653000023037</v>
      </c>
      <c r="D591" s="39">
        <v>14</v>
      </c>
      <c r="E591" s="39" t="s">
        <v>18</v>
      </c>
      <c r="F591" s="40">
        <v>2025</v>
      </c>
      <c r="G591" s="39" t="s">
        <v>19</v>
      </c>
      <c r="H591" s="39" t="s">
        <v>181</v>
      </c>
      <c r="I591" s="43" t="s">
        <v>246</v>
      </c>
      <c r="J591" s="39" t="s">
        <v>244</v>
      </c>
      <c r="K591" s="39"/>
      <c r="L591" s="122"/>
      <c r="M591" s="47">
        <v>-6299.3</v>
      </c>
      <c r="N591" s="111">
        <f t="shared" si="17"/>
        <v>-5963.8199999999933</v>
      </c>
    </row>
    <row r="592" spans="1:14" x14ac:dyDescent="0.25">
      <c r="A592" s="40">
        <v>591</v>
      </c>
      <c r="B592" s="45" t="s">
        <v>243</v>
      </c>
      <c r="C592" s="81">
        <v>553653000026023</v>
      </c>
      <c r="D592" s="39">
        <v>14</v>
      </c>
      <c r="E592" s="39" t="s">
        <v>18</v>
      </c>
      <c r="F592" s="40">
        <v>2025</v>
      </c>
      <c r="G592" s="39" t="s">
        <v>19</v>
      </c>
      <c r="H592" s="39" t="s">
        <v>147</v>
      </c>
      <c r="I592" s="40" t="s">
        <v>148</v>
      </c>
      <c r="J592" s="39" t="s">
        <v>244</v>
      </c>
      <c r="K592" s="39"/>
      <c r="L592" s="122"/>
      <c r="M592" s="47">
        <v>-10889.43</v>
      </c>
      <c r="N592" s="111">
        <f t="shared" ref="N592:N655" si="18">N591+L592+M592</f>
        <v>-16853.249999999993</v>
      </c>
    </row>
    <row r="593" spans="1:14" x14ac:dyDescent="0.25">
      <c r="A593" s="40">
        <v>592</v>
      </c>
      <c r="B593" s="45" t="s">
        <v>243</v>
      </c>
      <c r="C593" s="81">
        <v>553655000030368</v>
      </c>
      <c r="D593" s="39">
        <v>14</v>
      </c>
      <c r="E593" s="39" t="s">
        <v>18</v>
      </c>
      <c r="F593" s="40">
        <v>2025</v>
      </c>
      <c r="G593" s="39" t="s">
        <v>19</v>
      </c>
      <c r="H593" s="40" t="s">
        <v>149</v>
      </c>
      <c r="I593" s="40" t="s">
        <v>153</v>
      </c>
      <c r="J593" s="39" t="s">
        <v>244</v>
      </c>
      <c r="K593" s="39"/>
      <c r="L593" s="122"/>
      <c r="M593" s="47">
        <v>-5938.55</v>
      </c>
      <c r="N593" s="111">
        <f t="shared" si="18"/>
        <v>-22791.799999999992</v>
      </c>
    </row>
    <row r="594" spans="1:14" x14ac:dyDescent="0.25">
      <c r="A594" s="40">
        <v>593</v>
      </c>
      <c r="B594" s="45" t="s">
        <v>243</v>
      </c>
      <c r="C594" s="81">
        <v>554439000019738</v>
      </c>
      <c r="D594" s="39">
        <v>14</v>
      </c>
      <c r="E594" s="39" t="s">
        <v>18</v>
      </c>
      <c r="F594" s="40">
        <v>2025</v>
      </c>
      <c r="G594" s="39" t="s">
        <v>19</v>
      </c>
      <c r="H594" s="39" t="s">
        <v>185</v>
      </c>
      <c r="I594" s="43" t="s">
        <v>271</v>
      </c>
      <c r="J594" s="39" t="s">
        <v>244</v>
      </c>
      <c r="K594" s="39"/>
      <c r="L594" s="122"/>
      <c r="M594" s="47">
        <v>-15187.86</v>
      </c>
      <c r="N594" s="111">
        <f t="shared" si="18"/>
        <v>-37979.659999999989</v>
      </c>
    </row>
    <row r="595" spans="1:14" x14ac:dyDescent="0.25">
      <c r="A595" s="40">
        <v>594</v>
      </c>
      <c r="B595" s="45" t="s">
        <v>243</v>
      </c>
      <c r="C595" s="81">
        <v>111401</v>
      </c>
      <c r="D595" s="39">
        <v>14</v>
      </c>
      <c r="E595" s="39" t="s">
        <v>18</v>
      </c>
      <c r="F595" s="40">
        <v>2025</v>
      </c>
      <c r="G595" s="39" t="s">
        <v>20</v>
      </c>
      <c r="H595" s="39" t="s">
        <v>188</v>
      </c>
      <c r="I595" s="43" t="s">
        <v>272</v>
      </c>
      <c r="J595" s="39" t="s">
        <v>244</v>
      </c>
      <c r="K595" s="39"/>
      <c r="L595" s="122"/>
      <c r="M595" s="47">
        <v>-11392.5</v>
      </c>
      <c r="N595" s="111">
        <f t="shared" si="18"/>
        <v>-49372.159999999989</v>
      </c>
    </row>
    <row r="596" spans="1:14" x14ac:dyDescent="0.25">
      <c r="A596" s="40">
        <v>595</v>
      </c>
      <c r="B596" s="45" t="s">
        <v>49</v>
      </c>
      <c r="C596" s="81">
        <v>98</v>
      </c>
      <c r="D596" s="39">
        <v>14</v>
      </c>
      <c r="E596" s="39" t="s">
        <v>18</v>
      </c>
      <c r="F596" s="40">
        <v>2025</v>
      </c>
      <c r="G596" s="39" t="s">
        <v>38</v>
      </c>
      <c r="H596" s="39" t="s">
        <v>69</v>
      </c>
      <c r="I596" s="43" t="s">
        <v>70</v>
      </c>
      <c r="J596" s="40" t="s">
        <v>47</v>
      </c>
      <c r="K596" s="39"/>
      <c r="L596" s="122">
        <v>49500</v>
      </c>
      <c r="M596" s="119"/>
      <c r="N596" s="111">
        <f t="shared" si="18"/>
        <v>127.84000000001106</v>
      </c>
    </row>
    <row r="597" spans="1:14" x14ac:dyDescent="0.25">
      <c r="A597" s="40">
        <v>596</v>
      </c>
      <c r="B597" s="45" t="s">
        <v>57</v>
      </c>
      <c r="C597" s="81">
        <v>600959185111</v>
      </c>
      <c r="D597" s="39">
        <v>14</v>
      </c>
      <c r="E597" s="39" t="s">
        <v>18</v>
      </c>
      <c r="F597" s="40">
        <v>2025</v>
      </c>
      <c r="G597" s="39" t="s">
        <v>38</v>
      </c>
      <c r="H597" s="39" t="s">
        <v>69</v>
      </c>
      <c r="I597" s="43" t="s">
        <v>70</v>
      </c>
      <c r="J597" s="40" t="s">
        <v>47</v>
      </c>
      <c r="K597" s="39"/>
      <c r="L597" s="122">
        <v>959.56</v>
      </c>
      <c r="M597" s="119"/>
      <c r="N597" s="111">
        <f t="shared" si="18"/>
        <v>1087.400000000011</v>
      </c>
    </row>
    <row r="598" spans="1:14" x14ac:dyDescent="0.25">
      <c r="A598" s="40">
        <v>597</v>
      </c>
      <c r="B598" s="45" t="s">
        <v>57</v>
      </c>
      <c r="C598" s="81">
        <v>3900965150378</v>
      </c>
      <c r="D598" s="39">
        <v>14</v>
      </c>
      <c r="E598" s="39" t="s">
        <v>18</v>
      </c>
      <c r="F598" s="40">
        <v>2025</v>
      </c>
      <c r="G598" s="39" t="s">
        <v>38</v>
      </c>
      <c r="H598" s="39" t="s">
        <v>69</v>
      </c>
      <c r="I598" s="43" t="s">
        <v>70</v>
      </c>
      <c r="J598" s="40" t="s">
        <v>47</v>
      </c>
      <c r="K598" s="39"/>
      <c r="L598" s="122">
        <v>1884.9</v>
      </c>
      <c r="M598" s="119"/>
      <c r="N598" s="111">
        <f t="shared" si="18"/>
        <v>2972.3000000000111</v>
      </c>
    </row>
    <row r="599" spans="1:14" x14ac:dyDescent="0.25">
      <c r="A599" s="40">
        <v>598</v>
      </c>
      <c r="B599" s="45" t="s">
        <v>57</v>
      </c>
      <c r="C599" s="81">
        <v>4400975811787</v>
      </c>
      <c r="D599" s="39">
        <v>14</v>
      </c>
      <c r="E599" s="39" t="s">
        <v>18</v>
      </c>
      <c r="F599" s="40">
        <v>2025</v>
      </c>
      <c r="G599" s="39" t="s">
        <v>38</v>
      </c>
      <c r="H599" s="39" t="s">
        <v>69</v>
      </c>
      <c r="I599" s="43" t="s">
        <v>70</v>
      </c>
      <c r="J599" s="40" t="s">
        <v>47</v>
      </c>
      <c r="K599" s="39"/>
      <c r="L599" s="122">
        <v>2030.6</v>
      </c>
      <c r="M599" s="119"/>
      <c r="N599" s="111">
        <f t="shared" si="18"/>
        <v>5002.9000000000106</v>
      </c>
    </row>
    <row r="600" spans="1:14" x14ac:dyDescent="0.25">
      <c r="A600" s="40">
        <v>599</v>
      </c>
      <c r="B600" s="45" t="s">
        <v>204</v>
      </c>
      <c r="C600" s="41">
        <v>554439000039504</v>
      </c>
      <c r="D600" s="39">
        <v>17</v>
      </c>
      <c r="E600" s="39" t="s">
        <v>18</v>
      </c>
      <c r="F600" s="40">
        <v>2025</v>
      </c>
      <c r="G600" s="39" t="s">
        <v>199</v>
      </c>
      <c r="H600" s="39" t="s">
        <v>158</v>
      </c>
      <c r="I600" s="43" t="s">
        <v>198</v>
      </c>
      <c r="J600" s="40" t="s">
        <v>59</v>
      </c>
      <c r="K600" s="39" t="s">
        <v>215</v>
      </c>
      <c r="L600" s="122"/>
      <c r="M600" s="113">
        <v>-275</v>
      </c>
      <c r="N600" s="111">
        <f t="shared" si="18"/>
        <v>4727.9000000000106</v>
      </c>
    </row>
    <row r="601" spans="1:14" x14ac:dyDescent="0.25">
      <c r="A601" s="40">
        <v>600</v>
      </c>
      <c r="B601" s="108" t="s">
        <v>203</v>
      </c>
      <c r="C601" s="41">
        <v>554439000039504</v>
      </c>
      <c r="D601" s="39">
        <v>17</v>
      </c>
      <c r="E601" s="39" t="s">
        <v>18</v>
      </c>
      <c r="F601" s="40">
        <v>2025</v>
      </c>
      <c r="G601" s="39" t="s">
        <v>199</v>
      </c>
      <c r="H601" s="39" t="s">
        <v>158</v>
      </c>
      <c r="I601" s="43" t="s">
        <v>198</v>
      </c>
      <c r="J601" s="40" t="s">
        <v>59</v>
      </c>
      <c r="K601" s="39" t="s">
        <v>215</v>
      </c>
      <c r="L601" s="122"/>
      <c r="M601" s="113">
        <v>-500</v>
      </c>
      <c r="N601" s="111">
        <f t="shared" si="18"/>
        <v>4227.9000000000106</v>
      </c>
    </row>
    <row r="602" spans="1:14" x14ac:dyDescent="0.25">
      <c r="A602" s="40">
        <v>601</v>
      </c>
      <c r="B602" s="45" t="s">
        <v>243</v>
      </c>
      <c r="C602" s="81">
        <v>554732000113556</v>
      </c>
      <c r="D602" s="39">
        <v>17</v>
      </c>
      <c r="E602" s="39" t="s">
        <v>18</v>
      </c>
      <c r="F602" s="40">
        <v>2025</v>
      </c>
      <c r="G602" s="39" t="s">
        <v>19</v>
      </c>
      <c r="H602" s="39" t="s">
        <v>191</v>
      </c>
      <c r="I602" s="43" t="s">
        <v>249</v>
      </c>
      <c r="J602" s="39" t="s">
        <v>244</v>
      </c>
      <c r="K602" s="39"/>
      <c r="L602" s="122"/>
      <c r="M602" s="47">
        <v>-8378.18</v>
      </c>
      <c r="N602" s="111">
        <f t="shared" si="18"/>
        <v>-4150.2799999999897</v>
      </c>
    </row>
    <row r="603" spans="1:14" x14ac:dyDescent="0.25">
      <c r="A603" s="40">
        <v>602</v>
      </c>
      <c r="B603" s="45" t="s">
        <v>243</v>
      </c>
      <c r="C603" s="81">
        <v>554732000132604</v>
      </c>
      <c r="D603" s="39">
        <v>17</v>
      </c>
      <c r="E603" s="39" t="s">
        <v>18</v>
      </c>
      <c r="F603" s="40">
        <v>2025</v>
      </c>
      <c r="G603" s="39" t="s">
        <v>19</v>
      </c>
      <c r="H603" s="39" t="s">
        <v>155</v>
      </c>
      <c r="I603" s="40" t="s">
        <v>156</v>
      </c>
      <c r="J603" s="39" t="s">
        <v>244</v>
      </c>
      <c r="K603" s="39"/>
      <c r="L603" s="122"/>
      <c r="M603" s="47">
        <v>-3825.61</v>
      </c>
      <c r="N603" s="111">
        <f t="shared" si="18"/>
        <v>-7975.8899999999903</v>
      </c>
    </row>
    <row r="604" spans="1:14" x14ac:dyDescent="0.25">
      <c r="A604" s="40">
        <v>603</v>
      </c>
      <c r="B604" s="45" t="s">
        <v>49</v>
      </c>
      <c r="C604" s="81">
        <v>98</v>
      </c>
      <c r="D604" s="39">
        <v>17</v>
      </c>
      <c r="E604" s="39" t="s">
        <v>18</v>
      </c>
      <c r="F604" s="40">
        <v>2025</v>
      </c>
      <c r="G604" s="39" t="s">
        <v>38</v>
      </c>
      <c r="H604" s="39" t="s">
        <v>69</v>
      </c>
      <c r="I604" s="43" t="s">
        <v>70</v>
      </c>
      <c r="J604" s="40" t="s">
        <v>47</v>
      </c>
      <c r="K604" s="39"/>
      <c r="L604" s="122">
        <v>8000</v>
      </c>
      <c r="M604" s="119"/>
      <c r="N604" s="111">
        <f t="shared" si="18"/>
        <v>24.110000000009677</v>
      </c>
    </row>
    <row r="605" spans="1:14" x14ac:dyDescent="0.25">
      <c r="A605" s="40">
        <v>604</v>
      </c>
      <c r="B605" s="45" t="s">
        <v>57</v>
      </c>
      <c r="C605" s="81">
        <v>4400975811787</v>
      </c>
      <c r="D605" s="39">
        <v>17</v>
      </c>
      <c r="E605" s="39" t="s">
        <v>18</v>
      </c>
      <c r="F605" s="40">
        <v>2025</v>
      </c>
      <c r="G605" s="39" t="s">
        <v>38</v>
      </c>
      <c r="H605" s="39" t="s">
        <v>69</v>
      </c>
      <c r="I605" s="43" t="s">
        <v>70</v>
      </c>
      <c r="J605" s="40" t="s">
        <v>47</v>
      </c>
      <c r="K605" s="39"/>
      <c r="L605" s="122">
        <v>594.24</v>
      </c>
      <c r="M605" s="119"/>
      <c r="N605" s="112">
        <f t="shared" si="18"/>
        <v>618.35000000000969</v>
      </c>
    </row>
    <row r="606" spans="1:14" x14ac:dyDescent="0.25">
      <c r="A606" s="40">
        <v>605</v>
      </c>
      <c r="B606" s="45" t="s">
        <v>243</v>
      </c>
      <c r="C606" s="81">
        <v>553653000023037</v>
      </c>
      <c r="D606" s="39">
        <v>8</v>
      </c>
      <c r="E606" s="39" t="s">
        <v>21</v>
      </c>
      <c r="F606" s="40">
        <v>2025</v>
      </c>
      <c r="G606" s="39" t="s">
        <v>19</v>
      </c>
      <c r="H606" s="39" t="s">
        <v>181</v>
      </c>
      <c r="I606" s="43" t="s">
        <v>520</v>
      </c>
      <c r="J606" s="39" t="s">
        <v>244</v>
      </c>
      <c r="K606" s="39"/>
      <c r="L606" s="122"/>
      <c r="M606" s="47">
        <v>-6056.69</v>
      </c>
      <c r="N606" s="111">
        <f t="shared" si="18"/>
        <v>-5438.3399999999901</v>
      </c>
    </row>
    <row r="607" spans="1:14" x14ac:dyDescent="0.25">
      <c r="A607" s="40">
        <v>606</v>
      </c>
      <c r="B607" s="45" t="s">
        <v>243</v>
      </c>
      <c r="C607" s="81">
        <v>553653000026023</v>
      </c>
      <c r="D607" s="39">
        <v>8</v>
      </c>
      <c r="E607" s="39" t="s">
        <v>21</v>
      </c>
      <c r="F607" s="40">
        <v>2025</v>
      </c>
      <c r="G607" s="39" t="s">
        <v>19</v>
      </c>
      <c r="H607" s="39" t="s">
        <v>147</v>
      </c>
      <c r="I607" s="40" t="s">
        <v>148</v>
      </c>
      <c r="J607" s="39" t="s">
        <v>244</v>
      </c>
      <c r="K607" s="39"/>
      <c r="L607" s="122"/>
      <c r="M607" s="47">
        <v>-10889.43</v>
      </c>
      <c r="N607" s="111">
        <f t="shared" si="18"/>
        <v>-16327.76999999999</v>
      </c>
    </row>
    <row r="608" spans="1:14" x14ac:dyDescent="0.25">
      <c r="A608" s="40">
        <v>607</v>
      </c>
      <c r="B608" s="45" t="s">
        <v>243</v>
      </c>
      <c r="C608" s="81">
        <v>553655000030368</v>
      </c>
      <c r="D608" s="39">
        <v>8</v>
      </c>
      <c r="E608" s="39" t="s">
        <v>21</v>
      </c>
      <c r="F608" s="40">
        <v>2025</v>
      </c>
      <c r="G608" s="39" t="s">
        <v>19</v>
      </c>
      <c r="H608" s="40" t="s">
        <v>149</v>
      </c>
      <c r="I608" s="40" t="s">
        <v>153</v>
      </c>
      <c r="J608" s="39" t="s">
        <v>244</v>
      </c>
      <c r="K608" s="39"/>
      <c r="L608" s="122"/>
      <c r="M608" s="47">
        <v>-6400.68</v>
      </c>
      <c r="N608" s="111">
        <f t="shared" si="18"/>
        <v>-22728.44999999999</v>
      </c>
    </row>
    <row r="609" spans="1:14" x14ac:dyDescent="0.25">
      <c r="A609" s="40">
        <v>608</v>
      </c>
      <c r="B609" s="45" t="s">
        <v>243</v>
      </c>
      <c r="C609" s="81">
        <v>554439000019738</v>
      </c>
      <c r="D609" s="39">
        <v>8</v>
      </c>
      <c r="E609" s="39" t="s">
        <v>21</v>
      </c>
      <c r="F609" s="40">
        <v>2025</v>
      </c>
      <c r="G609" s="39" t="s">
        <v>19</v>
      </c>
      <c r="H609" s="39" t="s">
        <v>185</v>
      </c>
      <c r="I609" s="43" t="s">
        <v>271</v>
      </c>
      <c r="J609" s="39" t="s">
        <v>244</v>
      </c>
      <c r="K609" s="39"/>
      <c r="L609" s="45"/>
      <c r="M609" s="47">
        <v>-15187.86</v>
      </c>
      <c r="N609" s="111">
        <f t="shared" si="18"/>
        <v>-37916.30999999999</v>
      </c>
    </row>
    <row r="610" spans="1:14" x14ac:dyDescent="0.25">
      <c r="A610" s="40">
        <v>609</v>
      </c>
      <c r="B610" s="45" t="s">
        <v>243</v>
      </c>
      <c r="C610" s="81">
        <v>120801</v>
      </c>
      <c r="D610" s="39">
        <v>8</v>
      </c>
      <c r="E610" s="39" t="s">
        <v>21</v>
      </c>
      <c r="F610" s="40">
        <v>2025</v>
      </c>
      <c r="G610" s="39" t="s">
        <v>20</v>
      </c>
      <c r="H610" s="39" t="s">
        <v>188</v>
      </c>
      <c r="I610" s="43" t="s">
        <v>272</v>
      </c>
      <c r="J610" s="39" t="s">
        <v>244</v>
      </c>
      <c r="K610" s="39"/>
      <c r="L610" s="45"/>
      <c r="M610" s="47">
        <v>-8124.43</v>
      </c>
      <c r="N610" s="111">
        <f t="shared" si="18"/>
        <v>-46040.739999999991</v>
      </c>
    </row>
    <row r="611" spans="1:14" x14ac:dyDescent="0.25">
      <c r="A611" s="40">
        <v>610</v>
      </c>
      <c r="B611" s="45" t="s">
        <v>49</v>
      </c>
      <c r="C611" s="81">
        <v>98</v>
      </c>
      <c r="D611" s="39">
        <v>8</v>
      </c>
      <c r="E611" s="39" t="s">
        <v>21</v>
      </c>
      <c r="F611" s="40">
        <v>2025</v>
      </c>
      <c r="G611" s="39" t="s">
        <v>38</v>
      </c>
      <c r="H611" s="39" t="s">
        <v>69</v>
      </c>
      <c r="I611" s="43" t="s">
        <v>70</v>
      </c>
      <c r="J611" s="40" t="s">
        <v>47</v>
      </c>
      <c r="K611" s="39"/>
      <c r="L611" s="118">
        <v>46500</v>
      </c>
      <c r="M611" s="119"/>
      <c r="N611" s="111">
        <f t="shared" si="18"/>
        <v>459.26000000000931</v>
      </c>
    </row>
    <row r="612" spans="1:14" x14ac:dyDescent="0.25">
      <c r="A612" s="40">
        <v>611</v>
      </c>
      <c r="B612" s="45" t="s">
        <v>57</v>
      </c>
      <c r="C612" s="81">
        <v>4400975811787</v>
      </c>
      <c r="D612" s="39">
        <v>8</v>
      </c>
      <c r="E612" s="39" t="s">
        <v>21</v>
      </c>
      <c r="F612" s="40">
        <v>2025</v>
      </c>
      <c r="G612" s="39" t="s">
        <v>38</v>
      </c>
      <c r="H612" s="39" t="s">
        <v>69</v>
      </c>
      <c r="I612" s="43" t="s">
        <v>70</v>
      </c>
      <c r="J612" s="40" t="s">
        <v>47</v>
      </c>
      <c r="K612" s="39"/>
      <c r="L612" s="118">
        <v>3753.48</v>
      </c>
      <c r="M612" s="119"/>
      <c r="N612" s="111">
        <f t="shared" si="18"/>
        <v>4212.7400000000089</v>
      </c>
    </row>
    <row r="613" spans="1:14" x14ac:dyDescent="0.25">
      <c r="A613" s="40">
        <v>612</v>
      </c>
      <c r="B613" s="108" t="s">
        <v>279</v>
      </c>
      <c r="C613" s="41">
        <v>1700994225733</v>
      </c>
      <c r="D613" s="39">
        <v>9</v>
      </c>
      <c r="E613" s="39" t="s">
        <v>21</v>
      </c>
      <c r="F613" s="40">
        <v>2025</v>
      </c>
      <c r="G613" s="39" t="s">
        <v>37</v>
      </c>
      <c r="H613" s="39" t="s">
        <v>52</v>
      </c>
      <c r="I613" s="43" t="s">
        <v>68</v>
      </c>
      <c r="J613" s="40" t="s">
        <v>53</v>
      </c>
      <c r="K613" s="39"/>
      <c r="L613" s="115"/>
      <c r="M613" s="47">
        <v>-4000</v>
      </c>
      <c r="N613" s="111">
        <f t="shared" si="18"/>
        <v>212.74000000000888</v>
      </c>
    </row>
    <row r="614" spans="1:14" x14ac:dyDescent="0.25">
      <c r="A614" s="40">
        <v>613</v>
      </c>
      <c r="B614" s="45" t="s">
        <v>127</v>
      </c>
      <c r="C614" s="41">
        <v>121101</v>
      </c>
      <c r="D614" s="39">
        <v>10</v>
      </c>
      <c r="E614" s="39" t="s">
        <v>21</v>
      </c>
      <c r="F614" s="40">
        <v>2025</v>
      </c>
      <c r="G614" s="39" t="s">
        <v>58</v>
      </c>
      <c r="H614" s="39" t="s">
        <v>26</v>
      </c>
      <c r="I614" s="43" t="s">
        <v>128</v>
      </c>
      <c r="J614" s="40" t="s">
        <v>59</v>
      </c>
      <c r="K614" s="39" t="s">
        <v>483</v>
      </c>
      <c r="L614" s="115"/>
      <c r="M614" s="47">
        <v>-1612.5</v>
      </c>
      <c r="N614" s="111">
        <f t="shared" si="18"/>
        <v>-1399.7599999999911</v>
      </c>
    </row>
    <row r="615" spans="1:14" x14ac:dyDescent="0.25">
      <c r="A615" s="40">
        <v>614</v>
      </c>
      <c r="B615" s="45" t="s">
        <v>54</v>
      </c>
      <c r="C615" s="131">
        <v>883441201654348</v>
      </c>
      <c r="D615" s="39">
        <v>10</v>
      </c>
      <c r="E615" s="39" t="s">
        <v>21</v>
      </c>
      <c r="F615" s="40">
        <v>2025</v>
      </c>
      <c r="G615" s="39" t="s">
        <v>14</v>
      </c>
      <c r="H615" s="39" t="s">
        <v>52</v>
      </c>
      <c r="I615" s="43" t="s">
        <v>68</v>
      </c>
      <c r="J615" s="40" t="s">
        <v>53</v>
      </c>
      <c r="K615" s="39"/>
      <c r="L615" s="115"/>
      <c r="M615" s="119">
        <v>-20.350000000000001</v>
      </c>
      <c r="N615" s="111">
        <f t="shared" si="18"/>
        <v>-1420.109999999991</v>
      </c>
    </row>
    <row r="616" spans="1:14" x14ac:dyDescent="0.25">
      <c r="A616" s="40">
        <v>615</v>
      </c>
      <c r="B616" s="45" t="s">
        <v>49</v>
      </c>
      <c r="C616" s="81">
        <v>98</v>
      </c>
      <c r="D616" s="39">
        <v>10</v>
      </c>
      <c r="E616" s="39" t="s">
        <v>21</v>
      </c>
      <c r="F616" s="40">
        <v>2025</v>
      </c>
      <c r="G616" s="39" t="s">
        <v>38</v>
      </c>
      <c r="H616" s="39" t="s">
        <v>69</v>
      </c>
      <c r="I616" s="43" t="s">
        <v>70</v>
      </c>
      <c r="J616" s="40" t="s">
        <v>47</v>
      </c>
      <c r="K616" s="39"/>
      <c r="L616" s="118">
        <v>1500</v>
      </c>
      <c r="M616" s="119"/>
      <c r="N616" s="111">
        <f t="shared" si="18"/>
        <v>79.890000000008968</v>
      </c>
    </row>
    <row r="617" spans="1:14" x14ac:dyDescent="0.25">
      <c r="A617" s="40">
        <v>616</v>
      </c>
      <c r="B617" s="45" t="s">
        <v>57</v>
      </c>
      <c r="C617" s="81">
        <v>1900980156938</v>
      </c>
      <c r="D617" s="39">
        <v>10</v>
      </c>
      <c r="E617" s="39" t="s">
        <v>21</v>
      </c>
      <c r="F617" s="40">
        <v>2025</v>
      </c>
      <c r="G617" s="39" t="s">
        <v>38</v>
      </c>
      <c r="H617" s="39" t="s">
        <v>69</v>
      </c>
      <c r="I617" s="43" t="s">
        <v>70</v>
      </c>
      <c r="J617" s="40" t="s">
        <v>47</v>
      </c>
      <c r="K617" s="39"/>
      <c r="L617" s="115">
        <v>122.46</v>
      </c>
      <c r="M617" s="119"/>
      <c r="N617" s="111">
        <f t="shared" si="18"/>
        <v>202.35000000000895</v>
      </c>
    </row>
    <row r="618" spans="1:14" x14ac:dyDescent="0.25">
      <c r="A618" s="40">
        <v>617</v>
      </c>
      <c r="B618" s="45" t="s">
        <v>223</v>
      </c>
      <c r="C618" s="81">
        <v>553653000036689</v>
      </c>
      <c r="D618" s="39">
        <v>16</v>
      </c>
      <c r="E618" s="39" t="s">
        <v>21</v>
      </c>
      <c r="F618" s="39">
        <v>2025</v>
      </c>
      <c r="G618" s="39" t="s">
        <v>19</v>
      </c>
      <c r="H618" s="39" t="s">
        <v>183</v>
      </c>
      <c r="I618" s="43" t="s">
        <v>252</v>
      </c>
      <c r="J618" s="39" t="s">
        <v>224</v>
      </c>
      <c r="K618" s="39"/>
      <c r="L618" s="115"/>
      <c r="M618" s="47">
        <v>-1579.99</v>
      </c>
      <c r="N618" s="111">
        <f t="shared" si="18"/>
        <v>-1377.639999999991</v>
      </c>
    </row>
    <row r="619" spans="1:14" x14ac:dyDescent="0.25">
      <c r="A619" s="40">
        <v>618</v>
      </c>
      <c r="B619" s="45" t="s">
        <v>49</v>
      </c>
      <c r="C619" s="81">
        <v>98</v>
      </c>
      <c r="D619" s="39">
        <v>16</v>
      </c>
      <c r="E619" s="39" t="s">
        <v>21</v>
      </c>
      <c r="F619" s="39">
        <v>2025</v>
      </c>
      <c r="G619" s="39" t="s">
        <v>38</v>
      </c>
      <c r="H619" s="39" t="s">
        <v>69</v>
      </c>
      <c r="I619" s="43" t="s">
        <v>70</v>
      </c>
      <c r="J619" s="40" t="s">
        <v>47</v>
      </c>
      <c r="K619" s="39"/>
      <c r="L619" s="118">
        <v>1500</v>
      </c>
      <c r="M619" s="119"/>
      <c r="N619" s="111">
        <f t="shared" si="18"/>
        <v>122.36000000000899</v>
      </c>
    </row>
    <row r="620" spans="1:14" x14ac:dyDescent="0.25">
      <c r="A620" s="40">
        <v>619</v>
      </c>
      <c r="B620" s="45" t="s">
        <v>57</v>
      </c>
      <c r="C620" s="81">
        <v>4400975811787</v>
      </c>
      <c r="D620" s="39">
        <v>16</v>
      </c>
      <c r="E620" s="39" t="s">
        <v>21</v>
      </c>
      <c r="F620" s="39">
        <v>2025</v>
      </c>
      <c r="G620" s="39" t="s">
        <v>38</v>
      </c>
      <c r="H620" s="39" t="s">
        <v>69</v>
      </c>
      <c r="I620" s="43" t="s">
        <v>70</v>
      </c>
      <c r="J620" s="40" t="s">
        <v>47</v>
      </c>
      <c r="K620" s="39"/>
      <c r="L620" s="115">
        <v>125.22</v>
      </c>
      <c r="M620" s="119"/>
      <c r="N620" s="111">
        <f t="shared" si="18"/>
        <v>247.58000000000899</v>
      </c>
    </row>
    <row r="621" spans="1:14" x14ac:dyDescent="0.25">
      <c r="A621" s="40">
        <v>620</v>
      </c>
      <c r="B621" s="45" t="s">
        <v>159</v>
      </c>
      <c r="C621" s="41">
        <v>554439000039504</v>
      </c>
      <c r="D621" s="39">
        <v>18</v>
      </c>
      <c r="E621" s="39" t="s">
        <v>21</v>
      </c>
      <c r="F621" s="39">
        <v>2025</v>
      </c>
      <c r="G621" s="40" t="s">
        <v>199</v>
      </c>
      <c r="H621" s="39" t="s">
        <v>158</v>
      </c>
      <c r="I621" s="43" t="s">
        <v>198</v>
      </c>
      <c r="J621" s="39" t="s">
        <v>59</v>
      </c>
      <c r="K621" s="39" t="s">
        <v>483</v>
      </c>
      <c r="L621" s="115"/>
      <c r="M621" s="47">
        <v>-16540.939999999999</v>
      </c>
      <c r="N621" s="111">
        <f t="shared" si="18"/>
        <v>-16293.35999999999</v>
      </c>
    </row>
    <row r="622" spans="1:14" x14ac:dyDescent="0.25">
      <c r="A622" s="40">
        <v>621</v>
      </c>
      <c r="B622" s="45" t="s">
        <v>204</v>
      </c>
      <c r="C622" s="41">
        <v>554439000039504</v>
      </c>
      <c r="D622" s="39">
        <v>18</v>
      </c>
      <c r="E622" s="39" t="s">
        <v>21</v>
      </c>
      <c r="F622" s="39">
        <v>2025</v>
      </c>
      <c r="G622" s="39" t="s">
        <v>199</v>
      </c>
      <c r="H622" s="39" t="s">
        <v>158</v>
      </c>
      <c r="I622" s="43" t="s">
        <v>198</v>
      </c>
      <c r="J622" s="39" t="s">
        <v>59</v>
      </c>
      <c r="K622" s="39" t="s">
        <v>483</v>
      </c>
      <c r="L622" s="115"/>
      <c r="M622" s="47">
        <v>-4745.8599999999997</v>
      </c>
      <c r="N622" s="111">
        <f t="shared" si="18"/>
        <v>-21039.21999999999</v>
      </c>
    </row>
    <row r="623" spans="1:14" x14ac:dyDescent="0.25">
      <c r="A623" s="40">
        <v>622</v>
      </c>
      <c r="B623" s="108" t="s">
        <v>203</v>
      </c>
      <c r="C623" s="41">
        <v>554439000039504</v>
      </c>
      <c r="D623" s="39">
        <v>18</v>
      </c>
      <c r="E623" s="39" t="s">
        <v>21</v>
      </c>
      <c r="F623" s="39">
        <v>2025</v>
      </c>
      <c r="G623" s="39" t="s">
        <v>199</v>
      </c>
      <c r="H623" s="39" t="s">
        <v>158</v>
      </c>
      <c r="I623" s="43" t="s">
        <v>198</v>
      </c>
      <c r="J623" s="39" t="s">
        <v>59</v>
      </c>
      <c r="K623" s="39" t="s">
        <v>483</v>
      </c>
      <c r="L623" s="115"/>
      <c r="M623" s="47">
        <v>-16728.53</v>
      </c>
      <c r="N623" s="111">
        <f t="shared" si="18"/>
        <v>-37767.749999999985</v>
      </c>
    </row>
    <row r="624" spans="1:14" x14ac:dyDescent="0.25">
      <c r="A624" s="40">
        <v>623</v>
      </c>
      <c r="B624" s="45" t="s">
        <v>49</v>
      </c>
      <c r="C624" s="81">
        <v>98</v>
      </c>
      <c r="D624" s="39">
        <v>18</v>
      </c>
      <c r="E624" s="39" t="s">
        <v>21</v>
      </c>
      <c r="F624" s="39">
        <v>2025</v>
      </c>
      <c r="G624" s="39" t="s">
        <v>38</v>
      </c>
      <c r="H624" s="39" t="s">
        <v>69</v>
      </c>
      <c r="I624" s="43" t="s">
        <v>70</v>
      </c>
      <c r="J624" s="40" t="s">
        <v>47</v>
      </c>
      <c r="K624" s="39"/>
      <c r="L624" s="118">
        <v>38000</v>
      </c>
      <c r="M624" s="119"/>
      <c r="N624" s="111">
        <f t="shared" si="18"/>
        <v>232.25000000001455</v>
      </c>
    </row>
    <row r="625" spans="1:14" x14ac:dyDescent="0.25">
      <c r="A625" s="40">
        <v>624</v>
      </c>
      <c r="B625" s="45" t="s">
        <v>57</v>
      </c>
      <c r="C625" s="81">
        <v>1900980156938</v>
      </c>
      <c r="D625" s="39">
        <v>18</v>
      </c>
      <c r="E625" s="39" t="s">
        <v>21</v>
      </c>
      <c r="F625" s="39">
        <v>2025</v>
      </c>
      <c r="G625" s="39" t="s">
        <v>38</v>
      </c>
      <c r="H625" s="39" t="s">
        <v>69</v>
      </c>
      <c r="I625" s="43" t="s">
        <v>70</v>
      </c>
      <c r="J625" s="40" t="s">
        <v>47</v>
      </c>
      <c r="K625" s="39"/>
      <c r="L625" s="120">
        <v>710.6</v>
      </c>
      <c r="M625" s="119"/>
      <c r="N625" s="111">
        <f t="shared" si="18"/>
        <v>942.85000000001457</v>
      </c>
    </row>
    <row r="626" spans="1:14" x14ac:dyDescent="0.25">
      <c r="A626" s="40">
        <v>625</v>
      </c>
      <c r="B626" s="45" t="s">
        <v>57</v>
      </c>
      <c r="C626" s="81">
        <v>4400975811787</v>
      </c>
      <c r="D626" s="39">
        <v>18</v>
      </c>
      <c r="E626" s="39" t="s">
        <v>21</v>
      </c>
      <c r="F626" s="39">
        <v>2025</v>
      </c>
      <c r="G626" s="39" t="s">
        <v>38</v>
      </c>
      <c r="H626" s="39" t="s">
        <v>69</v>
      </c>
      <c r="I626" s="43" t="s">
        <v>70</v>
      </c>
      <c r="J626" s="40" t="s">
        <v>47</v>
      </c>
      <c r="K626" s="39"/>
      <c r="L626" s="118">
        <v>2489.8000000000002</v>
      </c>
      <c r="M626" s="119"/>
      <c r="N626" s="111">
        <f t="shared" si="18"/>
        <v>3432.6500000000146</v>
      </c>
    </row>
    <row r="627" spans="1:14" x14ac:dyDescent="0.25">
      <c r="A627" s="40">
        <v>626</v>
      </c>
      <c r="B627" s="108" t="s">
        <v>279</v>
      </c>
      <c r="C627" s="81">
        <v>2901005094757</v>
      </c>
      <c r="D627" s="39">
        <v>19</v>
      </c>
      <c r="E627" s="39" t="s">
        <v>21</v>
      </c>
      <c r="F627" s="39">
        <v>2025</v>
      </c>
      <c r="G627" s="39" t="s">
        <v>37</v>
      </c>
      <c r="H627" s="39" t="s">
        <v>52</v>
      </c>
      <c r="I627" s="43" t="s">
        <v>68</v>
      </c>
      <c r="J627" s="39" t="s">
        <v>53</v>
      </c>
      <c r="K627" s="39"/>
      <c r="L627" s="115"/>
      <c r="M627" s="47">
        <v>-3000</v>
      </c>
      <c r="N627" s="112">
        <f t="shared" si="18"/>
        <v>432.65000000001464</v>
      </c>
    </row>
    <row r="628" spans="1:14" x14ac:dyDescent="0.25">
      <c r="A628" s="40">
        <v>627</v>
      </c>
      <c r="B628" s="45" t="s">
        <v>243</v>
      </c>
      <c r="C628" s="129">
        <v>553653000023037</v>
      </c>
      <c r="D628" s="39">
        <v>5</v>
      </c>
      <c r="E628" s="39" t="s">
        <v>25</v>
      </c>
      <c r="F628" s="39">
        <v>2026</v>
      </c>
      <c r="G628" s="39" t="s">
        <v>19</v>
      </c>
      <c r="H628" s="39" t="s">
        <v>181</v>
      </c>
      <c r="I628" s="43" t="s">
        <v>520</v>
      </c>
      <c r="J628" s="39" t="s">
        <v>244</v>
      </c>
      <c r="K628" s="39"/>
      <c r="L628" s="115"/>
      <c r="M628" s="47">
        <v>-5941.93</v>
      </c>
      <c r="N628" s="111">
        <f t="shared" si="18"/>
        <v>-5509.2799999999861</v>
      </c>
    </row>
    <row r="629" spans="1:14" x14ac:dyDescent="0.25">
      <c r="A629" s="40">
        <v>628</v>
      </c>
      <c r="B629" s="45" t="s">
        <v>243</v>
      </c>
      <c r="C629" s="129">
        <v>553653000026023</v>
      </c>
      <c r="D629" s="39">
        <v>5</v>
      </c>
      <c r="E629" s="39" t="s">
        <v>25</v>
      </c>
      <c r="F629" s="39">
        <v>2026</v>
      </c>
      <c r="G629" s="39" t="s">
        <v>19</v>
      </c>
      <c r="H629" s="39" t="s">
        <v>147</v>
      </c>
      <c r="I629" s="40" t="s">
        <v>148</v>
      </c>
      <c r="J629" s="39" t="s">
        <v>244</v>
      </c>
      <c r="K629" s="39"/>
      <c r="L629" s="115"/>
      <c r="M629" s="47">
        <v>-10889.43</v>
      </c>
      <c r="N629" s="111">
        <f t="shared" si="18"/>
        <v>-16398.709999999985</v>
      </c>
    </row>
    <row r="630" spans="1:14" x14ac:dyDescent="0.25">
      <c r="A630" s="40">
        <v>629</v>
      </c>
      <c r="B630" s="45" t="s">
        <v>243</v>
      </c>
      <c r="C630" s="129">
        <v>554439000019738</v>
      </c>
      <c r="D630" s="39">
        <v>5</v>
      </c>
      <c r="E630" s="39" t="s">
        <v>25</v>
      </c>
      <c r="F630" s="39">
        <v>2026</v>
      </c>
      <c r="G630" s="39" t="s">
        <v>19</v>
      </c>
      <c r="H630" s="39" t="s">
        <v>185</v>
      </c>
      <c r="I630" s="43" t="s">
        <v>271</v>
      </c>
      <c r="J630" s="39" t="s">
        <v>244</v>
      </c>
      <c r="K630" s="39"/>
      <c r="L630" s="115"/>
      <c r="M630" s="47">
        <v>-15187.86</v>
      </c>
      <c r="N630" s="111">
        <f t="shared" si="18"/>
        <v>-31586.569999999985</v>
      </c>
    </row>
    <row r="631" spans="1:14" x14ac:dyDescent="0.25">
      <c r="A631" s="40">
        <v>630</v>
      </c>
      <c r="B631" s="45" t="s">
        <v>49</v>
      </c>
      <c r="C631" s="81">
        <v>98</v>
      </c>
      <c r="D631" s="39">
        <v>5</v>
      </c>
      <c r="E631" s="39" t="s">
        <v>25</v>
      </c>
      <c r="F631" s="39">
        <v>2026</v>
      </c>
      <c r="G631" s="39" t="s">
        <v>38</v>
      </c>
      <c r="H631" s="39" t="s">
        <v>69</v>
      </c>
      <c r="I631" s="43" t="s">
        <v>70</v>
      </c>
      <c r="J631" s="40" t="s">
        <v>47</v>
      </c>
      <c r="K631" s="39"/>
      <c r="L631" s="118">
        <v>32000</v>
      </c>
      <c r="M631" s="119"/>
      <c r="N631" s="111">
        <f t="shared" si="18"/>
        <v>413.43000000001484</v>
      </c>
    </row>
    <row r="632" spans="1:14" x14ac:dyDescent="0.25">
      <c r="A632" s="40">
        <v>631</v>
      </c>
      <c r="B632" s="45" t="s">
        <v>57</v>
      </c>
      <c r="C632" s="129">
        <v>1900980156938</v>
      </c>
      <c r="D632" s="39">
        <v>5</v>
      </c>
      <c r="E632" s="39" t="s">
        <v>25</v>
      </c>
      <c r="F632" s="39">
        <v>2026</v>
      </c>
      <c r="G632" s="39" t="s">
        <v>38</v>
      </c>
      <c r="H632" s="39" t="s">
        <v>69</v>
      </c>
      <c r="I632" s="43" t="s">
        <v>70</v>
      </c>
      <c r="J632" s="40" t="s">
        <v>47</v>
      </c>
      <c r="K632" s="39"/>
      <c r="L632" s="115">
        <v>352.96</v>
      </c>
      <c r="M632" s="119"/>
      <c r="N632" s="111">
        <f t="shared" si="18"/>
        <v>766.39000000001488</v>
      </c>
    </row>
    <row r="633" spans="1:14" x14ac:dyDescent="0.25">
      <c r="A633" s="40">
        <v>632</v>
      </c>
      <c r="B633" s="45" t="s">
        <v>57</v>
      </c>
      <c r="C633" s="129">
        <v>3300971819165</v>
      </c>
      <c r="D633" s="39">
        <v>5</v>
      </c>
      <c r="E633" s="39" t="s">
        <v>25</v>
      </c>
      <c r="F633" s="39">
        <v>2026</v>
      </c>
      <c r="G633" s="39" t="s">
        <v>38</v>
      </c>
      <c r="H633" s="39" t="s">
        <v>69</v>
      </c>
      <c r="I633" s="43" t="s">
        <v>70</v>
      </c>
      <c r="J633" s="40" t="s">
        <v>47</v>
      </c>
      <c r="K633" s="39"/>
      <c r="L633" s="118">
        <v>1827.84</v>
      </c>
      <c r="M633" s="119"/>
      <c r="N633" s="111">
        <f t="shared" si="18"/>
        <v>2594.230000000015</v>
      </c>
    </row>
    <row r="634" spans="1:14" x14ac:dyDescent="0.25">
      <c r="A634" s="40">
        <v>633</v>
      </c>
      <c r="B634" s="45" t="s">
        <v>127</v>
      </c>
      <c r="C634" s="129">
        <v>10901</v>
      </c>
      <c r="D634" s="39">
        <v>9</v>
      </c>
      <c r="E634" s="39" t="s">
        <v>25</v>
      </c>
      <c r="F634" s="39">
        <v>2026</v>
      </c>
      <c r="G634" s="39" t="s">
        <v>487</v>
      </c>
      <c r="H634" s="39" t="s">
        <v>26</v>
      </c>
      <c r="I634" s="43" t="s">
        <v>128</v>
      </c>
      <c r="J634" s="40" t="s">
        <v>59</v>
      </c>
      <c r="K634" s="39" t="s">
        <v>481</v>
      </c>
      <c r="L634" s="115"/>
      <c r="M634" s="47">
        <v>-1367.5</v>
      </c>
      <c r="N634" s="111">
        <f t="shared" si="18"/>
        <v>1226.730000000015</v>
      </c>
    </row>
    <row r="635" spans="1:14" x14ac:dyDescent="0.25">
      <c r="A635" s="40">
        <v>634</v>
      </c>
      <c r="B635" s="45" t="s">
        <v>54</v>
      </c>
      <c r="C635" s="129">
        <v>870121102908361</v>
      </c>
      <c r="D635" s="39">
        <v>12</v>
      </c>
      <c r="E635" s="39" t="s">
        <v>25</v>
      </c>
      <c r="F635" s="39">
        <v>2026</v>
      </c>
      <c r="G635" s="39" t="s">
        <v>14</v>
      </c>
      <c r="H635" s="39" t="s">
        <v>52</v>
      </c>
      <c r="I635" s="43" t="s">
        <v>68</v>
      </c>
      <c r="J635" s="40" t="s">
        <v>53</v>
      </c>
      <c r="K635" s="39"/>
      <c r="L635" s="115"/>
      <c r="M635" s="119">
        <v>-20.350000000000001</v>
      </c>
      <c r="N635" s="111">
        <f t="shared" si="18"/>
        <v>1206.3800000000151</v>
      </c>
    </row>
    <row r="636" spans="1:14" x14ac:dyDescent="0.25">
      <c r="A636" s="40">
        <v>635</v>
      </c>
      <c r="B636" s="45" t="s">
        <v>46</v>
      </c>
      <c r="C636" s="81">
        <v>11301</v>
      </c>
      <c r="D636" s="39">
        <v>13</v>
      </c>
      <c r="E636" s="39" t="s">
        <v>25</v>
      </c>
      <c r="F636" s="39">
        <v>2026</v>
      </c>
      <c r="G636" s="39" t="s">
        <v>113</v>
      </c>
      <c r="H636" s="39" t="s">
        <v>51</v>
      </c>
      <c r="I636" s="43" t="s">
        <v>131</v>
      </c>
      <c r="J636" s="40" t="s">
        <v>174</v>
      </c>
      <c r="K636" s="39"/>
      <c r="L636" s="115"/>
      <c r="M636" s="47">
        <v>-1815.18</v>
      </c>
      <c r="N636" s="111">
        <f t="shared" si="18"/>
        <v>-608.79999999998495</v>
      </c>
    </row>
    <row r="637" spans="1:14" x14ac:dyDescent="0.25">
      <c r="A637" s="40">
        <v>636</v>
      </c>
      <c r="B637" s="45" t="s">
        <v>46</v>
      </c>
      <c r="C637" s="81">
        <v>11302</v>
      </c>
      <c r="D637" s="39">
        <v>13</v>
      </c>
      <c r="E637" s="39" t="s">
        <v>25</v>
      </c>
      <c r="F637" s="39">
        <v>2026</v>
      </c>
      <c r="G637" s="39" t="s">
        <v>113</v>
      </c>
      <c r="H637" s="39" t="s">
        <v>51</v>
      </c>
      <c r="I637" s="43" t="s">
        <v>131</v>
      </c>
      <c r="J637" s="40" t="s">
        <v>174</v>
      </c>
      <c r="K637" s="39"/>
      <c r="L637" s="115"/>
      <c r="M637" s="47">
        <v>-1012.1</v>
      </c>
      <c r="N637" s="111">
        <f t="shared" si="18"/>
        <v>-1620.8999999999851</v>
      </c>
    </row>
    <row r="638" spans="1:14" x14ac:dyDescent="0.25">
      <c r="A638" s="40">
        <v>637</v>
      </c>
      <c r="B638" s="45" t="s">
        <v>46</v>
      </c>
      <c r="C638" s="81">
        <v>11303</v>
      </c>
      <c r="D638" s="39">
        <v>13</v>
      </c>
      <c r="E638" s="39" t="s">
        <v>25</v>
      </c>
      <c r="F638" s="39">
        <v>2026</v>
      </c>
      <c r="G638" s="39" t="s">
        <v>113</v>
      </c>
      <c r="H638" s="39" t="s">
        <v>51</v>
      </c>
      <c r="I638" s="43" t="s">
        <v>131</v>
      </c>
      <c r="J638" s="40" t="s">
        <v>174</v>
      </c>
      <c r="K638" s="39"/>
      <c r="L638" s="115"/>
      <c r="M638" s="47">
        <v>-3246.59</v>
      </c>
      <c r="N638" s="111">
        <f t="shared" si="18"/>
        <v>-4867.4899999999852</v>
      </c>
    </row>
    <row r="639" spans="1:14" x14ac:dyDescent="0.25">
      <c r="A639" s="40">
        <v>638</v>
      </c>
      <c r="B639" s="45" t="s">
        <v>49</v>
      </c>
      <c r="C639" s="81">
        <v>98</v>
      </c>
      <c r="D639" s="39">
        <v>13</v>
      </c>
      <c r="E639" s="39" t="s">
        <v>25</v>
      </c>
      <c r="F639" s="39">
        <v>2026</v>
      </c>
      <c r="G639" s="39" t="s">
        <v>38</v>
      </c>
      <c r="H639" s="39" t="s">
        <v>69</v>
      </c>
      <c r="I639" s="43" t="s">
        <v>70</v>
      </c>
      <c r="J639" s="40" t="s">
        <v>47</v>
      </c>
      <c r="K639" s="39"/>
      <c r="L639" s="118">
        <v>5000</v>
      </c>
      <c r="M639" s="119"/>
      <c r="N639" s="111">
        <f t="shared" si="18"/>
        <v>132.51000000001477</v>
      </c>
    </row>
    <row r="640" spans="1:14" x14ac:dyDescent="0.25">
      <c r="A640" s="40">
        <v>639</v>
      </c>
      <c r="B640" s="45" t="s">
        <v>57</v>
      </c>
      <c r="C640" s="129">
        <v>3300971819165</v>
      </c>
      <c r="D640" s="39">
        <v>13</v>
      </c>
      <c r="E640" s="39" t="s">
        <v>25</v>
      </c>
      <c r="F640" s="39">
        <v>2026</v>
      </c>
      <c r="G640" s="39" t="s">
        <v>38</v>
      </c>
      <c r="H640" s="39" t="s">
        <v>69</v>
      </c>
      <c r="I640" s="43" t="s">
        <v>70</v>
      </c>
      <c r="J640" s="40" t="s">
        <v>47</v>
      </c>
      <c r="K640" s="39"/>
      <c r="L640" s="120">
        <v>340</v>
      </c>
      <c r="M640" s="119"/>
      <c r="N640" s="111">
        <f t="shared" si="18"/>
        <v>472.51000000001477</v>
      </c>
    </row>
    <row r="641" spans="1:14" x14ac:dyDescent="0.25">
      <c r="A641" s="40">
        <v>640</v>
      </c>
      <c r="B641" s="108" t="s">
        <v>203</v>
      </c>
      <c r="C641" s="41">
        <v>554439000039504</v>
      </c>
      <c r="D641" s="39">
        <v>14</v>
      </c>
      <c r="E641" s="39" t="s">
        <v>25</v>
      </c>
      <c r="F641" s="39">
        <v>2026</v>
      </c>
      <c r="G641" s="39" t="s">
        <v>199</v>
      </c>
      <c r="H641" s="39" t="s">
        <v>158</v>
      </c>
      <c r="I641" s="43" t="s">
        <v>198</v>
      </c>
      <c r="J641" s="39" t="s">
        <v>59</v>
      </c>
      <c r="K641" s="39" t="s">
        <v>481</v>
      </c>
      <c r="L641" s="115"/>
      <c r="M641" s="47">
        <v>-11258.53</v>
      </c>
      <c r="N641" s="111">
        <f t="shared" si="18"/>
        <v>-10786.019999999986</v>
      </c>
    </row>
    <row r="642" spans="1:14" x14ac:dyDescent="0.25">
      <c r="A642" s="40">
        <v>641</v>
      </c>
      <c r="B642" s="108" t="s">
        <v>203</v>
      </c>
      <c r="C642" s="41">
        <v>554439000039504</v>
      </c>
      <c r="D642" s="39">
        <v>14</v>
      </c>
      <c r="E642" s="39" t="s">
        <v>25</v>
      </c>
      <c r="F642" s="39">
        <v>2026</v>
      </c>
      <c r="G642" s="39" t="s">
        <v>199</v>
      </c>
      <c r="H642" s="39" t="s">
        <v>158</v>
      </c>
      <c r="I642" s="43" t="s">
        <v>198</v>
      </c>
      <c r="J642" s="39" t="s">
        <v>59</v>
      </c>
      <c r="K642" s="39" t="s">
        <v>502</v>
      </c>
      <c r="L642" s="115"/>
      <c r="M642" s="47">
        <v>-13508.53</v>
      </c>
      <c r="N642" s="111">
        <f t="shared" si="18"/>
        <v>-24294.549999999988</v>
      </c>
    </row>
    <row r="643" spans="1:14" x14ac:dyDescent="0.25">
      <c r="A643" s="40">
        <v>642</v>
      </c>
      <c r="B643" s="45" t="s">
        <v>204</v>
      </c>
      <c r="C643" s="41">
        <v>554439000039504</v>
      </c>
      <c r="D643" s="39">
        <v>14</v>
      </c>
      <c r="E643" s="39" t="s">
        <v>25</v>
      </c>
      <c r="F643" s="39">
        <v>2026</v>
      </c>
      <c r="G643" s="39" t="s">
        <v>199</v>
      </c>
      <c r="H643" s="39" t="s">
        <v>158</v>
      </c>
      <c r="I643" s="43" t="s">
        <v>198</v>
      </c>
      <c r="J643" s="39" t="s">
        <v>59</v>
      </c>
      <c r="K643" s="39" t="s">
        <v>481</v>
      </c>
      <c r="L643" s="115"/>
      <c r="M643" s="47">
        <v>-4321.55</v>
      </c>
      <c r="N643" s="111">
        <f t="shared" si="18"/>
        <v>-28616.099999999988</v>
      </c>
    </row>
    <row r="644" spans="1:14" x14ac:dyDescent="0.25">
      <c r="A644" s="40">
        <v>643</v>
      </c>
      <c r="B644" s="45" t="s">
        <v>159</v>
      </c>
      <c r="C644" s="41">
        <v>554439000039504</v>
      </c>
      <c r="D644" s="39">
        <v>14</v>
      </c>
      <c r="E644" s="39" t="s">
        <v>25</v>
      </c>
      <c r="F644" s="39">
        <v>2026</v>
      </c>
      <c r="G644" s="40" t="s">
        <v>199</v>
      </c>
      <c r="H644" s="39" t="s">
        <v>158</v>
      </c>
      <c r="I644" s="43" t="s">
        <v>198</v>
      </c>
      <c r="J644" s="39" t="s">
        <v>59</v>
      </c>
      <c r="K644" s="39" t="s">
        <v>481</v>
      </c>
      <c r="L644" s="115"/>
      <c r="M644" s="47">
        <v>-13614.53</v>
      </c>
      <c r="N644" s="111">
        <f t="shared" si="18"/>
        <v>-42230.62999999999</v>
      </c>
    </row>
    <row r="645" spans="1:14" x14ac:dyDescent="0.25">
      <c r="A645" s="40">
        <v>644</v>
      </c>
      <c r="B645" s="45" t="s">
        <v>204</v>
      </c>
      <c r="C645" s="41">
        <v>554439000039504</v>
      </c>
      <c r="D645" s="39">
        <v>14</v>
      </c>
      <c r="E645" s="39" t="s">
        <v>25</v>
      </c>
      <c r="F645" s="39">
        <v>2026</v>
      </c>
      <c r="G645" s="39" t="s">
        <v>199</v>
      </c>
      <c r="H645" s="39" t="s">
        <v>158</v>
      </c>
      <c r="I645" s="43" t="s">
        <v>198</v>
      </c>
      <c r="J645" s="39" t="s">
        <v>59</v>
      </c>
      <c r="K645" s="39" t="s">
        <v>502</v>
      </c>
      <c r="L645" s="115"/>
      <c r="M645" s="47">
        <v>-3149.24</v>
      </c>
      <c r="N645" s="111">
        <f t="shared" si="18"/>
        <v>-45379.869999999988</v>
      </c>
    </row>
    <row r="646" spans="1:14" x14ac:dyDescent="0.25">
      <c r="A646" s="40">
        <v>645</v>
      </c>
      <c r="B646" s="45" t="s">
        <v>159</v>
      </c>
      <c r="C646" s="41">
        <v>554439000039504</v>
      </c>
      <c r="D646" s="39">
        <v>14</v>
      </c>
      <c r="E646" s="39" t="s">
        <v>25</v>
      </c>
      <c r="F646" s="39">
        <v>2026</v>
      </c>
      <c r="G646" s="40" t="s">
        <v>199</v>
      </c>
      <c r="H646" s="39" t="s">
        <v>158</v>
      </c>
      <c r="I646" s="43" t="s">
        <v>198</v>
      </c>
      <c r="J646" s="39" t="s">
        <v>59</v>
      </c>
      <c r="K646" s="39" t="s">
        <v>502</v>
      </c>
      <c r="L646" s="115"/>
      <c r="M646" s="47">
        <v>-11958.52</v>
      </c>
      <c r="N646" s="111">
        <f t="shared" si="18"/>
        <v>-57338.389999999985</v>
      </c>
    </row>
    <row r="647" spans="1:14" x14ac:dyDescent="0.25">
      <c r="A647" s="40">
        <v>646</v>
      </c>
      <c r="B647" s="45" t="s">
        <v>145</v>
      </c>
      <c r="C647" s="129">
        <v>554732000008642</v>
      </c>
      <c r="D647" s="39">
        <v>14</v>
      </c>
      <c r="E647" s="39" t="s">
        <v>25</v>
      </c>
      <c r="F647" s="39">
        <v>2026</v>
      </c>
      <c r="G647" s="39" t="s">
        <v>19</v>
      </c>
      <c r="H647" s="39" t="s">
        <v>184</v>
      </c>
      <c r="I647" s="43" t="s">
        <v>269</v>
      </c>
      <c r="J647" s="39" t="s">
        <v>144</v>
      </c>
      <c r="K647" s="39"/>
      <c r="L647" s="115"/>
      <c r="M647" s="47">
        <v>-7818.18</v>
      </c>
      <c r="N647" s="111">
        <f t="shared" si="18"/>
        <v>-65156.569999999985</v>
      </c>
    </row>
    <row r="648" spans="1:14" x14ac:dyDescent="0.25">
      <c r="A648" s="40">
        <v>647</v>
      </c>
      <c r="B648" s="45" t="s">
        <v>145</v>
      </c>
      <c r="C648" s="129">
        <v>554732000008642</v>
      </c>
      <c r="D648" s="39">
        <v>14</v>
      </c>
      <c r="E648" s="39" t="s">
        <v>25</v>
      </c>
      <c r="F648" s="39">
        <v>2026</v>
      </c>
      <c r="G648" s="39" t="s">
        <v>19</v>
      </c>
      <c r="H648" s="39" t="s">
        <v>184</v>
      </c>
      <c r="I648" s="43" t="s">
        <v>269</v>
      </c>
      <c r="J648" s="39" t="s">
        <v>144</v>
      </c>
      <c r="K648" s="39"/>
      <c r="L648" s="115"/>
      <c r="M648" s="119">
        <v>-817.58</v>
      </c>
      <c r="N648" s="111">
        <f t="shared" si="18"/>
        <v>-65974.14999999998</v>
      </c>
    </row>
    <row r="649" spans="1:14" x14ac:dyDescent="0.25">
      <c r="A649" s="40">
        <v>648</v>
      </c>
      <c r="B649" s="45" t="s">
        <v>127</v>
      </c>
      <c r="C649" s="81">
        <v>11401</v>
      </c>
      <c r="D649" s="39">
        <v>14</v>
      </c>
      <c r="E649" s="39" t="s">
        <v>25</v>
      </c>
      <c r="F649" s="39">
        <v>2026</v>
      </c>
      <c r="G649" s="39" t="s">
        <v>487</v>
      </c>
      <c r="H649" s="39" t="s">
        <v>26</v>
      </c>
      <c r="I649" s="43" t="s">
        <v>128</v>
      </c>
      <c r="J649" s="40" t="s">
        <v>59</v>
      </c>
      <c r="K649" s="39" t="s">
        <v>502</v>
      </c>
      <c r="L649" s="115"/>
      <c r="M649" s="47">
        <v>-1347.5</v>
      </c>
      <c r="N649" s="111">
        <f t="shared" si="18"/>
        <v>-67321.64999999998</v>
      </c>
    </row>
    <row r="650" spans="1:14" x14ac:dyDescent="0.25">
      <c r="A650" s="40">
        <v>649</v>
      </c>
      <c r="B650" s="45" t="s">
        <v>46</v>
      </c>
      <c r="C650" s="81">
        <v>11402</v>
      </c>
      <c r="D650" s="39">
        <v>14</v>
      </c>
      <c r="E650" s="39" t="s">
        <v>25</v>
      </c>
      <c r="F650" s="39">
        <v>2026</v>
      </c>
      <c r="G650" s="39" t="s">
        <v>113</v>
      </c>
      <c r="H650" s="39" t="s">
        <v>51</v>
      </c>
      <c r="I650" s="43" t="s">
        <v>131</v>
      </c>
      <c r="J650" s="40" t="s">
        <v>174</v>
      </c>
      <c r="K650" s="39"/>
      <c r="L650" s="115"/>
      <c r="M650" s="47">
        <v>-4394.37</v>
      </c>
      <c r="N650" s="111">
        <f t="shared" si="18"/>
        <v>-71716.019999999975</v>
      </c>
    </row>
    <row r="651" spans="1:14" x14ac:dyDescent="0.25">
      <c r="A651" s="40">
        <v>650</v>
      </c>
      <c r="B651" s="45" t="s">
        <v>49</v>
      </c>
      <c r="C651" s="81">
        <v>98</v>
      </c>
      <c r="D651" s="39">
        <v>14</v>
      </c>
      <c r="E651" s="39" t="s">
        <v>25</v>
      </c>
      <c r="F651" s="39">
        <v>2026</v>
      </c>
      <c r="G651" s="39" t="s">
        <v>38</v>
      </c>
      <c r="H651" s="39" t="s">
        <v>69</v>
      </c>
      <c r="I651" s="43" t="s">
        <v>70</v>
      </c>
      <c r="J651" s="40" t="s">
        <v>47</v>
      </c>
      <c r="K651" s="39"/>
      <c r="L651" s="118">
        <v>70000</v>
      </c>
      <c r="M651" s="119"/>
      <c r="N651" s="111">
        <f t="shared" si="18"/>
        <v>-1716.019999999975</v>
      </c>
    </row>
    <row r="652" spans="1:14" x14ac:dyDescent="0.25">
      <c r="A652" s="40">
        <v>651</v>
      </c>
      <c r="B652" s="45" t="s">
        <v>57</v>
      </c>
      <c r="C652" s="129">
        <v>1601001153632</v>
      </c>
      <c r="D652" s="39">
        <v>14</v>
      </c>
      <c r="E652" s="39" t="s">
        <v>25</v>
      </c>
      <c r="F652" s="39">
        <v>2026</v>
      </c>
      <c r="G652" s="39" t="s">
        <v>38</v>
      </c>
      <c r="H652" s="39" t="s">
        <v>69</v>
      </c>
      <c r="I652" s="43" t="s">
        <v>70</v>
      </c>
      <c r="J652" s="40" t="s">
        <v>47</v>
      </c>
      <c r="K652" s="39"/>
      <c r="L652" s="118">
        <v>1419.4</v>
      </c>
      <c r="M652" s="119"/>
      <c r="N652" s="111">
        <f t="shared" si="18"/>
        <v>-296.61999999997488</v>
      </c>
    </row>
    <row r="653" spans="1:14" x14ac:dyDescent="0.25">
      <c r="A653" s="40">
        <v>652</v>
      </c>
      <c r="B653" s="45" t="s">
        <v>57</v>
      </c>
      <c r="C653" s="129">
        <v>1700994225733</v>
      </c>
      <c r="D653" s="39">
        <v>14</v>
      </c>
      <c r="E653" s="39" t="s">
        <v>25</v>
      </c>
      <c r="F653" s="39">
        <v>2026</v>
      </c>
      <c r="G653" s="39" t="s">
        <v>38</v>
      </c>
      <c r="H653" s="39" t="s">
        <v>69</v>
      </c>
      <c r="I653" s="43" t="s">
        <v>70</v>
      </c>
      <c r="J653" s="40" t="s">
        <v>47</v>
      </c>
      <c r="K653" s="39"/>
      <c r="L653" s="115">
        <v>39.200000000000003</v>
      </c>
      <c r="M653" s="119"/>
      <c r="N653" s="111">
        <f t="shared" si="18"/>
        <v>-257.41999999997489</v>
      </c>
    </row>
    <row r="654" spans="1:14" x14ac:dyDescent="0.25">
      <c r="A654" s="40">
        <v>653</v>
      </c>
      <c r="B654" s="45" t="s">
        <v>57</v>
      </c>
      <c r="C654" s="129">
        <v>1800996671936</v>
      </c>
      <c r="D654" s="39">
        <v>14</v>
      </c>
      <c r="E654" s="39" t="s">
        <v>25</v>
      </c>
      <c r="F654" s="39">
        <v>2026</v>
      </c>
      <c r="G654" s="39" t="s">
        <v>38</v>
      </c>
      <c r="H654" s="39" t="s">
        <v>69</v>
      </c>
      <c r="I654" s="43" t="s">
        <v>70</v>
      </c>
      <c r="J654" s="40" t="s">
        <v>47</v>
      </c>
      <c r="K654" s="39"/>
      <c r="L654" s="115">
        <v>631.5</v>
      </c>
      <c r="M654" s="119"/>
      <c r="N654" s="111">
        <f t="shared" si="18"/>
        <v>374.08000000002511</v>
      </c>
    </row>
    <row r="655" spans="1:14" x14ac:dyDescent="0.25">
      <c r="A655" s="40">
        <v>654</v>
      </c>
      <c r="B655" s="45" t="s">
        <v>57</v>
      </c>
      <c r="C655" s="129">
        <v>2901005094757</v>
      </c>
      <c r="D655" s="39">
        <v>14</v>
      </c>
      <c r="E655" s="39" t="s">
        <v>25</v>
      </c>
      <c r="F655" s="39">
        <v>2026</v>
      </c>
      <c r="G655" s="39" t="s">
        <v>38</v>
      </c>
      <c r="H655" s="39" t="s">
        <v>69</v>
      </c>
      <c r="I655" s="43" t="s">
        <v>70</v>
      </c>
      <c r="J655" s="40" t="s">
        <v>47</v>
      </c>
      <c r="K655" s="39"/>
      <c r="L655" s="115">
        <v>17.04</v>
      </c>
      <c r="M655" s="119"/>
      <c r="N655" s="111">
        <f t="shared" si="18"/>
        <v>391.12000000002513</v>
      </c>
    </row>
    <row r="656" spans="1:14" x14ac:dyDescent="0.25">
      <c r="A656" s="40">
        <v>655</v>
      </c>
      <c r="B656" s="45" t="s">
        <v>57</v>
      </c>
      <c r="C656" s="129">
        <v>3300971819165</v>
      </c>
      <c r="D656" s="39">
        <v>14</v>
      </c>
      <c r="E656" s="39" t="s">
        <v>25</v>
      </c>
      <c r="F656" s="39">
        <v>2026</v>
      </c>
      <c r="G656" s="39" t="s">
        <v>38</v>
      </c>
      <c r="H656" s="39" t="s">
        <v>69</v>
      </c>
      <c r="I656" s="43" t="s">
        <v>70</v>
      </c>
      <c r="J656" s="40" t="s">
        <v>47</v>
      </c>
      <c r="K656" s="39"/>
      <c r="L656" s="115">
        <v>308.07</v>
      </c>
      <c r="M656" s="119"/>
      <c r="N656" s="111">
        <f t="shared" ref="N656:N658" si="19">N655+L656+M656</f>
        <v>699.19000000002507</v>
      </c>
    </row>
    <row r="657" spans="1:14" x14ac:dyDescent="0.25">
      <c r="A657" s="40">
        <v>656</v>
      </c>
      <c r="B657" s="45" t="s">
        <v>57</v>
      </c>
      <c r="C657" s="129">
        <v>4000998328780</v>
      </c>
      <c r="D657" s="39">
        <v>14</v>
      </c>
      <c r="E657" s="39" t="s">
        <v>25</v>
      </c>
      <c r="F657" s="39">
        <v>2026</v>
      </c>
      <c r="G657" s="39" t="s">
        <v>38</v>
      </c>
      <c r="H657" s="39" t="s">
        <v>69</v>
      </c>
      <c r="I657" s="43" t="s">
        <v>70</v>
      </c>
      <c r="J657" s="40" t="s">
        <v>47</v>
      </c>
      <c r="K657" s="39"/>
      <c r="L657" s="118">
        <v>1005.2</v>
      </c>
      <c r="M657" s="119"/>
      <c r="N657" s="111">
        <f t="shared" si="19"/>
        <v>1704.3900000000251</v>
      </c>
    </row>
    <row r="658" spans="1:14" x14ac:dyDescent="0.25">
      <c r="A658" s="40">
        <v>657</v>
      </c>
      <c r="B658" s="45" t="s">
        <v>46</v>
      </c>
      <c r="C658" s="81">
        <v>11501</v>
      </c>
      <c r="D658" s="39">
        <v>15</v>
      </c>
      <c r="E658" s="39" t="s">
        <v>25</v>
      </c>
      <c r="F658" s="39">
        <v>2026</v>
      </c>
      <c r="G658" s="39" t="s">
        <v>113</v>
      </c>
      <c r="H658" s="39" t="s">
        <v>51</v>
      </c>
      <c r="I658" s="43" t="s">
        <v>131</v>
      </c>
      <c r="J658" s="40" t="s">
        <v>174</v>
      </c>
      <c r="K658" s="39"/>
      <c r="L658" s="115"/>
      <c r="M658" s="47">
        <v>-1704.39</v>
      </c>
      <c r="N658" s="112">
        <f t="shared" si="19"/>
        <v>2.5011104298755527E-11</v>
      </c>
    </row>
    <row r="662" spans="1:14" x14ac:dyDescent="0.25">
      <c r="M662" s="54"/>
    </row>
  </sheetData>
  <autoFilter ref="A2:N658" xr:uid="{E2FD77AC-B3BC-8541-B80D-6B37936C2D5D}"/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10A2-F067-472B-937E-1BA7DD2EA828}">
  <dimension ref="A1:F11"/>
  <sheetViews>
    <sheetView topLeftCell="A5" zoomScale="262" zoomScaleNormal="262" workbookViewId="0">
      <selection activeCell="D9" sqref="D9"/>
    </sheetView>
  </sheetViews>
  <sheetFormatPr defaultRowHeight="15.75" x14ac:dyDescent="0.25"/>
  <cols>
    <col min="4" max="5" width="9.25" bestFit="1" customWidth="1"/>
  </cols>
  <sheetData>
    <row r="1" spans="1:6" x14ac:dyDescent="0.25">
      <c r="A1" s="156" t="s">
        <v>325</v>
      </c>
      <c r="B1" s="156"/>
      <c r="C1" s="156"/>
      <c r="D1" s="156"/>
      <c r="E1" s="156"/>
      <c r="F1" s="156"/>
    </row>
    <row r="2" spans="1:6" x14ac:dyDescent="0.25">
      <c r="A2" s="157" t="s">
        <v>534</v>
      </c>
      <c r="B2" s="157"/>
      <c r="C2" s="157"/>
      <c r="D2" s="157"/>
      <c r="E2" s="157"/>
      <c r="F2" s="158"/>
    </row>
    <row r="3" spans="1:6" x14ac:dyDescent="0.25">
      <c r="A3" s="159" t="s">
        <v>478</v>
      </c>
      <c r="B3" s="159"/>
      <c r="C3" s="159"/>
      <c r="D3" s="159"/>
      <c r="E3" s="159"/>
      <c r="F3" s="160"/>
    </row>
    <row r="4" spans="1:6" ht="40.5" x14ac:dyDescent="0.25">
      <c r="A4" s="89" t="s">
        <v>326</v>
      </c>
      <c r="B4" s="145" t="s">
        <v>327</v>
      </c>
      <c r="C4" s="146" t="s">
        <v>328</v>
      </c>
      <c r="D4" s="146" t="s">
        <v>329</v>
      </c>
      <c r="E4" s="146" t="s">
        <v>10</v>
      </c>
      <c r="F4" s="146" t="s">
        <v>330</v>
      </c>
    </row>
    <row r="5" spans="1:6" x14ac:dyDescent="0.25">
      <c r="A5" s="39">
        <v>1</v>
      </c>
      <c r="B5" s="132" t="s">
        <v>348</v>
      </c>
      <c r="C5" s="133">
        <v>81124.789999999994</v>
      </c>
      <c r="D5" s="134">
        <v>9353.93</v>
      </c>
      <c r="E5" s="134">
        <f>C5-D5</f>
        <v>71770.859999999986</v>
      </c>
      <c r="F5" s="134"/>
    </row>
    <row r="6" spans="1:6" x14ac:dyDescent="0.25">
      <c r="A6" s="39">
        <v>2</v>
      </c>
      <c r="B6" s="57" t="s">
        <v>349</v>
      </c>
      <c r="C6" s="135">
        <v>36134.26</v>
      </c>
      <c r="D6" s="136">
        <v>12709.43</v>
      </c>
      <c r="E6" s="137">
        <f>E5+C6-D6</f>
        <v>95195.69</v>
      </c>
      <c r="F6" s="138"/>
    </row>
    <row r="7" spans="1:6" x14ac:dyDescent="0.25">
      <c r="A7" s="39">
        <v>3</v>
      </c>
      <c r="B7" s="139" t="s">
        <v>341</v>
      </c>
      <c r="C7" s="137">
        <v>45450</v>
      </c>
      <c r="D7" s="137">
        <v>29662.67</v>
      </c>
      <c r="E7" s="137">
        <f>E6+C7-D7</f>
        <v>110983.02</v>
      </c>
      <c r="F7" s="137"/>
    </row>
    <row r="8" spans="1:6" x14ac:dyDescent="0.25">
      <c r="A8" s="39">
        <v>4</v>
      </c>
      <c r="B8" s="140" t="s">
        <v>350</v>
      </c>
      <c r="C8" s="136">
        <v>15890.83</v>
      </c>
      <c r="D8" s="136">
        <v>21281.65</v>
      </c>
      <c r="E8" s="137">
        <f t="shared" ref="E8:E10" si="0">E7+C8-D8</f>
        <v>105592.20000000001</v>
      </c>
      <c r="F8" s="137"/>
    </row>
    <row r="9" spans="1:6" x14ac:dyDescent="0.25">
      <c r="A9" s="39">
        <v>5</v>
      </c>
      <c r="B9" s="140" t="s">
        <v>351</v>
      </c>
      <c r="C9" s="56">
        <v>56437.49</v>
      </c>
      <c r="D9" s="56">
        <v>42576.87</v>
      </c>
      <c r="E9" s="137">
        <f t="shared" si="0"/>
        <v>119452.82</v>
      </c>
      <c r="F9" s="141"/>
    </row>
    <row r="10" spans="1:6" x14ac:dyDescent="0.25">
      <c r="A10" s="39">
        <v>6</v>
      </c>
      <c r="B10" s="140" t="s">
        <v>352</v>
      </c>
      <c r="C10" s="56">
        <v>4200</v>
      </c>
      <c r="D10" s="56">
        <v>124274.46</v>
      </c>
      <c r="E10" s="137">
        <f t="shared" si="0"/>
        <v>-621.63999999999942</v>
      </c>
      <c r="F10" s="45"/>
    </row>
    <row r="11" spans="1:6" x14ac:dyDescent="0.25">
      <c r="A11" s="45"/>
      <c r="B11" s="142" t="s">
        <v>331</v>
      </c>
      <c r="C11" s="143">
        <f>SUM(C5:C10)</f>
        <v>239237.36999999997</v>
      </c>
      <c r="D11" s="143">
        <f>SUM(D5:D10)</f>
        <v>239859.01</v>
      </c>
      <c r="E11" s="143"/>
      <c r="F11" s="144">
        <f>D11-C11</f>
        <v>621.64000000004307</v>
      </c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4984-19C4-440A-90F6-3DFF2FEAAEAD}">
  <dimension ref="A1:M88"/>
  <sheetViews>
    <sheetView workbookViewId="0">
      <selection activeCell="A3" sqref="A3:A24"/>
    </sheetView>
  </sheetViews>
  <sheetFormatPr defaultRowHeight="15.75" x14ac:dyDescent="0.25"/>
  <cols>
    <col min="1" max="1" width="9.125" bestFit="1" customWidth="1"/>
    <col min="2" max="2" width="14.75" customWidth="1"/>
    <col min="3" max="3" width="16.125" customWidth="1"/>
    <col min="9" max="9" width="12.5" bestFit="1" customWidth="1"/>
    <col min="12" max="12" width="9.875" bestFit="1" customWidth="1"/>
    <col min="13" max="13" width="9.5" bestFit="1" customWidth="1"/>
  </cols>
  <sheetData>
    <row r="1" spans="1:13" x14ac:dyDescent="0.25">
      <c r="A1" s="161" t="s">
        <v>500</v>
      </c>
      <c r="B1" s="162"/>
      <c r="C1" s="163"/>
    </row>
    <row r="2" spans="1:13" x14ac:dyDescent="0.25">
      <c r="A2" s="70" t="s">
        <v>326</v>
      </c>
      <c r="B2" s="71" t="s">
        <v>332</v>
      </c>
      <c r="C2" s="72" t="s">
        <v>333</v>
      </c>
      <c r="I2" s="74"/>
      <c r="J2" s="75"/>
      <c r="K2" s="75"/>
      <c r="L2" s="75"/>
      <c r="M2" s="54"/>
    </row>
    <row r="3" spans="1:13" x14ac:dyDescent="0.25">
      <c r="A3" s="67">
        <v>1</v>
      </c>
      <c r="B3" s="57" t="s">
        <v>488</v>
      </c>
      <c r="C3" s="58">
        <v>10275.200000000001</v>
      </c>
      <c r="D3" s="54"/>
      <c r="I3" s="74"/>
      <c r="J3" s="75"/>
      <c r="K3" s="75"/>
      <c r="L3" s="75"/>
      <c r="M3" s="54"/>
    </row>
    <row r="4" spans="1:13" x14ac:dyDescent="0.25">
      <c r="A4" s="67">
        <v>2</v>
      </c>
      <c r="B4" s="57" t="s">
        <v>334</v>
      </c>
      <c r="C4" s="58">
        <v>3334.5</v>
      </c>
      <c r="D4" s="54"/>
      <c r="I4" s="74"/>
      <c r="J4" s="75"/>
      <c r="K4" s="75"/>
      <c r="L4" s="75"/>
      <c r="M4" s="54"/>
    </row>
    <row r="5" spans="1:13" x14ac:dyDescent="0.25">
      <c r="A5" s="67">
        <v>3</v>
      </c>
      <c r="B5" s="57" t="s">
        <v>335</v>
      </c>
      <c r="C5" s="58">
        <v>2660</v>
      </c>
      <c r="D5" s="54"/>
      <c r="I5" s="74"/>
      <c r="J5" s="75"/>
      <c r="K5" s="75"/>
      <c r="L5" s="75"/>
      <c r="M5" s="54"/>
    </row>
    <row r="6" spans="1:13" x14ac:dyDescent="0.25">
      <c r="A6" s="67">
        <v>4</v>
      </c>
      <c r="B6" s="57" t="s">
        <v>336</v>
      </c>
      <c r="C6" s="58">
        <v>3176.25</v>
      </c>
      <c r="D6" s="54"/>
      <c r="I6" s="74"/>
      <c r="J6" s="75"/>
      <c r="K6" s="75"/>
      <c r="L6" s="75"/>
      <c r="M6" s="54"/>
    </row>
    <row r="7" spans="1:13" x14ac:dyDescent="0.25">
      <c r="A7" s="67">
        <v>5</v>
      </c>
      <c r="B7" s="57" t="s">
        <v>337</v>
      </c>
      <c r="C7" s="58">
        <v>3857</v>
      </c>
      <c r="D7" s="54"/>
      <c r="I7" s="74"/>
      <c r="J7" s="75"/>
      <c r="K7" s="75"/>
      <c r="L7" s="75"/>
      <c r="M7" s="54"/>
    </row>
    <row r="8" spans="1:13" x14ac:dyDescent="0.25">
      <c r="A8" s="67">
        <v>6</v>
      </c>
      <c r="B8" s="57" t="s">
        <v>338</v>
      </c>
      <c r="C8" s="58">
        <v>3692.5</v>
      </c>
      <c r="D8" s="54"/>
      <c r="I8" s="74"/>
      <c r="J8" s="75"/>
      <c r="K8" s="75"/>
      <c r="L8" s="75"/>
      <c r="M8" s="54"/>
    </row>
    <row r="9" spans="1:13" x14ac:dyDescent="0.25">
      <c r="A9" s="67">
        <v>7</v>
      </c>
      <c r="B9" s="57" t="s">
        <v>489</v>
      </c>
      <c r="C9" s="58">
        <v>3366.26</v>
      </c>
      <c r="D9" s="54"/>
      <c r="I9" s="74"/>
      <c r="J9" s="75"/>
      <c r="K9" s="75"/>
      <c r="L9" s="75"/>
      <c r="M9" s="54"/>
    </row>
    <row r="10" spans="1:13" x14ac:dyDescent="0.25">
      <c r="A10" s="67">
        <v>8</v>
      </c>
      <c r="B10" s="57" t="s">
        <v>340</v>
      </c>
      <c r="C10" s="58">
        <v>2926</v>
      </c>
      <c r="D10" s="54"/>
      <c r="I10" s="74"/>
      <c r="J10" s="75"/>
      <c r="K10" s="75"/>
      <c r="L10" s="75"/>
      <c r="M10" s="54"/>
    </row>
    <row r="11" spans="1:13" x14ac:dyDescent="0.25">
      <c r="A11" s="67">
        <v>9</v>
      </c>
      <c r="B11" s="59" t="s">
        <v>490</v>
      </c>
      <c r="C11" s="58">
        <v>2660</v>
      </c>
      <c r="D11" s="54"/>
      <c r="M11" s="76"/>
    </row>
    <row r="12" spans="1:13" x14ac:dyDescent="0.25">
      <c r="A12" s="67">
        <v>10</v>
      </c>
      <c r="B12" s="73">
        <v>45580</v>
      </c>
      <c r="C12" s="55">
        <v>5054</v>
      </c>
      <c r="D12" s="54"/>
    </row>
    <row r="13" spans="1:13" x14ac:dyDescent="0.25">
      <c r="A13" s="67">
        <v>11</v>
      </c>
      <c r="B13" s="59" t="s">
        <v>491</v>
      </c>
      <c r="C13" s="60">
        <v>3458</v>
      </c>
      <c r="D13" s="54"/>
      <c r="I13" s="75"/>
      <c r="J13" s="75"/>
      <c r="K13" s="75"/>
      <c r="L13" s="77"/>
    </row>
    <row r="14" spans="1:13" x14ac:dyDescent="0.25">
      <c r="A14" s="67">
        <v>12</v>
      </c>
      <c r="B14" s="59" t="s">
        <v>492</v>
      </c>
      <c r="C14" s="60">
        <v>3432.75</v>
      </c>
      <c r="I14" s="75"/>
      <c r="J14" s="75"/>
      <c r="K14" s="75"/>
      <c r="L14" s="77"/>
    </row>
    <row r="15" spans="1:13" x14ac:dyDescent="0.25">
      <c r="A15" s="67">
        <v>13</v>
      </c>
      <c r="B15" s="59" t="s">
        <v>493</v>
      </c>
      <c r="C15" s="60">
        <v>4389</v>
      </c>
      <c r="I15" s="75"/>
      <c r="J15" s="75"/>
      <c r="K15" s="75"/>
      <c r="L15" s="77"/>
    </row>
    <row r="16" spans="1:13" x14ac:dyDescent="0.25">
      <c r="A16" s="67">
        <v>14</v>
      </c>
      <c r="B16" s="59" t="s">
        <v>494</v>
      </c>
      <c r="C16" s="60">
        <v>4123</v>
      </c>
      <c r="I16" s="75"/>
      <c r="J16" s="75"/>
      <c r="K16" s="75"/>
      <c r="L16" s="77"/>
    </row>
    <row r="17" spans="1:12" x14ac:dyDescent="0.25">
      <c r="A17" s="67">
        <v>15</v>
      </c>
      <c r="B17" s="59" t="s">
        <v>495</v>
      </c>
      <c r="C17" s="60">
        <v>5852</v>
      </c>
      <c r="I17" s="75"/>
      <c r="J17" s="75"/>
      <c r="K17" s="75"/>
      <c r="L17" s="77"/>
    </row>
    <row r="18" spans="1:12" x14ac:dyDescent="0.25">
      <c r="A18" s="67">
        <v>16</v>
      </c>
      <c r="B18" s="59" t="s">
        <v>496</v>
      </c>
      <c r="C18" s="56">
        <v>2652.02</v>
      </c>
      <c r="I18" s="75"/>
      <c r="J18" s="75"/>
      <c r="K18" s="75"/>
      <c r="L18" s="77"/>
    </row>
    <row r="19" spans="1:12" x14ac:dyDescent="0.25">
      <c r="A19" s="67">
        <v>17</v>
      </c>
      <c r="B19" s="59" t="s">
        <v>497</v>
      </c>
      <c r="C19" s="60">
        <v>3768.7</v>
      </c>
      <c r="I19" s="75"/>
      <c r="J19" s="75"/>
      <c r="K19" s="75"/>
      <c r="L19" s="77"/>
    </row>
    <row r="20" spans="1:12" x14ac:dyDescent="0.25">
      <c r="A20" s="67">
        <v>18</v>
      </c>
      <c r="B20" s="59" t="s">
        <v>498</v>
      </c>
      <c r="C20" s="60">
        <v>4466.5600000000004</v>
      </c>
      <c r="I20" s="75"/>
      <c r="J20" s="75"/>
      <c r="K20" s="75"/>
      <c r="L20" s="77"/>
    </row>
    <row r="21" spans="1:12" x14ac:dyDescent="0.25">
      <c r="A21" s="67">
        <v>19</v>
      </c>
      <c r="B21" s="59" t="s">
        <v>499</v>
      </c>
      <c r="C21" s="60">
        <v>4187.3999999999996</v>
      </c>
      <c r="I21" s="75"/>
      <c r="J21" s="75"/>
      <c r="K21" s="75"/>
      <c r="L21" s="77"/>
    </row>
    <row r="22" spans="1:12" x14ac:dyDescent="0.25">
      <c r="A22" s="67">
        <v>20</v>
      </c>
      <c r="B22" s="73">
        <v>45880</v>
      </c>
      <c r="C22" s="55">
        <v>3210.34</v>
      </c>
      <c r="I22" s="75"/>
      <c r="J22" s="75"/>
      <c r="K22" s="75"/>
      <c r="L22" s="77"/>
    </row>
    <row r="23" spans="1:12" x14ac:dyDescent="0.25">
      <c r="A23" s="67">
        <v>21</v>
      </c>
      <c r="B23" s="73">
        <v>45919</v>
      </c>
      <c r="C23" s="55">
        <v>2791.6</v>
      </c>
      <c r="I23" s="75"/>
      <c r="J23" s="75"/>
      <c r="K23" s="75"/>
      <c r="L23" s="77"/>
    </row>
    <row r="24" spans="1:12" x14ac:dyDescent="0.25">
      <c r="A24" s="67">
        <v>22</v>
      </c>
      <c r="B24" s="73">
        <v>45940</v>
      </c>
      <c r="C24" s="55">
        <v>837.48</v>
      </c>
      <c r="I24" s="75"/>
      <c r="J24" s="75"/>
      <c r="K24" s="75"/>
      <c r="L24" s="77"/>
    </row>
    <row r="25" spans="1:12" x14ac:dyDescent="0.25">
      <c r="A25" s="68" t="s">
        <v>331</v>
      </c>
      <c r="B25" s="63"/>
      <c r="C25" s="64">
        <f>SUM(C3:C24)</f>
        <v>84170.559999999983</v>
      </c>
      <c r="I25" s="75"/>
      <c r="J25" s="75"/>
      <c r="K25" s="75"/>
      <c r="L25" s="77"/>
    </row>
    <row r="26" spans="1:12" x14ac:dyDescent="0.25">
      <c r="A26" s="69" t="s">
        <v>342</v>
      </c>
      <c r="B26" s="63"/>
      <c r="C26" s="45"/>
      <c r="I26" s="75"/>
      <c r="J26" s="75"/>
      <c r="K26" s="75"/>
      <c r="L26" s="78"/>
    </row>
    <row r="27" spans="1:12" x14ac:dyDescent="0.25">
      <c r="I27" s="75"/>
      <c r="J27" s="75"/>
      <c r="K27" s="75"/>
      <c r="L27" s="78"/>
    </row>
    <row r="28" spans="1:12" x14ac:dyDescent="0.25">
      <c r="I28" s="75"/>
      <c r="J28" s="75"/>
      <c r="K28" s="75"/>
      <c r="L28" s="78"/>
    </row>
    <row r="29" spans="1:12" x14ac:dyDescent="0.25">
      <c r="I29" s="75"/>
      <c r="J29" s="75"/>
      <c r="K29" s="75"/>
      <c r="L29" s="77"/>
    </row>
    <row r="30" spans="1:12" x14ac:dyDescent="0.25">
      <c r="I30" s="75"/>
      <c r="J30" s="75"/>
      <c r="K30" s="75"/>
      <c r="L30" s="77"/>
    </row>
    <row r="31" spans="1:12" x14ac:dyDescent="0.25">
      <c r="I31" s="75"/>
      <c r="J31" s="75"/>
      <c r="K31" s="75"/>
      <c r="L31" s="77"/>
    </row>
    <row r="32" spans="1:12" x14ac:dyDescent="0.25">
      <c r="I32" s="75"/>
      <c r="J32" s="75"/>
      <c r="K32" s="75"/>
      <c r="L32" s="77"/>
    </row>
    <row r="33" spans="9:12" x14ac:dyDescent="0.25">
      <c r="I33" s="75"/>
      <c r="J33" s="75"/>
      <c r="K33" s="75"/>
      <c r="L33" s="77"/>
    </row>
    <row r="34" spans="9:12" x14ac:dyDescent="0.25">
      <c r="I34" s="75"/>
      <c r="J34" s="75"/>
      <c r="K34" s="75"/>
      <c r="L34" s="77"/>
    </row>
    <row r="35" spans="9:12" x14ac:dyDescent="0.25">
      <c r="I35" s="75"/>
      <c r="J35" s="75"/>
      <c r="K35" s="75"/>
      <c r="L35" s="77"/>
    </row>
    <row r="36" spans="9:12" x14ac:dyDescent="0.25">
      <c r="I36" s="75"/>
      <c r="J36" s="75"/>
      <c r="K36" s="75"/>
      <c r="L36" s="77"/>
    </row>
    <row r="37" spans="9:12" x14ac:dyDescent="0.25">
      <c r="I37" s="75"/>
      <c r="J37" s="75"/>
      <c r="K37" s="75"/>
      <c r="L37" s="77"/>
    </row>
    <row r="38" spans="9:12" x14ac:dyDescent="0.25">
      <c r="I38" s="75"/>
      <c r="J38" s="75"/>
      <c r="K38" s="75"/>
      <c r="L38" s="77"/>
    </row>
    <row r="39" spans="9:12" x14ac:dyDescent="0.25">
      <c r="I39" s="75"/>
      <c r="J39" s="75"/>
      <c r="K39" s="75"/>
      <c r="L39" s="77"/>
    </row>
    <row r="40" spans="9:12" x14ac:dyDescent="0.25">
      <c r="I40" s="75"/>
      <c r="J40" s="75"/>
      <c r="K40" s="75"/>
      <c r="L40" s="77"/>
    </row>
    <row r="41" spans="9:12" x14ac:dyDescent="0.25">
      <c r="I41" s="75"/>
      <c r="J41" s="75"/>
      <c r="K41" s="75"/>
      <c r="L41" s="77"/>
    </row>
    <row r="42" spans="9:12" x14ac:dyDescent="0.25">
      <c r="I42" s="75"/>
      <c r="J42" s="75"/>
      <c r="K42" s="75"/>
      <c r="L42" s="77"/>
    </row>
    <row r="43" spans="9:12" x14ac:dyDescent="0.25">
      <c r="I43" s="75"/>
      <c r="J43" s="75"/>
      <c r="K43" s="75"/>
      <c r="L43" s="77"/>
    </row>
    <row r="44" spans="9:12" x14ac:dyDescent="0.25">
      <c r="I44" s="75"/>
      <c r="J44" s="75"/>
      <c r="K44" s="75"/>
      <c r="L44" s="77"/>
    </row>
    <row r="45" spans="9:12" x14ac:dyDescent="0.25">
      <c r="I45" s="75"/>
      <c r="J45" s="75"/>
      <c r="K45" s="75"/>
      <c r="L45" s="77"/>
    </row>
    <row r="46" spans="9:12" x14ac:dyDescent="0.25">
      <c r="I46" s="75"/>
      <c r="J46" s="75"/>
      <c r="K46" s="75"/>
      <c r="L46" s="77"/>
    </row>
    <row r="47" spans="9:12" x14ac:dyDescent="0.25">
      <c r="I47" s="75"/>
      <c r="J47" s="75"/>
      <c r="K47" s="75"/>
      <c r="L47" s="77"/>
    </row>
    <row r="48" spans="9:12" x14ac:dyDescent="0.25">
      <c r="I48" s="75"/>
      <c r="J48" s="75"/>
      <c r="K48" s="75"/>
      <c r="L48" s="77"/>
    </row>
    <row r="49" spans="9:12" x14ac:dyDescent="0.25">
      <c r="I49" s="75"/>
      <c r="J49" s="75"/>
      <c r="K49" s="75"/>
      <c r="L49" s="77"/>
    </row>
    <row r="50" spans="9:12" x14ac:dyDescent="0.25">
      <c r="I50" s="75"/>
      <c r="J50" s="75"/>
      <c r="K50" s="75"/>
      <c r="L50" s="77"/>
    </row>
    <row r="51" spans="9:12" x14ac:dyDescent="0.25">
      <c r="I51" s="75"/>
      <c r="J51" s="75"/>
      <c r="K51" s="75"/>
      <c r="L51" s="77"/>
    </row>
    <row r="52" spans="9:12" x14ac:dyDescent="0.25">
      <c r="I52" s="75"/>
      <c r="J52" s="75"/>
      <c r="K52" s="75"/>
      <c r="L52" s="77"/>
    </row>
    <row r="53" spans="9:12" x14ac:dyDescent="0.25">
      <c r="I53" s="75"/>
      <c r="J53" s="75"/>
      <c r="K53" s="75"/>
      <c r="L53" s="77"/>
    </row>
    <row r="54" spans="9:12" x14ac:dyDescent="0.25">
      <c r="I54" s="75"/>
      <c r="J54" s="75"/>
      <c r="K54" s="75"/>
      <c r="L54" s="77"/>
    </row>
    <row r="55" spans="9:12" x14ac:dyDescent="0.25">
      <c r="I55" s="75"/>
      <c r="J55" s="75"/>
      <c r="K55" s="75"/>
      <c r="L55" s="77"/>
    </row>
    <row r="56" spans="9:12" x14ac:dyDescent="0.25">
      <c r="I56" s="75"/>
      <c r="J56" s="75"/>
      <c r="K56" s="75"/>
      <c r="L56" s="77"/>
    </row>
    <row r="57" spans="9:12" x14ac:dyDescent="0.25">
      <c r="I57" s="75"/>
      <c r="J57" s="75"/>
      <c r="K57" s="75"/>
      <c r="L57" s="77"/>
    </row>
    <row r="58" spans="9:12" x14ac:dyDescent="0.25">
      <c r="I58" s="75"/>
      <c r="J58" s="75"/>
      <c r="K58" s="75"/>
      <c r="L58" s="77"/>
    </row>
    <row r="59" spans="9:12" x14ac:dyDescent="0.25">
      <c r="I59" s="75"/>
      <c r="J59" s="75"/>
      <c r="K59" s="75"/>
      <c r="L59" s="77"/>
    </row>
    <row r="60" spans="9:12" x14ac:dyDescent="0.25">
      <c r="I60" s="75"/>
      <c r="J60" s="75"/>
      <c r="K60" s="75"/>
      <c r="L60" s="77"/>
    </row>
    <row r="61" spans="9:12" x14ac:dyDescent="0.25">
      <c r="I61" s="75"/>
      <c r="J61" s="75"/>
      <c r="K61" s="75"/>
      <c r="L61" s="77"/>
    </row>
    <row r="62" spans="9:12" x14ac:dyDescent="0.25">
      <c r="I62" s="75"/>
      <c r="J62" s="75"/>
      <c r="K62" s="75"/>
      <c r="L62" s="77"/>
    </row>
    <row r="63" spans="9:12" x14ac:dyDescent="0.25">
      <c r="I63" s="75"/>
      <c r="J63" s="75"/>
      <c r="K63" s="75"/>
      <c r="L63" s="77"/>
    </row>
    <row r="64" spans="9:12" x14ac:dyDescent="0.25">
      <c r="I64" s="75"/>
      <c r="J64" s="75"/>
      <c r="K64" s="75"/>
      <c r="L64" s="77"/>
    </row>
    <row r="65" spans="9:12" x14ac:dyDescent="0.25">
      <c r="I65" s="75"/>
      <c r="J65" s="75"/>
      <c r="K65" s="75"/>
      <c r="L65" s="77"/>
    </row>
    <row r="66" spans="9:12" x14ac:dyDescent="0.25">
      <c r="I66" s="75"/>
      <c r="J66" s="75"/>
      <c r="K66" s="75"/>
      <c r="L66" s="77"/>
    </row>
    <row r="67" spans="9:12" x14ac:dyDescent="0.25">
      <c r="I67" s="75"/>
      <c r="J67" s="75"/>
      <c r="K67" s="75"/>
      <c r="L67" s="77"/>
    </row>
    <row r="68" spans="9:12" x14ac:dyDescent="0.25">
      <c r="I68" s="75"/>
      <c r="J68" s="75"/>
      <c r="K68" s="75"/>
      <c r="L68" s="77"/>
    </row>
    <row r="69" spans="9:12" x14ac:dyDescent="0.25">
      <c r="I69" s="75"/>
      <c r="J69" s="75"/>
      <c r="K69" s="75"/>
      <c r="L69" s="77"/>
    </row>
    <row r="70" spans="9:12" x14ac:dyDescent="0.25">
      <c r="I70" s="75"/>
      <c r="J70" s="75"/>
      <c r="K70" s="75"/>
      <c r="L70" s="77"/>
    </row>
    <row r="71" spans="9:12" x14ac:dyDescent="0.25">
      <c r="I71" s="75"/>
      <c r="J71" s="75"/>
      <c r="K71" s="75"/>
      <c r="L71" s="77"/>
    </row>
    <row r="72" spans="9:12" x14ac:dyDescent="0.25">
      <c r="I72" s="75"/>
      <c r="J72" s="75"/>
      <c r="K72" s="75"/>
      <c r="L72" s="77"/>
    </row>
    <row r="73" spans="9:12" x14ac:dyDescent="0.25">
      <c r="I73" s="75"/>
      <c r="J73" s="75"/>
      <c r="K73" s="75"/>
      <c r="L73" s="77"/>
    </row>
    <row r="74" spans="9:12" x14ac:dyDescent="0.25">
      <c r="I74" s="75"/>
      <c r="J74" s="75"/>
      <c r="K74" s="75"/>
      <c r="L74" s="77"/>
    </row>
    <row r="75" spans="9:12" x14ac:dyDescent="0.25">
      <c r="I75" s="75"/>
      <c r="J75" s="75"/>
      <c r="K75" s="75"/>
      <c r="L75" s="77"/>
    </row>
    <row r="76" spans="9:12" x14ac:dyDescent="0.25">
      <c r="I76" s="75"/>
      <c r="J76" s="75"/>
      <c r="K76" s="75"/>
      <c r="L76" s="77"/>
    </row>
    <row r="77" spans="9:12" x14ac:dyDescent="0.25">
      <c r="I77" s="75"/>
      <c r="J77" s="75"/>
      <c r="K77" s="75"/>
      <c r="L77" s="77"/>
    </row>
    <row r="78" spans="9:12" x14ac:dyDescent="0.25">
      <c r="I78" s="75"/>
      <c r="J78" s="75"/>
      <c r="K78" s="75"/>
      <c r="L78" s="77"/>
    </row>
    <row r="79" spans="9:12" x14ac:dyDescent="0.25">
      <c r="I79" s="75"/>
      <c r="J79" s="75"/>
      <c r="K79" s="75"/>
      <c r="L79" s="77"/>
    </row>
    <row r="80" spans="9:12" x14ac:dyDescent="0.25">
      <c r="I80" s="75"/>
      <c r="J80" s="75"/>
      <c r="K80" s="75"/>
      <c r="L80" s="77"/>
    </row>
    <row r="81" spans="9:12" x14ac:dyDescent="0.25">
      <c r="I81" s="75"/>
      <c r="J81" s="75"/>
      <c r="K81" s="75"/>
      <c r="L81" s="77"/>
    </row>
    <row r="82" spans="9:12" x14ac:dyDescent="0.25">
      <c r="I82" s="75"/>
      <c r="J82" s="75"/>
      <c r="K82" s="75"/>
      <c r="L82" s="77"/>
    </row>
    <row r="83" spans="9:12" x14ac:dyDescent="0.25">
      <c r="I83" s="75"/>
      <c r="J83" s="75"/>
      <c r="K83" s="75"/>
      <c r="L83" s="77"/>
    </row>
    <row r="84" spans="9:12" x14ac:dyDescent="0.25">
      <c r="I84" s="75"/>
      <c r="J84" s="75"/>
      <c r="K84" s="75"/>
      <c r="L84" s="77"/>
    </row>
    <row r="85" spans="9:12" x14ac:dyDescent="0.25">
      <c r="I85" s="75"/>
      <c r="J85" s="75"/>
      <c r="K85" s="75"/>
      <c r="L85" s="77"/>
    </row>
    <row r="86" spans="9:12" x14ac:dyDescent="0.25">
      <c r="I86" s="75"/>
      <c r="J86" s="75"/>
      <c r="K86" s="75"/>
      <c r="L86" s="77"/>
    </row>
    <row r="87" spans="9:12" x14ac:dyDescent="0.25">
      <c r="I87" s="75"/>
      <c r="J87" s="75"/>
      <c r="K87" s="75"/>
      <c r="L87" s="77"/>
    </row>
    <row r="88" spans="9:12" x14ac:dyDescent="0.25">
      <c r="L88" s="76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BB40-9F7E-4995-A497-C05E402596DF}">
  <dimension ref="A1:L32"/>
  <sheetViews>
    <sheetView topLeftCell="A13" zoomScale="178" zoomScaleNormal="178" workbookViewId="0">
      <selection activeCell="A3" sqref="A3:A30"/>
    </sheetView>
  </sheetViews>
  <sheetFormatPr defaultRowHeight="13.5" x14ac:dyDescent="0.25"/>
  <cols>
    <col min="1" max="1" width="9.125" style="4" bestFit="1" customWidth="1"/>
    <col min="2" max="2" width="12" style="4" customWidth="1"/>
    <col min="3" max="4" width="9.125" style="4" bestFit="1" customWidth="1"/>
    <col min="5" max="8" width="9" style="4"/>
    <col min="9" max="11" width="9.125" style="4" bestFit="1" customWidth="1"/>
    <col min="12" max="16384" width="9" style="4"/>
  </cols>
  <sheetData>
    <row r="1" spans="1:12" x14ac:dyDescent="0.25">
      <c r="A1" s="152" t="s">
        <v>541</v>
      </c>
      <c r="B1" s="152"/>
      <c r="C1" s="152"/>
      <c r="D1" s="152"/>
    </row>
    <row r="2" spans="1:12" ht="27" x14ac:dyDescent="0.25">
      <c r="A2" s="99" t="s">
        <v>326</v>
      </c>
      <c r="B2" s="100" t="s">
        <v>343</v>
      </c>
      <c r="C2" s="101" t="s">
        <v>344</v>
      </c>
      <c r="D2" s="102" t="s">
        <v>345</v>
      </c>
    </row>
    <row r="3" spans="1:12" x14ac:dyDescent="0.25">
      <c r="A3" s="92">
        <v>1</v>
      </c>
      <c r="B3" s="41">
        <v>42501</v>
      </c>
      <c r="C3" s="95">
        <v>45407</v>
      </c>
      <c r="D3" s="103">
        <v>2.16</v>
      </c>
      <c r="I3" s="54"/>
      <c r="J3" s="74"/>
      <c r="K3" s="75"/>
      <c r="L3" s="75"/>
    </row>
    <row r="4" spans="1:12" x14ac:dyDescent="0.25">
      <c r="A4" s="92">
        <v>2</v>
      </c>
      <c r="B4" s="41">
        <v>42502</v>
      </c>
      <c r="C4" s="95">
        <v>45407</v>
      </c>
      <c r="D4" s="103">
        <v>1.72</v>
      </c>
      <c r="I4" s="54"/>
      <c r="J4" s="74"/>
      <c r="K4" s="75"/>
      <c r="L4" s="75"/>
    </row>
    <row r="5" spans="1:12" x14ac:dyDescent="0.25">
      <c r="A5" s="92">
        <v>3</v>
      </c>
      <c r="B5" s="41">
        <v>42503</v>
      </c>
      <c r="C5" s="95">
        <v>45407</v>
      </c>
      <c r="D5" s="103">
        <v>749.85</v>
      </c>
      <c r="I5" s="54"/>
      <c r="J5" s="74"/>
      <c r="K5" s="75"/>
      <c r="L5" s="75"/>
    </row>
    <row r="6" spans="1:12" x14ac:dyDescent="0.25">
      <c r="A6" s="92">
        <v>4</v>
      </c>
      <c r="B6" s="41">
        <v>42504</v>
      </c>
      <c r="C6" s="95">
        <v>45407</v>
      </c>
      <c r="D6" s="104">
        <v>550.4</v>
      </c>
      <c r="I6" s="54"/>
      <c r="J6" s="74"/>
      <c r="K6" s="75"/>
      <c r="L6" s="75"/>
    </row>
    <row r="7" spans="1:12" x14ac:dyDescent="0.25">
      <c r="A7" s="92">
        <v>5</v>
      </c>
      <c r="B7" s="41">
        <v>42505</v>
      </c>
      <c r="C7" s="95">
        <v>45407</v>
      </c>
      <c r="D7" s="105">
        <v>2518.19</v>
      </c>
      <c r="I7" s="54"/>
      <c r="J7" s="74"/>
      <c r="K7" s="75"/>
      <c r="L7" s="75"/>
    </row>
    <row r="8" spans="1:12" x14ac:dyDescent="0.25">
      <c r="A8" s="92">
        <v>6</v>
      </c>
      <c r="B8" s="41">
        <v>42506</v>
      </c>
      <c r="C8" s="95">
        <v>45407</v>
      </c>
      <c r="D8" s="103">
        <v>895.55</v>
      </c>
      <c r="I8" s="8"/>
      <c r="J8" s="74"/>
      <c r="K8" s="75"/>
      <c r="L8" s="75"/>
    </row>
    <row r="9" spans="1:12" x14ac:dyDescent="0.25">
      <c r="A9" s="92">
        <v>7</v>
      </c>
      <c r="B9" s="41">
        <v>73101</v>
      </c>
      <c r="C9" s="95">
        <v>45504</v>
      </c>
      <c r="D9" s="105">
        <v>1254.6300000000001</v>
      </c>
      <c r="I9" s="54"/>
      <c r="J9" s="74"/>
      <c r="K9" s="75"/>
      <c r="L9" s="75"/>
    </row>
    <row r="10" spans="1:12" x14ac:dyDescent="0.25">
      <c r="A10" s="92">
        <v>8</v>
      </c>
      <c r="B10" s="41">
        <v>73102</v>
      </c>
      <c r="C10" s="95">
        <v>45504</v>
      </c>
      <c r="D10" s="105">
        <v>1336.87</v>
      </c>
      <c r="I10" s="54"/>
      <c r="J10" s="74"/>
      <c r="K10" s="75"/>
      <c r="L10" s="75"/>
    </row>
    <row r="11" spans="1:12" x14ac:dyDescent="0.25">
      <c r="A11" s="92">
        <v>9</v>
      </c>
      <c r="B11" s="41">
        <v>73103</v>
      </c>
      <c r="C11" s="95">
        <v>45504</v>
      </c>
      <c r="D11" s="105">
        <v>1863.85</v>
      </c>
      <c r="I11" s="54"/>
      <c r="J11" s="74"/>
      <c r="K11" s="75"/>
      <c r="L11" s="75"/>
    </row>
    <row r="12" spans="1:12" x14ac:dyDescent="0.25">
      <c r="A12" s="92">
        <v>10</v>
      </c>
      <c r="B12" s="41">
        <v>82201</v>
      </c>
      <c r="C12" s="95">
        <v>45526</v>
      </c>
      <c r="D12" s="97">
        <v>1813.92</v>
      </c>
      <c r="I12" s="54"/>
      <c r="J12" s="74"/>
      <c r="K12" s="75"/>
      <c r="L12" s="75"/>
    </row>
    <row r="13" spans="1:12" x14ac:dyDescent="0.25">
      <c r="A13" s="92">
        <v>11</v>
      </c>
      <c r="B13" s="41">
        <v>91301</v>
      </c>
      <c r="C13" s="95">
        <v>45548</v>
      </c>
      <c r="D13" s="97">
        <v>1018.25</v>
      </c>
      <c r="I13" s="54"/>
      <c r="J13" s="74"/>
      <c r="K13" s="75"/>
      <c r="L13" s="75"/>
    </row>
    <row r="14" spans="1:12" x14ac:dyDescent="0.25">
      <c r="A14" s="92">
        <v>12</v>
      </c>
      <c r="B14" s="41">
        <v>111802</v>
      </c>
      <c r="C14" s="95">
        <v>45614</v>
      </c>
      <c r="D14" s="103">
        <v>772.17</v>
      </c>
      <c r="I14" s="54"/>
      <c r="J14" s="106"/>
      <c r="K14" s="5"/>
      <c r="L14" s="5"/>
    </row>
    <row r="15" spans="1:12" x14ac:dyDescent="0.25">
      <c r="A15" s="92">
        <v>13</v>
      </c>
      <c r="B15" s="41">
        <v>111803</v>
      </c>
      <c r="C15" s="95">
        <v>45614</v>
      </c>
      <c r="D15" s="103">
        <v>523.53</v>
      </c>
      <c r="I15" s="54"/>
      <c r="J15" s="106"/>
      <c r="K15" s="5"/>
      <c r="L15" s="5"/>
    </row>
    <row r="16" spans="1:12" x14ac:dyDescent="0.25">
      <c r="A16" s="92">
        <v>14</v>
      </c>
      <c r="B16" s="41">
        <v>121101</v>
      </c>
      <c r="C16" s="95">
        <v>45637</v>
      </c>
      <c r="D16" s="105">
        <v>1026.71</v>
      </c>
      <c r="I16" s="107"/>
    </row>
    <row r="17" spans="1:4" x14ac:dyDescent="0.25">
      <c r="A17" s="92">
        <v>15</v>
      </c>
      <c r="B17" s="41">
        <v>11601</v>
      </c>
      <c r="C17" s="57" t="s">
        <v>529</v>
      </c>
      <c r="D17" s="105">
        <v>1945.89</v>
      </c>
    </row>
    <row r="18" spans="1:4" x14ac:dyDescent="0.25">
      <c r="A18" s="92">
        <v>16</v>
      </c>
      <c r="B18" s="96">
        <v>21401</v>
      </c>
      <c r="C18" s="95">
        <v>45702</v>
      </c>
      <c r="D18" s="105">
        <v>3044.66</v>
      </c>
    </row>
    <row r="19" spans="1:4" x14ac:dyDescent="0.25">
      <c r="A19" s="92">
        <v>17</v>
      </c>
      <c r="B19" s="93">
        <v>32701</v>
      </c>
      <c r="C19" s="57" t="s">
        <v>530</v>
      </c>
      <c r="D19" s="105">
        <v>2028.59</v>
      </c>
    </row>
    <row r="20" spans="1:4" x14ac:dyDescent="0.25">
      <c r="A20" s="92">
        <v>18</v>
      </c>
      <c r="B20" s="41">
        <v>91701</v>
      </c>
      <c r="C20" s="95">
        <v>45917</v>
      </c>
      <c r="D20" s="105">
        <v>1552.11</v>
      </c>
    </row>
    <row r="21" spans="1:4" x14ac:dyDescent="0.25">
      <c r="A21" s="92">
        <v>19</v>
      </c>
      <c r="B21" s="41">
        <v>91702</v>
      </c>
      <c r="C21" s="95">
        <v>45917</v>
      </c>
      <c r="D21" s="105">
        <v>1013.22</v>
      </c>
    </row>
    <row r="22" spans="1:4" x14ac:dyDescent="0.25">
      <c r="A22" s="92">
        <v>20</v>
      </c>
      <c r="B22" s="41">
        <v>91703</v>
      </c>
      <c r="C22" s="95">
        <v>45917</v>
      </c>
      <c r="D22" s="105">
        <v>1275.55</v>
      </c>
    </row>
    <row r="23" spans="1:4" x14ac:dyDescent="0.25">
      <c r="A23" s="92">
        <v>21</v>
      </c>
      <c r="B23" s="41">
        <v>91704</v>
      </c>
      <c r="C23" s="95">
        <v>45917</v>
      </c>
      <c r="D23" s="105">
        <v>1058.2</v>
      </c>
    </row>
    <row r="24" spans="1:4" x14ac:dyDescent="0.25">
      <c r="A24" s="92">
        <v>22</v>
      </c>
      <c r="B24" s="41">
        <v>91705</v>
      </c>
      <c r="C24" s="95">
        <v>45917</v>
      </c>
      <c r="D24" s="105">
        <v>1232.6500000000001</v>
      </c>
    </row>
    <row r="25" spans="1:4" x14ac:dyDescent="0.25">
      <c r="A25" s="92">
        <v>23</v>
      </c>
      <c r="B25" s="41">
        <v>91706</v>
      </c>
      <c r="C25" s="95">
        <v>45917</v>
      </c>
      <c r="D25" s="105">
        <v>1709.25</v>
      </c>
    </row>
    <row r="26" spans="1:4" x14ac:dyDescent="0.25">
      <c r="A26" s="92">
        <v>24</v>
      </c>
      <c r="B26" s="81">
        <v>11301</v>
      </c>
      <c r="C26" s="57" t="s">
        <v>531</v>
      </c>
      <c r="D26" s="105">
        <v>1815.18</v>
      </c>
    </row>
    <row r="27" spans="1:4" x14ac:dyDescent="0.25">
      <c r="A27" s="92">
        <v>25</v>
      </c>
      <c r="B27" s="81">
        <v>11302</v>
      </c>
      <c r="C27" s="57" t="s">
        <v>531</v>
      </c>
      <c r="D27" s="105">
        <v>1012.1</v>
      </c>
    </row>
    <row r="28" spans="1:4" x14ac:dyDescent="0.25">
      <c r="A28" s="92">
        <v>26</v>
      </c>
      <c r="B28" s="81">
        <v>11303</v>
      </c>
      <c r="C28" s="57" t="s">
        <v>531</v>
      </c>
      <c r="D28" s="105">
        <v>3246.59</v>
      </c>
    </row>
    <row r="29" spans="1:4" x14ac:dyDescent="0.25">
      <c r="A29" s="92">
        <v>27</v>
      </c>
      <c r="B29" s="81">
        <v>11402</v>
      </c>
      <c r="C29" s="95">
        <v>46036</v>
      </c>
      <c r="D29" s="105">
        <v>4394.37</v>
      </c>
    </row>
    <row r="30" spans="1:4" x14ac:dyDescent="0.25">
      <c r="A30" s="92">
        <v>28</v>
      </c>
      <c r="B30" s="81">
        <v>11501</v>
      </c>
      <c r="C30" s="95">
        <v>46037</v>
      </c>
      <c r="D30" s="105">
        <v>1704.39</v>
      </c>
    </row>
    <row r="31" spans="1:4" x14ac:dyDescent="0.25">
      <c r="A31" s="61" t="s">
        <v>331</v>
      </c>
      <c r="B31" s="62"/>
      <c r="C31" s="63"/>
      <c r="D31" s="98">
        <f>SUM(D3:D30)</f>
        <v>41360.550000000003</v>
      </c>
    </row>
    <row r="32" spans="1:4" x14ac:dyDescent="0.25">
      <c r="A32" s="65" t="s">
        <v>355</v>
      </c>
      <c r="B32" s="66"/>
      <c r="C32" s="63"/>
      <c r="D32" s="94"/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9AE2-F738-4514-9498-695923BAA44A}">
  <dimension ref="A1:E20"/>
  <sheetViews>
    <sheetView topLeftCell="A8" zoomScale="190" zoomScaleNormal="190" workbookViewId="0">
      <selection activeCell="A5" sqref="A5:E18"/>
    </sheetView>
  </sheetViews>
  <sheetFormatPr defaultRowHeight="15.75" x14ac:dyDescent="0.25"/>
  <cols>
    <col min="1" max="1" width="18.125" bestFit="1" customWidth="1"/>
    <col min="2" max="4" width="9.25" bestFit="1" customWidth="1"/>
  </cols>
  <sheetData>
    <row r="1" spans="1:5" x14ac:dyDescent="0.25">
      <c r="A1" s="164" t="s">
        <v>356</v>
      </c>
      <c r="B1" s="165"/>
      <c r="C1" s="165"/>
      <c r="D1" s="165"/>
      <c r="E1" s="165"/>
    </row>
    <row r="2" spans="1:5" x14ac:dyDescent="0.25">
      <c r="A2" s="10" t="s">
        <v>477</v>
      </c>
      <c r="B2" s="166"/>
      <c r="C2" s="167"/>
      <c r="D2" s="167"/>
      <c r="E2" s="168"/>
    </row>
    <row r="3" spans="1:5" x14ac:dyDescent="0.25">
      <c r="A3" s="10" t="s">
        <v>478</v>
      </c>
      <c r="B3" s="169"/>
      <c r="C3" s="170"/>
      <c r="D3" s="170"/>
      <c r="E3" s="171"/>
    </row>
    <row r="4" spans="1:5" ht="40.5" x14ac:dyDescent="0.25">
      <c r="A4" s="147" t="s">
        <v>327</v>
      </c>
      <c r="B4" s="147" t="s">
        <v>328</v>
      </c>
      <c r="C4" s="147" t="s">
        <v>329</v>
      </c>
      <c r="D4" s="147" t="s">
        <v>10</v>
      </c>
      <c r="E4" s="147" t="s">
        <v>330</v>
      </c>
    </row>
    <row r="5" spans="1:5" x14ac:dyDescent="0.25">
      <c r="A5" s="132" t="s">
        <v>339</v>
      </c>
      <c r="B5" s="56">
        <v>155000</v>
      </c>
      <c r="C5" s="56">
        <v>17500</v>
      </c>
      <c r="D5" s="56">
        <f>B5-C5</f>
        <v>137500</v>
      </c>
      <c r="E5" s="56">
        <v>45.06</v>
      </c>
    </row>
    <row r="6" spans="1:5" x14ac:dyDescent="0.25">
      <c r="A6" s="132" t="s">
        <v>346</v>
      </c>
      <c r="B6" s="56">
        <v>15000</v>
      </c>
      <c r="C6" s="56">
        <v>12000</v>
      </c>
      <c r="D6" s="56">
        <f>D5+B6-C6</f>
        <v>140500</v>
      </c>
      <c r="E6" s="56">
        <v>96.3</v>
      </c>
    </row>
    <row r="7" spans="1:5" x14ac:dyDescent="0.25">
      <c r="A7" s="132" t="s">
        <v>347</v>
      </c>
      <c r="B7" s="56">
        <v>0</v>
      </c>
      <c r="C7" s="56">
        <v>8000</v>
      </c>
      <c r="D7" s="56">
        <f>D6+B7-C7</f>
        <v>132500</v>
      </c>
      <c r="E7" s="56">
        <v>111.72</v>
      </c>
    </row>
    <row r="8" spans="1:5" x14ac:dyDescent="0.25">
      <c r="A8" s="132" t="s">
        <v>352</v>
      </c>
      <c r="B8" s="56">
        <v>127000</v>
      </c>
      <c r="C8" s="56">
        <v>18500</v>
      </c>
      <c r="D8" s="56">
        <f t="shared" ref="D8:D16" si="0">D7+B8-C8</f>
        <v>241000</v>
      </c>
      <c r="E8" s="56">
        <v>1118.32</v>
      </c>
    </row>
    <row r="9" spans="1:5" x14ac:dyDescent="0.25">
      <c r="A9" s="132" t="s">
        <v>353</v>
      </c>
      <c r="B9" s="56">
        <v>0</v>
      </c>
      <c r="C9" s="56">
        <v>6500</v>
      </c>
      <c r="D9" s="56">
        <f t="shared" si="0"/>
        <v>234500</v>
      </c>
      <c r="E9" s="148">
        <v>412.69</v>
      </c>
    </row>
    <row r="10" spans="1:5" x14ac:dyDescent="0.25">
      <c r="A10" s="132" t="s">
        <v>354</v>
      </c>
      <c r="B10" s="56">
        <v>61000</v>
      </c>
      <c r="C10" s="56">
        <v>6500</v>
      </c>
      <c r="D10" s="56">
        <f t="shared" si="0"/>
        <v>289000</v>
      </c>
      <c r="E10" s="56">
        <v>539.04</v>
      </c>
    </row>
    <row r="11" spans="1:5" x14ac:dyDescent="0.25">
      <c r="A11" s="132" t="s">
        <v>471</v>
      </c>
      <c r="B11" s="56">
        <v>20000</v>
      </c>
      <c r="C11" s="56">
        <v>15500</v>
      </c>
      <c r="D11" s="56">
        <f t="shared" si="0"/>
        <v>293500</v>
      </c>
      <c r="E11" s="56">
        <v>1479.44</v>
      </c>
    </row>
    <row r="12" spans="1:5" x14ac:dyDescent="0.25">
      <c r="A12" s="132" t="s">
        <v>473</v>
      </c>
      <c r="B12" s="56">
        <v>15000</v>
      </c>
      <c r="C12" s="56">
        <v>8500</v>
      </c>
      <c r="D12" s="56">
        <f t="shared" si="0"/>
        <v>300000</v>
      </c>
      <c r="E12" s="56">
        <v>916.67</v>
      </c>
    </row>
    <row r="13" spans="1:5" x14ac:dyDescent="0.25">
      <c r="A13" s="132" t="s">
        <v>474</v>
      </c>
      <c r="B13" s="56"/>
      <c r="C13" s="56">
        <v>34500</v>
      </c>
      <c r="D13" s="56">
        <f t="shared" si="0"/>
        <v>265500</v>
      </c>
      <c r="E13" s="56">
        <v>4106.87</v>
      </c>
    </row>
    <row r="14" spans="1:5" x14ac:dyDescent="0.25">
      <c r="A14" s="132" t="s">
        <v>475</v>
      </c>
      <c r="B14" s="56"/>
      <c r="C14" s="56">
        <v>18500</v>
      </c>
      <c r="D14" s="56">
        <f t="shared" si="0"/>
        <v>247000</v>
      </c>
      <c r="E14" s="56">
        <v>2367.59</v>
      </c>
    </row>
    <row r="15" spans="1:5" x14ac:dyDescent="0.25">
      <c r="A15" s="132" t="s">
        <v>476</v>
      </c>
      <c r="B15" s="56"/>
      <c r="C15" s="56">
        <v>59500</v>
      </c>
      <c r="D15" s="56">
        <f t="shared" si="0"/>
        <v>187500</v>
      </c>
      <c r="E15" s="56">
        <v>5735.22</v>
      </c>
    </row>
    <row r="16" spans="1:5" x14ac:dyDescent="0.25">
      <c r="A16" s="132" t="s">
        <v>472</v>
      </c>
      <c r="B16" s="56">
        <v>7000</v>
      </c>
      <c r="C16" s="56">
        <v>87500</v>
      </c>
      <c r="D16" s="56">
        <f t="shared" si="0"/>
        <v>107000</v>
      </c>
      <c r="E16" s="56">
        <v>7201.56</v>
      </c>
    </row>
    <row r="17" spans="1:5" x14ac:dyDescent="0.25">
      <c r="A17" s="132" t="s">
        <v>501</v>
      </c>
      <c r="B17" s="56"/>
      <c r="C17" s="56">
        <v>107000</v>
      </c>
      <c r="D17" s="56"/>
      <c r="E17" s="56">
        <v>5941.21</v>
      </c>
    </row>
    <row r="18" spans="1:5" x14ac:dyDescent="0.25">
      <c r="A18" s="48" t="s">
        <v>331</v>
      </c>
      <c r="B18" s="149">
        <f>SUM(B5:B16)</f>
        <v>400000</v>
      </c>
      <c r="C18" s="149">
        <f>SUM(C5:C17)</f>
        <v>400000</v>
      </c>
      <c r="D18" s="149"/>
      <c r="E18" s="150">
        <f>SUM(E5:E17)</f>
        <v>30071.690000000002</v>
      </c>
    </row>
    <row r="20" spans="1:5" x14ac:dyDescent="0.25">
      <c r="C20" s="79"/>
    </row>
  </sheetData>
  <mergeCells count="2">
    <mergeCell ref="A1:E1"/>
    <mergeCell ref="B2:E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C65C6-C85C-43E2-8956-5A8EEF8BEBD5}">
  <dimension ref="A1:F134"/>
  <sheetViews>
    <sheetView tabSelected="1" topLeftCell="A56" zoomScale="190" zoomScaleNormal="190" workbookViewId="0">
      <selection activeCell="C130" sqref="C130"/>
    </sheetView>
  </sheetViews>
  <sheetFormatPr defaultColWidth="10" defaultRowHeight="15.75" x14ac:dyDescent="0.25"/>
  <cols>
    <col min="1" max="1" width="53.375" style="50" bestFit="1" customWidth="1"/>
    <col min="2" max="3" width="14" style="50" bestFit="1" customWidth="1"/>
    <col min="4" max="4" width="10" style="50"/>
    <col min="5" max="5" width="12.75" style="50" bestFit="1" customWidth="1"/>
    <col min="6" max="16384" width="10" style="50"/>
  </cols>
  <sheetData>
    <row r="1" spans="1:3" x14ac:dyDescent="0.25">
      <c r="A1" s="175" t="s">
        <v>357</v>
      </c>
      <c r="B1" s="176"/>
      <c r="C1" s="176"/>
    </row>
    <row r="2" spans="1:3" x14ac:dyDescent="0.25">
      <c r="A2" s="12" t="s">
        <v>477</v>
      </c>
      <c r="B2" s="13"/>
      <c r="C2" s="14"/>
    </row>
    <row r="3" spans="1:3" x14ac:dyDescent="0.25">
      <c r="A3" s="15" t="s">
        <v>478</v>
      </c>
      <c r="B3" s="16"/>
      <c r="C3" s="17"/>
    </row>
    <row r="4" spans="1:3" x14ac:dyDescent="0.25">
      <c r="A4" s="18" t="s">
        <v>358</v>
      </c>
      <c r="B4" s="19" t="s">
        <v>359</v>
      </c>
      <c r="C4" s="19" t="s">
        <v>359</v>
      </c>
    </row>
    <row r="5" spans="1:3" x14ac:dyDescent="0.25">
      <c r="A5" s="20" t="s">
        <v>360</v>
      </c>
      <c r="B5" s="21" t="s">
        <v>361</v>
      </c>
      <c r="C5" s="21" t="s">
        <v>362</v>
      </c>
    </row>
    <row r="6" spans="1:3" x14ac:dyDescent="0.25">
      <c r="A6" s="3" t="s">
        <v>363</v>
      </c>
      <c r="B6" s="22">
        <v>1050000</v>
      </c>
      <c r="C6" s="22">
        <v>921165.5</v>
      </c>
    </row>
    <row r="7" spans="1:3" x14ac:dyDescent="0.25">
      <c r="A7" s="3" t="s">
        <v>364</v>
      </c>
      <c r="B7" s="22">
        <v>0</v>
      </c>
      <c r="C7" s="22"/>
    </row>
    <row r="8" spans="1:3" x14ac:dyDescent="0.25">
      <c r="A8" s="3" t="s">
        <v>365</v>
      </c>
      <c r="B8" s="22">
        <v>0</v>
      </c>
      <c r="C8" s="22">
        <f>30071.69+621.64</f>
        <v>30693.329999999998</v>
      </c>
    </row>
    <row r="9" spans="1:3" x14ac:dyDescent="0.25">
      <c r="A9" s="3" t="s">
        <v>366</v>
      </c>
      <c r="B9" s="22">
        <v>0</v>
      </c>
      <c r="C9" s="22">
        <v>0</v>
      </c>
    </row>
    <row r="10" spans="1:3" x14ac:dyDescent="0.25">
      <c r="A10" s="23" t="s">
        <v>367</v>
      </c>
      <c r="B10" s="24">
        <f>SUM(B6:B8)</f>
        <v>1050000</v>
      </c>
      <c r="C10" s="24">
        <f>SUM(C6:C9)</f>
        <v>951858.83</v>
      </c>
    </row>
    <row r="11" spans="1:3" x14ac:dyDescent="0.25">
      <c r="A11" s="20" t="s">
        <v>368</v>
      </c>
      <c r="B11" s="21" t="s">
        <v>361</v>
      </c>
      <c r="C11" s="21" t="s">
        <v>362</v>
      </c>
    </row>
    <row r="12" spans="1:3" x14ac:dyDescent="0.25">
      <c r="A12" s="177" t="s">
        <v>369</v>
      </c>
      <c r="B12" s="178"/>
      <c r="C12" s="178"/>
    </row>
    <row r="13" spans="1:3" x14ac:dyDescent="0.25">
      <c r="A13" s="3" t="s">
        <v>370</v>
      </c>
      <c r="B13" s="22"/>
      <c r="C13" s="22">
        <v>0</v>
      </c>
    </row>
    <row r="14" spans="1:3" x14ac:dyDescent="0.25">
      <c r="A14" s="3" t="s">
        <v>371</v>
      </c>
      <c r="B14" s="22">
        <v>0</v>
      </c>
      <c r="C14" s="22">
        <v>0</v>
      </c>
    </row>
    <row r="15" spans="1:3" x14ac:dyDescent="0.25">
      <c r="A15" s="3" t="s">
        <v>372</v>
      </c>
      <c r="B15" s="22">
        <v>0</v>
      </c>
      <c r="C15" s="22">
        <v>0</v>
      </c>
    </row>
    <row r="16" spans="1:3" x14ac:dyDescent="0.25">
      <c r="A16" s="3" t="s">
        <v>373</v>
      </c>
      <c r="B16" s="22">
        <v>0</v>
      </c>
      <c r="C16" s="22">
        <v>0</v>
      </c>
    </row>
    <row r="17" spans="1:3" x14ac:dyDescent="0.25">
      <c r="A17" s="23" t="s">
        <v>374</v>
      </c>
      <c r="B17" s="24">
        <f>SUM(B13:B16)</f>
        <v>0</v>
      </c>
      <c r="C17" s="24">
        <f>SUM(C13:C16)</f>
        <v>0</v>
      </c>
    </row>
    <row r="18" spans="1:3" x14ac:dyDescent="0.25">
      <c r="A18" s="177" t="s">
        <v>375</v>
      </c>
      <c r="B18" s="178"/>
      <c r="C18" s="178"/>
    </row>
    <row r="19" spans="1:3" x14ac:dyDescent="0.25">
      <c r="A19" s="3" t="s">
        <v>376</v>
      </c>
      <c r="B19" s="25">
        <v>0</v>
      </c>
      <c r="C19" s="22">
        <v>0</v>
      </c>
    </row>
    <row r="20" spans="1:3" x14ac:dyDescent="0.25">
      <c r="A20" s="3" t="s">
        <v>377</v>
      </c>
      <c r="B20" s="25">
        <v>0</v>
      </c>
      <c r="C20" s="22">
        <v>0</v>
      </c>
    </row>
    <row r="21" spans="1:3" x14ac:dyDescent="0.25">
      <c r="A21" s="3" t="s">
        <v>378</v>
      </c>
      <c r="B21" s="25">
        <v>0</v>
      </c>
      <c r="C21" s="22">
        <v>0</v>
      </c>
    </row>
    <row r="22" spans="1:3" x14ac:dyDescent="0.25">
      <c r="A22" s="23" t="s">
        <v>379</v>
      </c>
      <c r="B22" s="24">
        <f>SUM(B19:B21)</f>
        <v>0</v>
      </c>
      <c r="C22" s="24">
        <f>SUM(C19:C21)</f>
        <v>0</v>
      </c>
    </row>
    <row r="23" spans="1:3" x14ac:dyDescent="0.25">
      <c r="A23" s="177" t="s">
        <v>380</v>
      </c>
      <c r="B23" s="178"/>
      <c r="C23" s="178"/>
    </row>
    <row r="24" spans="1:3" x14ac:dyDescent="0.25">
      <c r="A24" s="26" t="s">
        <v>381</v>
      </c>
      <c r="B24" s="27">
        <v>0</v>
      </c>
      <c r="C24" s="27">
        <v>0</v>
      </c>
    </row>
    <row r="25" spans="1:3" x14ac:dyDescent="0.25">
      <c r="A25" s="28" t="s">
        <v>382</v>
      </c>
      <c r="B25" s="22">
        <v>0</v>
      </c>
      <c r="C25" s="22">
        <v>0</v>
      </c>
    </row>
    <row r="26" spans="1:3" x14ac:dyDescent="0.25">
      <c r="A26" s="26" t="s">
        <v>383</v>
      </c>
      <c r="B26" s="27">
        <v>0</v>
      </c>
      <c r="C26" s="27">
        <v>0</v>
      </c>
    </row>
    <row r="27" spans="1:3" x14ac:dyDescent="0.25">
      <c r="A27" s="28" t="s">
        <v>384</v>
      </c>
      <c r="B27" s="22">
        <v>0</v>
      </c>
      <c r="C27" s="22">
        <v>0</v>
      </c>
    </row>
    <row r="28" spans="1:3" x14ac:dyDescent="0.25">
      <c r="A28" s="28" t="s">
        <v>385</v>
      </c>
      <c r="B28" s="22">
        <v>0</v>
      </c>
      <c r="C28" s="22">
        <v>0</v>
      </c>
    </row>
    <row r="29" spans="1:3" x14ac:dyDescent="0.25">
      <c r="A29" s="28" t="s">
        <v>386</v>
      </c>
      <c r="B29" s="22">
        <v>0</v>
      </c>
      <c r="C29" s="22">
        <v>0</v>
      </c>
    </row>
    <row r="30" spans="1:3" x14ac:dyDescent="0.25">
      <c r="A30" s="28" t="s">
        <v>387</v>
      </c>
      <c r="B30" s="22">
        <v>15600</v>
      </c>
      <c r="C30" s="22">
        <v>0</v>
      </c>
    </row>
    <row r="31" spans="1:3" x14ac:dyDescent="0.25">
      <c r="A31" s="23" t="s">
        <v>388</v>
      </c>
      <c r="B31" s="24">
        <f>SUM(B25,B27:B30)</f>
        <v>15600</v>
      </c>
      <c r="C31" s="24">
        <f t="shared" ref="C31" si="0">SUM(C25,C27:C30)</f>
        <v>0</v>
      </c>
    </row>
    <row r="32" spans="1:3" x14ac:dyDescent="0.25">
      <c r="A32" s="179" t="s">
        <v>508</v>
      </c>
      <c r="B32" s="178"/>
      <c r="C32" s="178"/>
    </row>
    <row r="33" spans="1:5" x14ac:dyDescent="0.25">
      <c r="A33" s="29" t="s">
        <v>504</v>
      </c>
      <c r="B33" s="22">
        <v>0</v>
      </c>
      <c r="C33" s="30">
        <v>7754.68</v>
      </c>
      <c r="D33" s="51"/>
    </row>
    <row r="34" spans="1:5" x14ac:dyDescent="0.25">
      <c r="A34" s="29" t="s">
        <v>505</v>
      </c>
      <c r="B34" s="22">
        <v>0</v>
      </c>
      <c r="C34" s="30">
        <v>100</v>
      </c>
      <c r="D34" s="51"/>
    </row>
    <row r="35" spans="1:5" x14ac:dyDescent="0.25">
      <c r="A35" s="29" t="s">
        <v>506</v>
      </c>
      <c r="B35" s="22">
        <v>0</v>
      </c>
      <c r="C35" s="30">
        <v>6774.7</v>
      </c>
      <c r="D35" s="51"/>
    </row>
    <row r="36" spans="1:5" x14ac:dyDescent="0.25">
      <c r="A36" s="29" t="s">
        <v>507</v>
      </c>
      <c r="B36" s="25">
        <v>0</v>
      </c>
      <c r="C36" s="30">
        <v>5318.42</v>
      </c>
      <c r="D36" s="51"/>
    </row>
    <row r="37" spans="1:5" x14ac:dyDescent="0.25">
      <c r="A37" s="3" t="s">
        <v>503</v>
      </c>
      <c r="B37" s="25">
        <v>0</v>
      </c>
      <c r="C37" s="25">
        <v>0</v>
      </c>
      <c r="E37" s="51"/>
    </row>
    <row r="38" spans="1:5" x14ac:dyDescent="0.25">
      <c r="A38" s="80" t="s">
        <v>390</v>
      </c>
      <c r="B38" s="24">
        <v>36000</v>
      </c>
      <c r="C38" s="24">
        <f>SUM(C33:C37)</f>
        <v>19947.800000000003</v>
      </c>
    </row>
    <row r="39" spans="1:5" x14ac:dyDescent="0.25">
      <c r="A39" s="180" t="s">
        <v>509</v>
      </c>
      <c r="B39" s="178"/>
      <c r="C39" s="178"/>
    </row>
    <row r="40" spans="1:5" x14ac:dyDescent="0.25">
      <c r="A40" s="29" t="s">
        <v>391</v>
      </c>
      <c r="B40" s="22">
        <v>0</v>
      </c>
      <c r="C40" s="22">
        <v>6680.34</v>
      </c>
    </row>
    <row r="41" spans="1:5" x14ac:dyDescent="0.25">
      <c r="A41" s="29" t="s">
        <v>392</v>
      </c>
      <c r="B41" s="22">
        <v>0</v>
      </c>
      <c r="C41" s="22"/>
    </row>
    <row r="42" spans="1:5" x14ac:dyDescent="0.25">
      <c r="A42" s="23" t="s">
        <v>393</v>
      </c>
      <c r="B42" s="24">
        <f>SUM(B40:B41)</f>
        <v>0</v>
      </c>
      <c r="C42" s="24">
        <f>SUM(C40:C41)</f>
        <v>6680.34</v>
      </c>
    </row>
    <row r="43" spans="1:5" x14ac:dyDescent="0.25">
      <c r="A43" s="179" t="s">
        <v>510</v>
      </c>
      <c r="B43" s="178"/>
      <c r="C43" s="178"/>
    </row>
    <row r="44" spans="1:5" x14ac:dyDescent="0.25">
      <c r="A44" s="3" t="s">
        <v>394</v>
      </c>
      <c r="B44" s="22">
        <v>0</v>
      </c>
      <c r="C44" s="22">
        <v>0</v>
      </c>
    </row>
    <row r="45" spans="1:5" x14ac:dyDescent="0.25">
      <c r="A45" s="3" t="s">
        <v>395</v>
      </c>
      <c r="B45" s="22">
        <v>0</v>
      </c>
      <c r="C45" s="22">
        <v>0</v>
      </c>
    </row>
    <row r="46" spans="1:5" x14ac:dyDescent="0.25">
      <c r="A46" s="3" t="s">
        <v>396</v>
      </c>
      <c r="B46" s="22">
        <v>0</v>
      </c>
      <c r="C46" s="22">
        <v>0</v>
      </c>
    </row>
    <row r="47" spans="1:5" x14ac:dyDescent="0.25">
      <c r="A47" s="3" t="s">
        <v>397</v>
      </c>
      <c r="B47" s="22">
        <v>0</v>
      </c>
      <c r="C47" s="22">
        <v>0</v>
      </c>
    </row>
    <row r="48" spans="1:5" x14ac:dyDescent="0.25">
      <c r="A48" s="23" t="s">
        <v>398</v>
      </c>
      <c r="B48" s="24">
        <f>SUM(B44:B47)</f>
        <v>0</v>
      </c>
      <c r="C48" s="24">
        <f>SUM(C44:C47)</f>
        <v>0</v>
      </c>
    </row>
    <row r="49" spans="1:5" x14ac:dyDescent="0.25">
      <c r="A49" s="181" t="s">
        <v>511</v>
      </c>
      <c r="B49" s="182"/>
      <c r="C49" s="182"/>
    </row>
    <row r="50" spans="1:5" x14ac:dyDescent="0.25">
      <c r="A50" s="3" t="s">
        <v>399</v>
      </c>
      <c r="B50" s="22">
        <v>0</v>
      </c>
      <c r="C50" s="22">
        <v>48200.07</v>
      </c>
    </row>
    <row r="51" spans="1:5" x14ac:dyDescent="0.25">
      <c r="A51" s="3" t="s">
        <v>400</v>
      </c>
      <c r="B51" s="22">
        <v>0</v>
      </c>
      <c r="C51" s="22">
        <v>87235.07</v>
      </c>
    </row>
    <row r="52" spans="1:5" x14ac:dyDescent="0.25">
      <c r="A52" s="3" t="s">
        <v>401</v>
      </c>
      <c r="B52" s="22">
        <v>0</v>
      </c>
      <c r="C52" s="22">
        <v>0</v>
      </c>
    </row>
    <row r="53" spans="1:5" x14ac:dyDescent="0.25">
      <c r="A53" s="3" t="s">
        <v>402</v>
      </c>
      <c r="B53" s="22">
        <v>0</v>
      </c>
      <c r="C53" s="22">
        <v>62633.55</v>
      </c>
    </row>
    <row r="54" spans="1:5" x14ac:dyDescent="0.25">
      <c r="A54" s="3" t="s">
        <v>403</v>
      </c>
      <c r="B54" s="22">
        <v>0</v>
      </c>
      <c r="C54" s="22">
        <v>0</v>
      </c>
    </row>
    <row r="55" spans="1:5" x14ac:dyDescent="0.25">
      <c r="A55" s="3" t="s">
        <v>404</v>
      </c>
      <c r="B55" s="22">
        <v>243076.8</v>
      </c>
      <c r="C55" s="22">
        <v>106116.6</v>
      </c>
    </row>
    <row r="56" spans="1:5" x14ac:dyDescent="0.25">
      <c r="A56" s="3" t="s">
        <v>484</v>
      </c>
      <c r="B56" s="22">
        <v>0</v>
      </c>
      <c r="C56" s="91">
        <v>27960.52</v>
      </c>
    </row>
    <row r="57" spans="1:5" x14ac:dyDescent="0.25">
      <c r="A57" s="3" t="s">
        <v>485</v>
      </c>
      <c r="B57" s="22">
        <v>0</v>
      </c>
      <c r="C57" s="22">
        <v>140589.74</v>
      </c>
    </row>
    <row r="58" spans="1:5" x14ac:dyDescent="0.25">
      <c r="A58" s="3" t="s">
        <v>539</v>
      </c>
      <c r="B58" s="22">
        <v>538200</v>
      </c>
      <c r="C58" s="22"/>
    </row>
    <row r="59" spans="1:5" x14ac:dyDescent="0.25">
      <c r="A59" s="3" t="s">
        <v>486</v>
      </c>
      <c r="B59" s="22">
        <v>0</v>
      </c>
      <c r="C59" s="22">
        <f>23343.44+54776.72+73867.99</f>
        <v>151988.15000000002</v>
      </c>
      <c r="E59" s="52"/>
    </row>
    <row r="60" spans="1:5" x14ac:dyDescent="0.25">
      <c r="A60" s="23" t="s">
        <v>405</v>
      </c>
      <c r="B60" s="24">
        <f>SUM(B50:B59)</f>
        <v>781276.8</v>
      </c>
      <c r="C60" s="24">
        <f>SUM(C50:C59)</f>
        <v>624723.70000000007</v>
      </c>
      <c r="E60" s="52"/>
    </row>
    <row r="61" spans="1:5" x14ac:dyDescent="0.25">
      <c r="A61" s="179" t="s">
        <v>406</v>
      </c>
      <c r="B61" s="179"/>
      <c r="C61" s="179"/>
    </row>
    <row r="62" spans="1:5" x14ac:dyDescent="0.25">
      <c r="A62" s="29" t="s">
        <v>407</v>
      </c>
      <c r="B62" s="22">
        <v>87290.48</v>
      </c>
      <c r="C62" s="22">
        <v>84170.559999999998</v>
      </c>
      <c r="E62" s="52"/>
    </row>
    <row r="63" spans="1:5" x14ac:dyDescent="0.25">
      <c r="A63" s="29" t="s">
        <v>408</v>
      </c>
      <c r="B63" s="22">
        <v>0</v>
      </c>
      <c r="C63" s="22">
        <v>4262.92</v>
      </c>
    </row>
    <row r="64" spans="1:5" x14ac:dyDescent="0.25">
      <c r="A64" s="29" t="s">
        <v>409</v>
      </c>
      <c r="B64" s="22">
        <v>0</v>
      </c>
      <c r="C64" s="22">
        <v>639.66</v>
      </c>
    </row>
    <row r="65" spans="1:5" x14ac:dyDescent="0.25">
      <c r="A65" s="29" t="s">
        <v>410</v>
      </c>
      <c r="B65" s="22">
        <v>0</v>
      </c>
      <c r="C65" s="22">
        <v>6737.89</v>
      </c>
    </row>
    <row r="66" spans="1:5" x14ac:dyDescent="0.25">
      <c r="A66" s="29" t="s">
        <v>411</v>
      </c>
      <c r="B66" s="22">
        <v>0</v>
      </c>
      <c r="C66" s="22">
        <v>0</v>
      </c>
    </row>
    <row r="67" spans="1:5" x14ac:dyDescent="0.25">
      <c r="A67" s="29" t="s">
        <v>523</v>
      </c>
      <c r="B67" s="22">
        <v>0</v>
      </c>
      <c r="C67" s="22">
        <f>8875+250</f>
        <v>9125</v>
      </c>
    </row>
    <row r="68" spans="1:5" x14ac:dyDescent="0.25">
      <c r="A68" s="29" t="s">
        <v>524</v>
      </c>
      <c r="B68" s="22">
        <v>0</v>
      </c>
      <c r="C68" s="22">
        <v>160</v>
      </c>
    </row>
    <row r="69" spans="1:5" x14ac:dyDescent="0.25">
      <c r="A69" s="29" t="s">
        <v>525</v>
      </c>
      <c r="B69" s="22">
        <v>0</v>
      </c>
      <c r="C69" s="22">
        <v>0</v>
      </c>
    </row>
    <row r="70" spans="1:5" x14ac:dyDescent="0.25">
      <c r="A70" s="29" t="s">
        <v>526</v>
      </c>
      <c r="B70" s="22">
        <v>0</v>
      </c>
      <c r="C70" s="22">
        <v>10000</v>
      </c>
    </row>
    <row r="71" spans="1:5" x14ac:dyDescent="0.25">
      <c r="A71" s="29" t="s">
        <v>412</v>
      </c>
      <c r="B71" s="22">
        <v>0</v>
      </c>
      <c r="C71" s="22">
        <v>266</v>
      </c>
    </row>
    <row r="72" spans="1:5" x14ac:dyDescent="0.25">
      <c r="A72" s="29" t="s">
        <v>521</v>
      </c>
      <c r="B72" s="22">
        <v>0</v>
      </c>
      <c r="C72" s="22">
        <v>1200</v>
      </c>
    </row>
    <row r="73" spans="1:5" x14ac:dyDescent="0.25">
      <c r="A73" s="29" t="s">
        <v>522</v>
      </c>
      <c r="B73" s="22">
        <v>0</v>
      </c>
      <c r="C73" s="22">
        <v>1568.3</v>
      </c>
      <c r="E73" s="52"/>
    </row>
    <row r="74" spans="1:5" s="4" customFormat="1" ht="13.5" x14ac:dyDescent="0.25">
      <c r="A74" s="3" t="s">
        <v>527</v>
      </c>
      <c r="B74" s="22">
        <v>0</v>
      </c>
      <c r="C74" s="31">
        <v>364.37</v>
      </c>
    </row>
    <row r="75" spans="1:5" s="4" customFormat="1" ht="13.5" x14ac:dyDescent="0.25">
      <c r="A75" s="3" t="s">
        <v>540</v>
      </c>
      <c r="B75" s="22">
        <v>23000</v>
      </c>
      <c r="C75" s="31"/>
    </row>
    <row r="76" spans="1:5" x14ac:dyDescent="0.25">
      <c r="A76" s="23" t="s">
        <v>413</v>
      </c>
      <c r="B76" s="24">
        <f>SUM(B62:B75)</f>
        <v>110290.48</v>
      </c>
      <c r="C76" s="24">
        <f>SUM(C62:C74)</f>
        <v>118494.7</v>
      </c>
    </row>
    <row r="77" spans="1:5" x14ac:dyDescent="0.25">
      <c r="A77" s="183" t="s">
        <v>414</v>
      </c>
      <c r="B77" s="184"/>
      <c r="C77" s="185"/>
    </row>
    <row r="78" spans="1:5" x14ac:dyDescent="0.25">
      <c r="A78" s="3" t="s">
        <v>415</v>
      </c>
      <c r="B78" s="22">
        <v>0</v>
      </c>
      <c r="C78" s="22"/>
    </row>
    <row r="79" spans="1:5" x14ac:dyDescent="0.25">
      <c r="A79" s="3" t="s">
        <v>416</v>
      </c>
      <c r="B79" s="22">
        <v>0</v>
      </c>
      <c r="C79" s="31"/>
    </row>
    <row r="80" spans="1:5" x14ac:dyDescent="0.25">
      <c r="A80" s="23" t="s">
        <v>417</v>
      </c>
      <c r="B80" s="24">
        <f>SUM(B78:B79)</f>
        <v>0</v>
      </c>
      <c r="C80" s="24">
        <f>SUM(C78:C79)</f>
        <v>0</v>
      </c>
    </row>
    <row r="81" spans="1:3" x14ac:dyDescent="0.25">
      <c r="A81" s="32" t="s">
        <v>418</v>
      </c>
      <c r="B81" s="32"/>
      <c r="C81" s="32"/>
    </row>
    <row r="82" spans="1:3" x14ac:dyDescent="0.25">
      <c r="A82" s="172" t="s">
        <v>419</v>
      </c>
      <c r="B82" s="173"/>
      <c r="C82" s="174"/>
    </row>
    <row r="83" spans="1:3" x14ac:dyDescent="0.25">
      <c r="A83" s="29" t="s">
        <v>420</v>
      </c>
      <c r="B83" s="22">
        <v>0</v>
      </c>
      <c r="C83" s="31">
        <v>0</v>
      </c>
    </row>
    <row r="84" spans="1:3" x14ac:dyDescent="0.25">
      <c r="A84" s="29" t="s">
        <v>421</v>
      </c>
      <c r="B84" s="22">
        <v>0</v>
      </c>
      <c r="C84" s="31">
        <v>0</v>
      </c>
    </row>
    <row r="85" spans="1:3" x14ac:dyDescent="0.25">
      <c r="A85" s="29" t="s">
        <v>422</v>
      </c>
      <c r="B85" s="22">
        <v>0</v>
      </c>
      <c r="C85" s="31">
        <v>0</v>
      </c>
    </row>
    <row r="86" spans="1:3" x14ac:dyDescent="0.25">
      <c r="A86" s="29" t="s">
        <v>423</v>
      </c>
      <c r="B86" s="22">
        <v>0</v>
      </c>
      <c r="C86" s="31">
        <v>0</v>
      </c>
    </row>
    <row r="87" spans="1:3" x14ac:dyDescent="0.25">
      <c r="A87" s="33" t="s">
        <v>424</v>
      </c>
      <c r="B87" s="34">
        <f>SUM(B83:B86)</f>
        <v>0</v>
      </c>
      <c r="C87" s="35">
        <f>SUM(C83:C86)</f>
        <v>0</v>
      </c>
    </row>
    <row r="88" spans="1:3" x14ac:dyDescent="0.25">
      <c r="A88" s="172" t="s">
        <v>425</v>
      </c>
      <c r="B88" s="173"/>
      <c r="C88" s="174"/>
    </row>
    <row r="89" spans="1:3" x14ac:dyDescent="0.25">
      <c r="A89" s="3" t="s">
        <v>426</v>
      </c>
      <c r="B89" s="22"/>
      <c r="C89" s="31">
        <v>123341.19</v>
      </c>
    </row>
    <row r="90" spans="1:3" x14ac:dyDescent="0.25">
      <c r="A90" s="3" t="s">
        <v>427</v>
      </c>
      <c r="B90" s="22">
        <v>0</v>
      </c>
      <c r="C90" s="31"/>
    </row>
    <row r="91" spans="1:3" x14ac:dyDescent="0.25">
      <c r="A91" s="36" t="s">
        <v>428</v>
      </c>
      <c r="B91" s="34"/>
      <c r="C91" s="35">
        <f>SUM(C89:C90)</f>
        <v>123341.19</v>
      </c>
    </row>
    <row r="92" spans="1:3" x14ac:dyDescent="0.25">
      <c r="A92" s="23" t="s">
        <v>429</v>
      </c>
      <c r="B92" s="24">
        <f>B87+B91</f>
        <v>0</v>
      </c>
      <c r="C92" s="24">
        <f>C87+C91</f>
        <v>123341.19</v>
      </c>
    </row>
    <row r="93" spans="1:3" x14ac:dyDescent="0.25">
      <c r="A93" s="32" t="s">
        <v>430</v>
      </c>
      <c r="B93" s="32"/>
      <c r="C93" s="32"/>
    </row>
    <row r="94" spans="1:3" x14ac:dyDescent="0.25">
      <c r="A94" s="29" t="s">
        <v>431</v>
      </c>
      <c r="B94" s="22">
        <v>0</v>
      </c>
      <c r="C94" s="22"/>
    </row>
    <row r="95" spans="1:3" x14ac:dyDescent="0.25">
      <c r="A95" s="23" t="s">
        <v>432</v>
      </c>
      <c r="B95" s="24">
        <f>SUM(B94)</f>
        <v>0</v>
      </c>
      <c r="C95" s="24">
        <f>SUM(C94)</f>
        <v>0</v>
      </c>
    </row>
    <row r="96" spans="1:3" x14ac:dyDescent="0.25">
      <c r="A96" s="32" t="s">
        <v>433</v>
      </c>
      <c r="B96" s="32"/>
      <c r="C96" s="32"/>
    </row>
    <row r="97" spans="1:6" x14ac:dyDescent="0.25">
      <c r="A97" s="29" t="s">
        <v>434</v>
      </c>
      <c r="B97" s="22">
        <v>0</v>
      </c>
      <c r="C97" s="22">
        <v>0</v>
      </c>
    </row>
    <row r="98" spans="1:6" x14ac:dyDescent="0.25">
      <c r="A98" s="29" t="s">
        <v>435</v>
      </c>
      <c r="B98" s="22">
        <v>0</v>
      </c>
      <c r="C98" s="22">
        <v>0</v>
      </c>
    </row>
    <row r="99" spans="1:6" x14ac:dyDescent="0.25">
      <c r="A99" s="23" t="s">
        <v>436</v>
      </c>
      <c r="B99" s="24">
        <f>SUM(B97:B98)</f>
        <v>0</v>
      </c>
      <c r="C99" s="24">
        <f>SUM(C97:C98)</f>
        <v>0</v>
      </c>
    </row>
    <row r="100" spans="1:6" x14ac:dyDescent="0.25">
      <c r="A100" s="11" t="s">
        <v>437</v>
      </c>
      <c r="B100" s="11"/>
      <c r="C100" s="11"/>
    </row>
    <row r="101" spans="1:6" x14ac:dyDescent="0.25">
      <c r="A101" s="3" t="s">
        <v>438</v>
      </c>
      <c r="B101" s="25">
        <v>0</v>
      </c>
      <c r="C101" s="25">
        <v>0</v>
      </c>
    </row>
    <row r="102" spans="1:6" x14ac:dyDescent="0.25">
      <c r="A102" s="3" t="s">
        <v>516</v>
      </c>
      <c r="B102" s="25">
        <v>0</v>
      </c>
      <c r="C102" s="31">
        <v>7890.16</v>
      </c>
    </row>
    <row r="103" spans="1:6" x14ac:dyDescent="0.25">
      <c r="A103" s="3" t="s">
        <v>515</v>
      </c>
      <c r="B103" s="25">
        <v>0</v>
      </c>
      <c r="C103" s="22">
        <v>1858</v>
      </c>
      <c r="F103" s="87"/>
    </row>
    <row r="104" spans="1:6" x14ac:dyDescent="0.25">
      <c r="A104" s="3" t="s">
        <v>439</v>
      </c>
      <c r="B104" s="22">
        <v>0</v>
      </c>
      <c r="C104" s="22">
        <v>0</v>
      </c>
      <c r="F104" s="54"/>
    </row>
    <row r="105" spans="1:6" x14ac:dyDescent="0.25">
      <c r="A105" s="23" t="s">
        <v>440</v>
      </c>
      <c r="B105" s="37">
        <v>18000</v>
      </c>
      <c r="C105" s="37">
        <f>SUM(C101:C104)</f>
        <v>9748.16</v>
      </c>
      <c r="F105" s="54"/>
    </row>
    <row r="106" spans="1:6" x14ac:dyDescent="0.25">
      <c r="A106" s="32" t="s">
        <v>532</v>
      </c>
      <c r="B106" s="32"/>
      <c r="C106" s="32"/>
      <c r="F106" s="54"/>
    </row>
    <row r="107" spans="1:6" x14ac:dyDescent="0.25">
      <c r="A107" s="29" t="s">
        <v>441</v>
      </c>
      <c r="B107" s="25">
        <v>43862.36</v>
      </c>
      <c r="C107" s="22">
        <v>41360.550000000003</v>
      </c>
      <c r="F107" s="88"/>
    </row>
    <row r="108" spans="1:6" x14ac:dyDescent="0.25">
      <c r="A108" s="23" t="s">
        <v>442</v>
      </c>
      <c r="B108" s="24">
        <f>SUM(B107)</f>
        <v>43862.36</v>
      </c>
      <c r="C108" s="24">
        <f>SUM(C107)</f>
        <v>41360.550000000003</v>
      </c>
    </row>
    <row r="109" spans="1:6" x14ac:dyDescent="0.25">
      <c r="A109" s="32" t="s">
        <v>443</v>
      </c>
      <c r="B109" s="32"/>
      <c r="C109" s="32"/>
      <c r="E109" s="52"/>
    </row>
    <row r="110" spans="1:6" x14ac:dyDescent="0.25">
      <c r="A110" s="29" t="s">
        <v>444</v>
      </c>
      <c r="B110" s="25">
        <v>44970.36</v>
      </c>
      <c r="C110" s="22">
        <v>0</v>
      </c>
    </row>
    <row r="111" spans="1:6" x14ac:dyDescent="0.25">
      <c r="A111" s="29" t="s">
        <v>542</v>
      </c>
      <c r="B111" s="22">
        <v>0</v>
      </c>
      <c r="C111" s="22">
        <v>0.01</v>
      </c>
    </row>
    <row r="112" spans="1:6" x14ac:dyDescent="0.25">
      <c r="A112" s="29" t="s">
        <v>543</v>
      </c>
      <c r="B112" s="22"/>
      <c r="C112" s="22">
        <f>10542.43+55.35-3035.4</f>
        <v>7562.380000000001</v>
      </c>
    </row>
    <row r="113" spans="1:3" x14ac:dyDescent="0.25">
      <c r="A113" s="23" t="s">
        <v>445</v>
      </c>
      <c r="B113" s="24">
        <f>SUM(B110:B111)</f>
        <v>44970.36</v>
      </c>
      <c r="C113" s="24">
        <f>SUM(C110:C112)</f>
        <v>7562.3900000000012</v>
      </c>
    </row>
    <row r="114" spans="1:3" x14ac:dyDescent="0.25">
      <c r="A114" s="32" t="s">
        <v>446</v>
      </c>
      <c r="B114" s="32"/>
      <c r="C114" s="32"/>
    </row>
    <row r="115" spans="1:3" x14ac:dyDescent="0.25">
      <c r="A115" s="3" t="s">
        <v>447</v>
      </c>
      <c r="B115" s="22">
        <f>B17</f>
        <v>0</v>
      </c>
      <c r="C115" s="22">
        <f>C17</f>
        <v>0</v>
      </c>
    </row>
    <row r="116" spans="1:3" x14ac:dyDescent="0.25">
      <c r="A116" s="3" t="s">
        <v>448</v>
      </c>
      <c r="B116" s="22">
        <f>B22</f>
        <v>0</v>
      </c>
      <c r="C116" s="22">
        <f>C22</f>
        <v>0</v>
      </c>
    </row>
    <row r="117" spans="1:3" x14ac:dyDescent="0.25">
      <c r="A117" s="3" t="s">
        <v>449</v>
      </c>
      <c r="B117" s="22">
        <f>B31</f>
        <v>15600</v>
      </c>
      <c r="C117" s="22">
        <f>C31</f>
        <v>0</v>
      </c>
    </row>
    <row r="118" spans="1:3" x14ac:dyDescent="0.25">
      <c r="A118" s="3" t="s">
        <v>389</v>
      </c>
      <c r="B118" s="22">
        <f>B38</f>
        <v>36000</v>
      </c>
      <c r="C118" s="22">
        <f>C38</f>
        <v>19947.800000000003</v>
      </c>
    </row>
    <row r="119" spans="1:3" x14ac:dyDescent="0.25">
      <c r="A119" s="3" t="s">
        <v>450</v>
      </c>
      <c r="B119" s="22">
        <f>B42</f>
        <v>0</v>
      </c>
      <c r="C119" s="22">
        <f>C42</f>
        <v>6680.34</v>
      </c>
    </row>
    <row r="120" spans="1:3" x14ac:dyDescent="0.25">
      <c r="A120" s="3" t="s">
        <v>451</v>
      </c>
      <c r="B120" s="22">
        <f>B48</f>
        <v>0</v>
      </c>
      <c r="C120" s="22">
        <f>C48</f>
        <v>0</v>
      </c>
    </row>
    <row r="121" spans="1:3" x14ac:dyDescent="0.25">
      <c r="A121" s="3" t="s">
        <v>452</v>
      </c>
      <c r="B121" s="22">
        <f>B60</f>
        <v>781276.8</v>
      </c>
      <c r="C121" s="22">
        <f>C60</f>
        <v>624723.70000000007</v>
      </c>
    </row>
    <row r="122" spans="1:3" x14ac:dyDescent="0.25">
      <c r="A122" s="3" t="s">
        <v>453</v>
      </c>
      <c r="B122" s="22">
        <f>B76</f>
        <v>110290.48</v>
      </c>
      <c r="C122" s="22">
        <f>C76</f>
        <v>118494.7</v>
      </c>
    </row>
    <row r="123" spans="1:3" x14ac:dyDescent="0.25">
      <c r="A123" s="3" t="s">
        <v>454</v>
      </c>
      <c r="B123" s="22">
        <f>B80</f>
        <v>0</v>
      </c>
      <c r="C123" s="22">
        <f>C80</f>
        <v>0</v>
      </c>
    </row>
    <row r="124" spans="1:3" x14ac:dyDescent="0.25">
      <c r="A124" s="3" t="s">
        <v>455</v>
      </c>
      <c r="B124" s="22">
        <f>B92</f>
        <v>0</v>
      </c>
      <c r="C124" s="22">
        <f>C92</f>
        <v>123341.19</v>
      </c>
    </row>
    <row r="125" spans="1:3" x14ac:dyDescent="0.25">
      <c r="A125" s="3" t="s">
        <v>456</v>
      </c>
      <c r="B125" s="22">
        <f>B95</f>
        <v>0</v>
      </c>
      <c r="C125" s="22">
        <f>C95</f>
        <v>0</v>
      </c>
    </row>
    <row r="126" spans="1:3" x14ac:dyDescent="0.25">
      <c r="A126" s="3" t="s">
        <v>457</v>
      </c>
      <c r="B126" s="22">
        <f>B99</f>
        <v>0</v>
      </c>
      <c r="C126" s="22">
        <f>C99</f>
        <v>0</v>
      </c>
    </row>
    <row r="127" spans="1:3" x14ac:dyDescent="0.25">
      <c r="A127" s="3" t="s">
        <v>458</v>
      </c>
      <c r="B127" s="22">
        <f>B105</f>
        <v>18000</v>
      </c>
      <c r="C127" s="22">
        <f>C105</f>
        <v>9748.16</v>
      </c>
    </row>
    <row r="128" spans="1:3" x14ac:dyDescent="0.25">
      <c r="A128" s="3" t="s">
        <v>459</v>
      </c>
      <c r="B128" s="22">
        <f>B108</f>
        <v>43862.36</v>
      </c>
      <c r="C128" s="22">
        <f>C108</f>
        <v>41360.550000000003</v>
      </c>
    </row>
    <row r="129" spans="1:5" x14ac:dyDescent="0.25">
      <c r="A129" s="3" t="s">
        <v>460</v>
      </c>
      <c r="B129" s="22">
        <f>B110</f>
        <v>44970.36</v>
      </c>
      <c r="C129" s="22">
        <v>0</v>
      </c>
    </row>
    <row r="130" spans="1:5" x14ac:dyDescent="0.25">
      <c r="A130" s="3" t="s">
        <v>533</v>
      </c>
      <c r="B130" s="22">
        <v>0</v>
      </c>
      <c r="C130" s="22">
        <f>C113</f>
        <v>7562.3900000000012</v>
      </c>
    </row>
    <row r="131" spans="1:5" x14ac:dyDescent="0.25">
      <c r="A131" s="20" t="s">
        <v>461</v>
      </c>
      <c r="B131" s="21">
        <f>SUM(B115:B130)</f>
        <v>1050000</v>
      </c>
      <c r="C131" s="21">
        <f>SUM(C115:C130)</f>
        <v>951858.83000000007</v>
      </c>
      <c r="E131" s="52"/>
    </row>
    <row r="132" spans="1:5" x14ac:dyDescent="0.25">
      <c r="A132" s="38" t="s">
        <v>360</v>
      </c>
      <c r="B132" s="21">
        <f>SUM(B6:B7)</f>
        <v>1050000</v>
      </c>
      <c r="C132" s="21">
        <f>SUM(C6:C7)+C9</f>
        <v>921165.5</v>
      </c>
      <c r="E132" s="53"/>
    </row>
    <row r="133" spans="1:5" x14ac:dyDescent="0.25">
      <c r="A133" s="20" t="s">
        <v>462</v>
      </c>
      <c r="B133" s="21">
        <f>B8</f>
        <v>0</v>
      </c>
      <c r="C133" s="21">
        <f>C8</f>
        <v>30693.329999999998</v>
      </c>
      <c r="E133" s="52"/>
    </row>
    <row r="134" spans="1:5" x14ac:dyDescent="0.25">
      <c r="A134" s="20" t="s">
        <v>463</v>
      </c>
      <c r="B134" s="21">
        <f>B132+B133-B131</f>
        <v>0</v>
      </c>
      <c r="C134" s="21">
        <f>C132+C133-C131</f>
        <v>0</v>
      </c>
    </row>
  </sheetData>
  <mergeCells count="12">
    <mergeCell ref="A88:C88"/>
    <mergeCell ref="A1:C1"/>
    <mergeCell ref="A12:C12"/>
    <mergeCell ref="A18:C18"/>
    <mergeCell ref="A23:C23"/>
    <mergeCell ref="A32:C32"/>
    <mergeCell ref="A39:C39"/>
    <mergeCell ref="A43:C43"/>
    <mergeCell ref="A49:C49"/>
    <mergeCell ref="A61:C61"/>
    <mergeCell ref="A77:C77"/>
    <mergeCell ref="A82:C8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EC55-91CF-43AE-8FE2-A39EF1CABBC6}">
  <dimension ref="A1:H15"/>
  <sheetViews>
    <sheetView workbookViewId="0">
      <selection activeCell="B1" sqref="B1:H1"/>
    </sheetView>
  </sheetViews>
  <sheetFormatPr defaultColWidth="8" defaultRowHeight="13.5" x14ac:dyDescent="0.25"/>
  <cols>
    <col min="1" max="1" width="8" style="4"/>
    <col min="2" max="2" width="38.625" style="4" customWidth="1"/>
    <col min="3" max="3" width="16.5" style="4" customWidth="1"/>
    <col min="4" max="4" width="9.125" style="4" bestFit="1" customWidth="1"/>
    <col min="5" max="5" width="10" style="4" bestFit="1" customWidth="1"/>
    <col min="6" max="6" width="16" style="4" bestFit="1" customWidth="1"/>
    <col min="7" max="7" width="24.625" style="4" bestFit="1" customWidth="1"/>
    <col min="8" max="8" width="10.25" style="4" bestFit="1" customWidth="1"/>
    <col min="9" max="9" width="8" style="4"/>
    <col min="10" max="10" width="10" style="4" bestFit="1" customWidth="1"/>
    <col min="11" max="11" width="21.875" style="4" bestFit="1" customWidth="1"/>
    <col min="12" max="16384" width="8" style="4"/>
  </cols>
  <sheetData>
    <row r="1" spans="1:8" x14ac:dyDescent="0.25">
      <c r="B1" s="152" t="s">
        <v>514</v>
      </c>
      <c r="C1" s="152"/>
      <c r="D1" s="152"/>
      <c r="E1" s="152"/>
      <c r="F1" s="152"/>
      <c r="G1" s="152"/>
      <c r="H1" s="152"/>
    </row>
    <row r="2" spans="1:8" x14ac:dyDescent="0.25">
      <c r="A2" s="84"/>
      <c r="B2" s="153" t="s">
        <v>71</v>
      </c>
      <c r="C2" s="85"/>
      <c r="D2" s="153" t="s">
        <v>464</v>
      </c>
      <c r="E2" s="153" t="s">
        <v>465</v>
      </c>
      <c r="F2" s="153" t="s">
        <v>466</v>
      </c>
      <c r="G2" s="153" t="s">
        <v>467</v>
      </c>
      <c r="H2" s="153" t="s">
        <v>468</v>
      </c>
    </row>
    <row r="3" spans="1:8" x14ac:dyDescent="0.25">
      <c r="A3" s="1" t="s">
        <v>469</v>
      </c>
      <c r="B3" s="154"/>
      <c r="C3" s="86" t="s">
        <v>470</v>
      </c>
      <c r="D3" s="154"/>
      <c r="E3" s="154"/>
      <c r="F3" s="154"/>
      <c r="G3" s="154"/>
      <c r="H3" s="154"/>
    </row>
    <row r="4" spans="1:8" x14ac:dyDescent="0.25">
      <c r="A4" s="39">
        <v>1</v>
      </c>
      <c r="B4" s="40" t="s">
        <v>322</v>
      </c>
      <c r="C4" s="41">
        <v>20901</v>
      </c>
      <c r="D4" s="42">
        <v>45331</v>
      </c>
      <c r="E4" s="83">
        <v>4515</v>
      </c>
      <c r="F4" s="43" t="s">
        <v>323</v>
      </c>
      <c r="G4" s="40" t="s">
        <v>535</v>
      </c>
      <c r="H4" s="151">
        <v>1858</v>
      </c>
    </row>
    <row r="5" spans="1:8" x14ac:dyDescent="0.25">
      <c r="A5" s="39">
        <v>2</v>
      </c>
      <c r="B5" s="46" t="s">
        <v>278</v>
      </c>
      <c r="C5" s="41">
        <v>553515000029000</v>
      </c>
      <c r="D5" s="42">
        <v>45475</v>
      </c>
      <c r="E5" s="45">
        <v>9669</v>
      </c>
      <c r="F5" s="43" t="s">
        <v>277</v>
      </c>
      <c r="G5" s="40" t="s">
        <v>536</v>
      </c>
      <c r="H5" s="105">
        <v>3034</v>
      </c>
    </row>
    <row r="6" spans="1:8" x14ac:dyDescent="0.25">
      <c r="A6" s="39">
        <v>3</v>
      </c>
      <c r="B6" s="40" t="s">
        <v>289</v>
      </c>
      <c r="C6" s="41">
        <v>553515000029000</v>
      </c>
      <c r="D6" s="42">
        <v>45554</v>
      </c>
      <c r="E6" s="82">
        <v>9729</v>
      </c>
      <c r="F6" s="43" t="s">
        <v>277</v>
      </c>
      <c r="G6" s="40" t="s">
        <v>537</v>
      </c>
      <c r="H6" s="105">
        <v>1342</v>
      </c>
    </row>
    <row r="7" spans="1:8" x14ac:dyDescent="0.25">
      <c r="A7" s="39">
        <v>4</v>
      </c>
      <c r="B7" s="40" t="s">
        <v>135</v>
      </c>
      <c r="C7" s="41">
        <v>70901</v>
      </c>
      <c r="D7" s="42">
        <v>45847</v>
      </c>
      <c r="E7" s="82">
        <v>2207</v>
      </c>
      <c r="F7" s="43" t="s">
        <v>134</v>
      </c>
      <c r="G7" s="40" t="s">
        <v>538</v>
      </c>
      <c r="H7" s="105">
        <v>3514.16</v>
      </c>
    </row>
    <row r="8" spans="1:8" x14ac:dyDescent="0.25">
      <c r="A8" s="48" t="s">
        <v>331</v>
      </c>
      <c r="B8" s="45"/>
      <c r="C8" s="45"/>
      <c r="D8" s="45"/>
      <c r="E8" s="45"/>
      <c r="F8" s="45"/>
      <c r="G8" s="45"/>
      <c r="H8" s="49">
        <f>SUM(H4:H7)</f>
        <v>9748.16</v>
      </c>
    </row>
    <row r="12" spans="1:8" x14ac:dyDescent="0.25">
      <c r="G12" s="75"/>
    </row>
    <row r="13" spans="1:8" x14ac:dyDescent="0.25">
      <c r="G13" s="75"/>
    </row>
    <row r="14" spans="1:8" x14ac:dyDescent="0.25">
      <c r="G14" s="75"/>
    </row>
    <row r="15" spans="1:8" x14ac:dyDescent="0.25">
      <c r="G15" s="75"/>
    </row>
  </sheetData>
  <mergeCells count="7">
    <mergeCell ref="B1:H1"/>
    <mergeCell ref="B2:B3"/>
    <mergeCell ref="D2:D3"/>
    <mergeCell ref="E2:E3"/>
    <mergeCell ref="F2:F3"/>
    <mergeCell ref="G2:G3"/>
    <mergeCell ref="H2:H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pagamentos</vt:lpstr>
      <vt:lpstr>conciliação</vt:lpstr>
      <vt:lpstr>rende fácil</vt:lpstr>
      <vt:lpstr>facep</vt:lpstr>
      <vt:lpstr>ufc</vt:lpstr>
      <vt:lpstr>CDB</vt:lpstr>
      <vt:lpstr>SINTÉTICO</vt:lpstr>
      <vt:lpstr>MAT PERMANENTE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maria da gloria arrais peter</cp:lastModifiedBy>
  <dcterms:created xsi:type="dcterms:W3CDTF">2025-12-10T22:13:27Z</dcterms:created>
  <dcterms:modified xsi:type="dcterms:W3CDTF">2026-05-08T12:40:10Z</dcterms:modified>
</cp:coreProperties>
</file>