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37734cf72bfdd0cb/Documentos/SITE FACEP/PRESTAÇÕES DE CONTA/CONCLUÍDAS E REVISADAS/"/>
    </mc:Choice>
  </mc:AlternateContent>
  <xr:revisionPtr revIDLastSave="1556" documentId="13_ncr:1_{C209D204-A7DE-DC44-8D69-E6A50D5162C1}" xr6:coauthVersionLast="47" xr6:coauthVersionMax="47" xr10:uidLastSave="{80B1782C-861A-4446-B3A8-926B44FF0FF6}"/>
  <bookViews>
    <workbookView xWindow="-120" yWindow="-120" windowWidth="29040" windowHeight="15720" activeTab="7" xr2:uid="{64910991-2C69-49E1-9871-516C1AA07258}"/>
  </bookViews>
  <sheets>
    <sheet name="CONCILIAÇÃO" sheetId="1" r:id="rId1"/>
    <sheet name="PAGAMENTOS" sheetId="4" r:id="rId2"/>
    <sheet name="FACEP" sheetId="5" r:id="rId3"/>
    <sheet name="UFC" sheetId="6" r:id="rId4"/>
    <sheet name="APLICAÇÃO CDB" sheetId="7" r:id="rId5"/>
    <sheet name="SINTÉTICO" sheetId="8" r:id="rId6"/>
    <sheet name="MATERIAL PERMANENTE" sheetId="9" r:id="rId7"/>
    <sheet name="RENDE FÁCIL" sheetId="11" r:id="rId8"/>
  </sheets>
  <definedNames>
    <definedName name="_xlnm._FilterDatabase" localSheetId="0" hidden="1">CONCILIAÇÃO!$A$1:$N$286</definedName>
    <definedName name="_xlnm._FilterDatabase" localSheetId="1" hidden="1">PAGAMENTOS!$A$2:$K$201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1" i="8" l="1"/>
  <c r="D37" i="6"/>
  <c r="L202" i="4"/>
  <c r="L208" i="4" s="1"/>
  <c r="L200" i="4"/>
  <c r="C99" i="8"/>
  <c r="C100" i="8" s="1"/>
  <c r="C119" i="8" s="1"/>
  <c r="C19" i="5"/>
  <c r="C54" i="8"/>
  <c r="C56" i="8"/>
  <c r="C57" i="8" s="1"/>
  <c r="C70" i="8"/>
  <c r="C72" i="8"/>
  <c r="C114" i="8" s="1"/>
  <c r="N153" i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135" i="1"/>
  <c r="N136" i="1" s="1"/>
  <c r="N124" i="1"/>
  <c r="N125" i="1" s="1"/>
  <c r="N99" i="1"/>
  <c r="N100" i="1" s="1"/>
  <c r="N78" i="1"/>
  <c r="N79" i="1" s="1"/>
  <c r="N70" i="1"/>
  <c r="N68" i="1"/>
  <c r="N65" i="1"/>
  <c r="N66" i="1" s="1"/>
  <c r="N59" i="1"/>
  <c r="N60" i="1" s="1"/>
  <c r="N53" i="1"/>
  <c r="N54" i="1" s="1"/>
  <c r="N55" i="1" s="1"/>
  <c r="C83" i="8"/>
  <c r="C8" i="8"/>
  <c r="E8" i="11"/>
  <c r="E9" i="11" s="1"/>
  <c r="E10" i="11" s="1"/>
  <c r="E7" i="11"/>
  <c r="E6" i="11"/>
  <c r="E5" i="11"/>
  <c r="C5" i="11"/>
  <c r="D7" i="7"/>
  <c r="D8" i="7" s="1"/>
  <c r="D9" i="7" s="1"/>
  <c r="D10" i="7" s="1"/>
  <c r="D11" i="7" s="1"/>
  <c r="D12" i="7" s="1"/>
  <c r="D13" i="7" s="1"/>
  <c r="D14" i="7" s="1"/>
  <c r="D6" i="7"/>
  <c r="D5" i="7"/>
  <c r="H5" i="9"/>
  <c r="D11" i="11"/>
  <c r="C11" i="11"/>
  <c r="E16" i="7"/>
  <c r="C16" i="7"/>
  <c r="B16" i="7"/>
  <c r="B124" i="8"/>
  <c r="C123" i="8"/>
  <c r="B123" i="8"/>
  <c r="B120" i="8"/>
  <c r="C104" i="8"/>
  <c r="B104" i="8"/>
  <c r="B100" i="8"/>
  <c r="B119" i="8" s="1"/>
  <c r="C97" i="8"/>
  <c r="C118" i="8" s="1"/>
  <c r="B97" i="8"/>
  <c r="B118" i="8" s="1"/>
  <c r="C91" i="8"/>
  <c r="C117" i="8" s="1"/>
  <c r="B91" i="8"/>
  <c r="B117" i="8" s="1"/>
  <c r="C87" i="8"/>
  <c r="C116" i="8" s="1"/>
  <c r="B87" i="8"/>
  <c r="B116" i="8" s="1"/>
  <c r="C79" i="8"/>
  <c r="C84" i="8" s="1"/>
  <c r="C115" i="8" s="1"/>
  <c r="B79" i="8"/>
  <c r="B84" i="8" s="1"/>
  <c r="B115" i="8" s="1"/>
  <c r="B72" i="8"/>
  <c r="B114" i="8" s="1"/>
  <c r="C68" i="8"/>
  <c r="C113" i="8" s="1"/>
  <c r="B68" i="8"/>
  <c r="B113" i="8" s="1"/>
  <c r="B57" i="8"/>
  <c r="B112" i="8" s="1"/>
  <c r="C47" i="8"/>
  <c r="C111" i="8" s="1"/>
  <c r="B47" i="8"/>
  <c r="B111" i="8" s="1"/>
  <c r="C41" i="8"/>
  <c r="C110" i="8" s="1"/>
  <c r="B41" i="8"/>
  <c r="B110" i="8" s="1"/>
  <c r="B37" i="8"/>
  <c r="B109" i="8" s="1"/>
  <c r="C37" i="8"/>
  <c r="C109" i="8" s="1"/>
  <c r="C31" i="8"/>
  <c r="C108" i="8" s="1"/>
  <c r="B31" i="8"/>
  <c r="B108" i="8" s="1"/>
  <c r="C22" i="8"/>
  <c r="C107" i="8" s="1"/>
  <c r="B22" i="8"/>
  <c r="B107" i="8" s="1"/>
  <c r="C17" i="8"/>
  <c r="C106" i="8" s="1"/>
  <c r="B17" i="8"/>
  <c r="B106" i="8" s="1"/>
  <c r="B10" i="8"/>
  <c r="N242" i="1" l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N253" i="1" s="1"/>
  <c r="N254" i="1" s="1"/>
  <c r="N255" i="1" s="1"/>
  <c r="N256" i="1" s="1"/>
  <c r="N257" i="1" s="1"/>
  <c r="N258" i="1" s="1"/>
  <c r="N259" i="1" s="1"/>
  <c r="N260" i="1" s="1"/>
  <c r="N261" i="1" s="1"/>
  <c r="N262" i="1" s="1"/>
  <c r="N263" i="1" s="1"/>
  <c r="N264" i="1" s="1"/>
  <c r="N265" i="1" s="1"/>
  <c r="N266" i="1" s="1"/>
  <c r="N267" i="1" s="1"/>
  <c r="N268" i="1" s="1"/>
  <c r="N269" i="1" s="1"/>
  <c r="N270" i="1" s="1"/>
  <c r="N271" i="1" s="1"/>
  <c r="N272" i="1" s="1"/>
  <c r="N273" i="1" s="1"/>
  <c r="N274" i="1" s="1"/>
  <c r="N275" i="1" s="1"/>
  <c r="N276" i="1" s="1"/>
  <c r="N277" i="1" s="1"/>
  <c r="N278" i="1" s="1"/>
  <c r="N279" i="1" s="1"/>
  <c r="N280" i="1" s="1"/>
  <c r="N281" i="1" s="1"/>
  <c r="N282" i="1" s="1"/>
  <c r="N283" i="1" s="1"/>
  <c r="N284" i="1" s="1"/>
  <c r="C112" i="8"/>
  <c r="C122" i="8" s="1"/>
  <c r="F11" i="11"/>
  <c r="B122" i="8"/>
  <c r="B125" i="8" s="1"/>
  <c r="C124" i="8"/>
  <c r="C10" i="8"/>
  <c r="C125" i="8" l="1"/>
</calcChain>
</file>

<file path=xl/sharedStrings.xml><?xml version="1.0" encoding="utf-8"?>
<sst xmlns="http://schemas.openxmlformats.org/spreadsheetml/2006/main" count="3293" uniqueCount="442">
  <si>
    <t>Item</t>
  </si>
  <si>
    <t>Rubrica</t>
  </si>
  <si>
    <t>Doc Bco</t>
  </si>
  <si>
    <t>Dia</t>
  </si>
  <si>
    <t>Mes</t>
  </si>
  <si>
    <t>Ano</t>
  </si>
  <si>
    <t>NF/Recibo</t>
  </si>
  <si>
    <t>Favorecido/Forn.</t>
  </si>
  <si>
    <t>Vinculo com o Projeto</t>
  </si>
  <si>
    <t>CPF/CNPJ</t>
  </si>
  <si>
    <t>Saldo</t>
  </si>
  <si>
    <t>Transferência recebida</t>
  </si>
  <si>
    <t>ABRIL</t>
  </si>
  <si>
    <t>Transferência enviada</t>
  </si>
  <si>
    <t>TED Transf.Eletr.Disponiv</t>
  </si>
  <si>
    <t>Tarifa Pacote de Serviços</t>
  </si>
  <si>
    <t>MAIO</t>
  </si>
  <si>
    <t>JUNHO</t>
  </si>
  <si>
    <t>JULHO</t>
  </si>
  <si>
    <t>AGOSTO</t>
  </si>
  <si>
    <t>Pagamento de Boleto</t>
  </si>
  <si>
    <t>Cheque Pago Outra Agência</t>
  </si>
  <si>
    <t>Tarifa Fornec Cheque</t>
  </si>
  <si>
    <t>Cheque Compensado</t>
  </si>
  <si>
    <t>SETEMBRO</t>
  </si>
  <si>
    <t>OUTUBRO</t>
  </si>
  <si>
    <t>NOVEMBRO</t>
  </si>
  <si>
    <t>DEZEMBRO</t>
  </si>
  <si>
    <t>JANEIRO</t>
  </si>
  <si>
    <t>FEVEREIRO</t>
  </si>
  <si>
    <t>Aplicação BB CDB DI</t>
  </si>
  <si>
    <t>Resgate BB CDB DI</t>
  </si>
  <si>
    <t>BB Rende Fácil</t>
  </si>
  <si>
    <t>PREFEITURA MUNICIPAL DE FORTALEZA</t>
  </si>
  <si>
    <t>TED Devolvida</t>
  </si>
  <si>
    <t>Tar DOC/TED Eletrônico</t>
  </si>
  <si>
    <t>RECEITA</t>
  </si>
  <si>
    <t>PATROCINADOR</t>
  </si>
  <si>
    <t>OBSERVAÇÃO</t>
  </si>
  <si>
    <t>FEDERAÇÃO DO COMÉRCIO DO ESTADO DO CEARÁ</t>
  </si>
  <si>
    <t>MILENA MARCINTHA ALVES BRAZ</t>
  </si>
  <si>
    <t>CARLOS AMÉRICO LEITE MOREIRA</t>
  </si>
  <si>
    <t>ALBA MARIA PINHO DE CARVALHO</t>
  </si>
  <si>
    <t>RECEITA FEDERAL DO BRASIL</t>
  </si>
  <si>
    <t>PESSOA JURÍDICA - Serviços  Bancários</t>
  </si>
  <si>
    <t>ROBERTO SMITH</t>
  </si>
  <si>
    <t>DELL COMPUTADOES DO BRASIL LTDA</t>
  </si>
  <si>
    <t>FORNECEDOR</t>
  </si>
  <si>
    <t>AVALIADOR</t>
  </si>
  <si>
    <t>PESSOA FÍSICA - Atividades de Processo Seletivo</t>
  </si>
  <si>
    <t>INSS PATRONAL 04 2022</t>
  </si>
  <si>
    <t>AGENTE FINANCEIRO</t>
  </si>
  <si>
    <t>DAM</t>
  </si>
  <si>
    <t>DARF</t>
  </si>
  <si>
    <t>PESSOA FÍSICA - Atividades de Ensino</t>
  </si>
  <si>
    <t>DOCENTE</t>
  </si>
  <si>
    <t>INSS PATRONAL 06 2022</t>
  </si>
  <si>
    <t>PESSOA FÍSICA - Atividades de Apoio Administrativo</t>
  </si>
  <si>
    <t>COLETA CAPES</t>
  </si>
  <si>
    <t>DESENVOLVIMENTO PROPOSTA</t>
  </si>
  <si>
    <t>INSS PATRONAL 09 2022</t>
  </si>
  <si>
    <t>LUIS TOMÁS DOMINGOS</t>
  </si>
  <si>
    <t>MARIA NAZARÉ MORAES SOARES</t>
  </si>
  <si>
    <t>INSS PATRONAL 10 2022</t>
  </si>
  <si>
    <t>DANIELLE MAIA CRUZ</t>
  </si>
  <si>
    <t>Aplicação BB Rende Fácil</t>
  </si>
  <si>
    <t>Resgate BB Rende Fácil</t>
  </si>
  <si>
    <t>RESSARCIMENTO À UFC</t>
  </si>
  <si>
    <t>GRU</t>
  </si>
  <si>
    <t>UNIVERSIDADE FEDERAL DO CEARÁ</t>
  </si>
  <si>
    <t>CONTRATANTE</t>
  </si>
  <si>
    <t>MARÇO</t>
  </si>
  <si>
    <t>FUNDACAO DE APOIO A CIENCIA, CULTURA, ESTUDOS E PESQUISAS (FACEP)</t>
  </si>
  <si>
    <t>EXECUTOR</t>
  </si>
  <si>
    <t>MATERIAL PERMANENTE - Computador</t>
  </si>
  <si>
    <t>OBRIGAÇÕES TRIBUTÁRIAS E CONTRIBUTIVAS - ISS</t>
  </si>
  <si>
    <t xml:space="preserve">OBRIGAÇÕES TRIBUTÁRIAS E CONTRIBUTIVAS - INSS PATRONAL </t>
  </si>
  <si>
    <t>OBRIGAÇÕES TRIBUTÁRIAS E CONTRIBUTIVAS - INSS AUTÔNOMO</t>
  </si>
  <si>
    <t>OBRIGAÇÕES TRIBUTÁRIAS E CONTRIBUTIVAS - IRRF</t>
  </si>
  <si>
    <t>OBRIGAÇÕES TRIBUTÁRIAS E CONTRIBUTIVAS - ISS PJ</t>
  </si>
  <si>
    <t>MATERIAL DE CONSUMO - Outros Materiais de Consumo</t>
  </si>
  <si>
    <t>CASAS BAHIA S/A</t>
  </si>
  <si>
    <t xml:space="preserve">CASAS FREITAS </t>
  </si>
  <si>
    <t>COMETA SUPERMERCADOS LTDA</t>
  </si>
  <si>
    <t>MATERIAL DE CONSUMO - Gêneros de Alimentação</t>
  </si>
  <si>
    <t>RESSARCIMENTO À FUNDAÇÃO</t>
  </si>
  <si>
    <t xml:space="preserve">RESSARCIMENTO À FUNDAÇÃO </t>
  </si>
  <si>
    <t>ERICA NOGUEIRA BATISTA</t>
  </si>
  <si>
    <t>APOIO</t>
  </si>
  <si>
    <t>IMPOSTOS</t>
  </si>
  <si>
    <t>INSS 06 2022</t>
  </si>
  <si>
    <t xml:space="preserve"> ISS 06 2022</t>
  </si>
  <si>
    <t xml:space="preserve">  IRRF 06 2022</t>
  </si>
  <si>
    <t xml:space="preserve"> ISS 05 2025</t>
  </si>
  <si>
    <t xml:space="preserve"> ISS 09 2022</t>
  </si>
  <si>
    <t xml:space="preserve"> IRRF 09 2022</t>
  </si>
  <si>
    <t xml:space="preserve"> INSS 09 2022</t>
  </si>
  <si>
    <t xml:space="preserve"> INSS 10 2022</t>
  </si>
  <si>
    <t xml:space="preserve"> IRRF10 2022</t>
  </si>
  <si>
    <t>ISS 11 2022</t>
  </si>
  <si>
    <t xml:space="preserve">OBRIGAÇÕES TRIBUTÁRIAS E CONTRIBUTIVAS - INSS AUTÔNOMO </t>
  </si>
  <si>
    <t>INSS PATRONAL 11 2022</t>
  </si>
  <si>
    <t>INSS 11 2022</t>
  </si>
  <si>
    <t xml:space="preserve"> IRRF 11 2022</t>
  </si>
  <si>
    <t xml:space="preserve"> ISS 10 2022</t>
  </si>
  <si>
    <t>JÚLIO ALFREDO RACCHUMI ROMERO</t>
  </si>
  <si>
    <t>REF 05/2023</t>
  </si>
  <si>
    <t>REF 07/2023</t>
  </si>
  <si>
    <t>REF 09/2023</t>
  </si>
  <si>
    <t xml:space="preserve"> ISS 12 2022</t>
  </si>
  <si>
    <t xml:space="preserve"> ISS 04 2022</t>
  </si>
  <si>
    <t xml:space="preserve">  IRRF 04 2022</t>
  </si>
  <si>
    <t>00.000.000/0001-91</t>
  </si>
  <si>
    <t>ROSELANE GOMES BEZERRA</t>
  </si>
  <si>
    <t>LUIZ GUSTAVO ALVES ROCHA</t>
  </si>
  <si>
    <t>WENDEL MELO ANDRADE</t>
  </si>
  <si>
    <t>LIDIANE MOURA LOPES</t>
  </si>
  <si>
    <t>RUY DE DEUS E MELLO NETO</t>
  </si>
  <si>
    <t>REF 10 A 12/2022</t>
  </si>
  <si>
    <t>REF 01 A 05/2023</t>
  </si>
  <si>
    <t>REF 06/2023</t>
  </si>
  <si>
    <t>DESENVOLV MAT DIDATICO</t>
  </si>
  <si>
    <t>REF 08/2023</t>
  </si>
  <si>
    <t>REF 10/2023</t>
  </si>
  <si>
    <t>REF 11/2023</t>
  </si>
  <si>
    <t>REF 12/2023</t>
  </si>
  <si>
    <t>REF 01/2024</t>
  </si>
  <si>
    <t>REF 03/2024</t>
  </si>
  <si>
    <t>REF 04/2024</t>
  </si>
  <si>
    <t>PESSOA JURÍDICA - Atividades de Apoio Administrativo</t>
  </si>
  <si>
    <t>REF 07/2024</t>
  </si>
  <si>
    <t>CONSULTOR</t>
  </si>
  <si>
    <t>MARIO VASCONCELLOS SOBRINHO</t>
  </si>
  <si>
    <t>PESSOA FÍSICA - Atividades de Consultoria</t>
  </si>
  <si>
    <t>ORIENTADOR</t>
  </si>
  <si>
    <t>PESSOA FÍSICA - Atividades de Orientação</t>
  </si>
  <si>
    <t>VÂNIA MARIA FRAGA PEREIRA</t>
  </si>
  <si>
    <t>EDUARDO GIRÃO SANTIAGO</t>
  </si>
  <si>
    <t>APOIO SITE</t>
  </si>
  <si>
    <t>RAFAEL BARROS BARBOSA</t>
  </si>
  <si>
    <t>REF EDUARDO GIRAO SANTIAGO</t>
  </si>
  <si>
    <t>PAGAMENTO INDEVIDO</t>
  </si>
  <si>
    <t>TX REF 01 2024</t>
  </si>
  <si>
    <t>RESGATE  BB CDB DI</t>
  </si>
  <si>
    <t>RENDIMENTOS BB CDB DI</t>
  </si>
  <si>
    <t>PESSOA JURÍDICA - Alimentação</t>
  </si>
  <si>
    <t>34.455.3130001-56</t>
  </si>
  <si>
    <t>ANA PAULA MARTINS DA SILVA MELO - Cozinha Mágica</t>
  </si>
  <si>
    <t>CAIXA ECONOMICA FEDERAL</t>
  </si>
  <si>
    <t>Pix Enviado</t>
  </si>
  <si>
    <t>BANCO DO BRASIL S/A</t>
  </si>
  <si>
    <t>SEM VÍNCULO</t>
  </si>
  <si>
    <t>RECOLHIMENTO DE SALDO DO PROJETO</t>
  </si>
  <si>
    <t>MULTA RECISÓRIA - luiz gustavo</t>
  </si>
  <si>
    <t>MULTA RECISÓRIA - vania fraga</t>
  </si>
  <si>
    <t>PARCELA 01/25</t>
  </si>
  <si>
    <t>PARCELA 02/25</t>
  </si>
  <si>
    <t>PARCELA 03/25</t>
  </si>
  <si>
    <t>PARCELA 04/25</t>
  </si>
  <si>
    <t>PARCELA 05/25</t>
  </si>
  <si>
    <t>PARCELA 06/25</t>
  </si>
  <si>
    <t>PARCELA 07/25</t>
  </si>
  <si>
    <t>PARCELA 08/25</t>
  </si>
  <si>
    <t>PARCELA 09/25</t>
  </si>
  <si>
    <t>PARCELA 10/25</t>
  </si>
  <si>
    <t>PARCELA 11/25</t>
  </si>
  <si>
    <t>PARCELA 12/25</t>
  </si>
  <si>
    <t>PARCELA 13/25</t>
  </si>
  <si>
    <t>PARCELA 14/25</t>
  </si>
  <si>
    <t>PARCELA 15/25</t>
  </si>
  <si>
    <t>PARCELA 16/25</t>
  </si>
  <si>
    <t>PARCELA 17/25</t>
  </si>
  <si>
    <t>PARCELA 18/25</t>
  </si>
  <si>
    <t>PARCELA 19/25</t>
  </si>
  <si>
    <t>PARCELA 20/25</t>
  </si>
  <si>
    <t>PARCELA 21/25</t>
  </si>
  <si>
    <t>PARCELA 22/25</t>
  </si>
  <si>
    <t>PARCELA 23/25</t>
  </si>
  <si>
    <t>PARCELA 24/25</t>
  </si>
  <si>
    <t>PARCELA 25/25</t>
  </si>
  <si>
    <t>RELATÓRIO SINTÉTICO DE RECEITAS E DESPESAS</t>
  </si>
  <si>
    <t>Planilha de Receitas e Despesas</t>
  </si>
  <si>
    <t>Valores em Reais (R$)</t>
  </si>
  <si>
    <t>RECEITAS</t>
  </si>
  <si>
    <t>PREVISTO</t>
  </si>
  <si>
    <t>REALIZADO</t>
  </si>
  <si>
    <t xml:space="preserve">1 – RECEITA PRINCIPAL DO PROJETO </t>
  </si>
  <si>
    <t>2 – OUTRAS RECEITAS DO PROJETO</t>
  </si>
  <si>
    <t>3 –  RENDIMENTOS DO PERÍODO</t>
  </si>
  <si>
    <t>4 - OUTROS</t>
  </si>
  <si>
    <t>TOTAL DA RECEITA</t>
  </si>
  <si>
    <t>DESPESAS DE ATIVIDADES PROGRAMADAS</t>
  </si>
  <si>
    <t>4 DIÁRIAS (339014)</t>
  </si>
  <si>
    <t>4.1 DIÁRIAS NACIONAIS (33901414)</t>
  </si>
  <si>
    <t>3.1.2 – Assistentes Administrativos</t>
  </si>
  <si>
    <t>3.1.3 – Estagiários</t>
  </si>
  <si>
    <t>4.2 DIÁRIAS INTERNACIONAIS (33901416)</t>
  </si>
  <si>
    <t>4. SUBTOTAL</t>
  </si>
  <si>
    <t>5 AUX. FINANCEIRO ESTUDANTE (339018)</t>
  </si>
  <si>
    <t>5.1 AUXILIOS PARA DESENV. DE ESTUDOS E PESQUISAS (33901804)</t>
  </si>
  <si>
    <t>5.2 AUXILIOS FINAN. P/BOLSA AGENTE JOVEM E PETI (33901805)</t>
  </si>
  <si>
    <t>5.3 AJUDA DE CUSTO AO ESTUDANTE (33901806)</t>
  </si>
  <si>
    <t>5. SUBTOTAL</t>
  </si>
  <si>
    <t>6 AUX. FINANCEIRO A PESQUISADORES (339020)</t>
  </si>
  <si>
    <t>6.1 AUXILIO A PESQUISADORES (33902001)</t>
  </si>
  <si>
    <t>6.1.1Bolsa de Pesquisador (X meses x VALOR bolsa)</t>
  </si>
  <si>
    <t>6.2 AUXILIO AS ATIVIDADES AUXILIARES DE PESQUISA (33902002)</t>
  </si>
  <si>
    <t>6.2.1 Bolsa de Doutorado (X meses x VALOR bolsa)</t>
  </si>
  <si>
    <t>6.2.2 Bolsa de Mestrado (X meses x VALOR bolsa)</t>
  </si>
  <si>
    <t>6.2.3 Bolsa de Graduação (X meses x VALOR bolsa)</t>
  </si>
  <si>
    <t>6.2.4 Bolsa de Pesquisador (X meses x VALOR bolsa)</t>
  </si>
  <si>
    <t>6. SUBTOTAL</t>
  </si>
  <si>
    <t>7 MATERIAL DE CONSUMO</t>
  </si>
  <si>
    <t>7.1. Gêneros de Alimentação</t>
  </si>
  <si>
    <t>7.2. Combustíveis</t>
  </si>
  <si>
    <t>7.3. Material de Escritório</t>
  </si>
  <si>
    <t>7. SUBTOTAL</t>
  </si>
  <si>
    <t xml:space="preserve">8 PASSAGENS </t>
  </si>
  <si>
    <t xml:space="preserve">8.1 PASSAGENS NACIONAIS </t>
  </si>
  <si>
    <t>8.2 PASSAGENS INTERNACIONAIS</t>
  </si>
  <si>
    <t>8. SUBTOTAL</t>
  </si>
  <si>
    <t xml:space="preserve">9 SERVIÇO DE CONSULTORIA (339035) </t>
  </si>
  <si>
    <t>9.1 ASSESSORIA E CONSULTORIA TÉCNICA OU JURÍDICA (33903501)</t>
  </si>
  <si>
    <t>9.2 AUDITORIA EXTERNA  (33903502)</t>
  </si>
  <si>
    <t>9.3 CONSULTORIA EM TECNOLOGIA DA INFORMAÇÃO E COMUNICAÇÃO 33903504</t>
  </si>
  <si>
    <t>9.4 OUTROS SERVIÇOS DE CONSULTORIA (33903599)</t>
  </si>
  <si>
    <t>9. SUBTOTAL</t>
  </si>
  <si>
    <t xml:space="preserve">10 SERVIÇOS PESSOA FÍSICA </t>
  </si>
  <si>
    <t>10.1 Atividades de Coordenação</t>
  </si>
  <si>
    <t>10.2 Atividades de Ensino</t>
  </si>
  <si>
    <t>10.3 Atividades de Núcleo Gestor</t>
  </si>
  <si>
    <t xml:space="preserve">10.4 Atividades de Orientação </t>
  </si>
  <si>
    <t>10.5 Atividades de Participação em Banca</t>
  </si>
  <si>
    <t>10.6 Atividades de Apoio Administrativo</t>
  </si>
  <si>
    <t>10.7 Atividades de Processo Seletivo</t>
  </si>
  <si>
    <t>10.8 Encargos e Impostos Retidos (ISS+INSS+IRRF)</t>
  </si>
  <si>
    <t>10. SUBTOTAL</t>
  </si>
  <si>
    <t xml:space="preserve">11 SERVIÇOS PESSOA JURÍDICA </t>
  </si>
  <si>
    <t>11.1 RESSARCIMENTO À FUNDAÇÃO</t>
  </si>
  <si>
    <t>11.2 Hospedagem</t>
  </si>
  <si>
    <t>11.3 Telefone</t>
  </si>
  <si>
    <t>11.4 Alimentação</t>
  </si>
  <si>
    <t>11.5 Manutenção de Bens Imóveis</t>
  </si>
  <si>
    <t>11.7 Atividades de Apoiuo Administrativo</t>
  </si>
  <si>
    <t>11.8 Atividades de Ensino</t>
  </si>
  <si>
    <t>11. SUBTOTAL</t>
  </si>
  <si>
    <t xml:space="preserve">12 DESPESAS COM PESSOAL </t>
  </si>
  <si>
    <t>12.2 Encargos e Impostos Retidos na Folha (INSS+IRRF)</t>
  </si>
  <si>
    <t>12. SUBTOTAL</t>
  </si>
  <si>
    <t xml:space="preserve">13 OBRIGAÇÕES TRIBUTÁRIAS E CONTRIBUTIVAS </t>
  </si>
  <si>
    <t>13.1 ENCARGOS E CONTRIBUIÇÕES SOBRE PESSOAL COM VÍNCULO CLT</t>
  </si>
  <si>
    <t>13.2 FGTS</t>
  </si>
  <si>
    <t>13.3 PIS + GILRAT</t>
  </si>
  <si>
    <t>13.4 INSS PATRONAL</t>
  </si>
  <si>
    <t>13.5 INSS TERCEIROS</t>
  </si>
  <si>
    <t>13.1 SUBTOTAL</t>
  </si>
  <si>
    <t>13.2  ENCARGOS E CONTRIBUIÇÕES SOBRE SERVIÇOS PESSOA FÍSICA</t>
  </si>
  <si>
    <t>13.2.1 INSS PATRONAL</t>
  </si>
  <si>
    <t>13.2 SUBTOTAL</t>
  </si>
  <si>
    <t>13. SUBTOTAL</t>
  </si>
  <si>
    <t>14 AUXÍLIO À PESSOA FÍSICA (339048)</t>
  </si>
  <si>
    <t>14.1 AUXILIO A PESSOAS FISICAS (33904801)</t>
  </si>
  <si>
    <t>14 SUBTOTAL</t>
  </si>
  <si>
    <t>15 OBRAS E INSTALAÇÕES (339051)</t>
  </si>
  <si>
    <t>15.1 OBRA LABORATORIAL</t>
  </si>
  <si>
    <t>15.2 OUTRAS DESPESAS DE OBRAS</t>
  </si>
  <si>
    <t>15 SUBTOTAL</t>
  </si>
  <si>
    <t xml:space="preserve">16 EQUIPAMENTO E MATERIAL PERMANENTE </t>
  </si>
  <si>
    <t>16.1 COMPUTADORES (Notebook)</t>
  </si>
  <si>
    <t>16.2 PROJETOR</t>
  </si>
  <si>
    <t>16.3 GELÁGUA</t>
  </si>
  <si>
    <t>16.4 AR CONDICIONADO</t>
  </si>
  <si>
    <t>16 SUBTOTAL</t>
  </si>
  <si>
    <t xml:space="preserve">17 RESSARICIMENTO À UFC </t>
  </si>
  <si>
    <t>17.1 RESSARCIMENTO</t>
  </si>
  <si>
    <t>17 SUBTOTAL</t>
  </si>
  <si>
    <t xml:space="preserve">18 RESERVA TECNICA </t>
  </si>
  <si>
    <t>18.1 RESERVA TECNICA</t>
  </si>
  <si>
    <t>18 SUBTOTAL</t>
  </si>
  <si>
    <t>RESUMO DAS DESPESAS</t>
  </si>
  <si>
    <t>4 DIÁRIAS</t>
  </si>
  <si>
    <t>5 AUX. FINANCEIRO ESTUDANTE</t>
  </si>
  <si>
    <t>6 AUX. FINANCEIRO PESQUISADORES</t>
  </si>
  <si>
    <t>8 PASSAGENS</t>
  </si>
  <si>
    <t>9 SERVIÇO DE CONSULTORIA</t>
  </si>
  <si>
    <t>10 SERVIÇOS PESSOA FÍSICA</t>
  </si>
  <si>
    <t>11 SERVIÇO PESSOA JURÍDICA</t>
  </si>
  <si>
    <t>DESPESAS COM PESSOAL</t>
  </si>
  <si>
    <t>12 OBRIGAÇÕES TRIBUTÁRIAS E CONTRIBUTIVAS</t>
  </si>
  <si>
    <t>13 AUXÍLIO À PESSOA FÍSICA</t>
  </si>
  <si>
    <t xml:space="preserve">14 OBRAS E INSTALAÇÕES </t>
  </si>
  <si>
    <t>15 EQUIPAMENTO E MATERIAL PERMANENTE</t>
  </si>
  <si>
    <t>16 RESSARCIMENTO À UFC</t>
  </si>
  <si>
    <t xml:space="preserve">17 RESERVA TECNICA </t>
  </si>
  <si>
    <t>TOTAL DA DESPESA</t>
  </si>
  <si>
    <t xml:space="preserve">RENDIMENTOS </t>
  </si>
  <si>
    <t>SALDO DE CONTRATO</t>
  </si>
  <si>
    <t>CONTA CORRENTE: 31520-6</t>
  </si>
  <si>
    <t>CONTRATO Nº 28/2023</t>
  </si>
  <si>
    <t>item</t>
  </si>
  <si>
    <t>DATA DA TRANSF</t>
  </si>
  <si>
    <t>VALOR TRANSFERIDO</t>
  </si>
  <si>
    <t>TOTAL</t>
  </si>
  <si>
    <t>RELATÓRIO DE RESSARCIMENTO PAGO À FACEP - 31520-6</t>
  </si>
  <si>
    <t>COMPROVANTE</t>
  </si>
  <si>
    <t>DATA DO PAGAMENTO</t>
  </si>
  <si>
    <t>VALOR GRU PAGO</t>
  </si>
  <si>
    <t>CONTA CORRENTE: 32011</t>
  </si>
  <si>
    <t>Período</t>
  </si>
  <si>
    <t>Valor Aplicado no período</t>
  </si>
  <si>
    <t xml:space="preserve">Valor Resgatado no Período </t>
  </si>
  <si>
    <t>Rendimento Líquido</t>
  </si>
  <si>
    <t>DEMONSTRATIVO DE RENDIMENTO DE APLICAÇÃO FINANCEIRA CONTA31520-6</t>
  </si>
  <si>
    <t>DEMONSTRATIVO DE RENDIMENTO DE APLICAÇÃO FINANCEIRA CONTA 31520-6</t>
  </si>
  <si>
    <t>DATA</t>
  </si>
  <si>
    <t>DOC. FISCAL</t>
  </si>
  <si>
    <t>CNPJ</t>
  </si>
  <si>
    <t>ESPECIFICAÇÃO DO BEM</t>
  </si>
  <si>
    <t xml:space="preserve"> VALOR</t>
  </si>
  <si>
    <t>AQUISIÇÃO DE BENS CONTA 31520-6</t>
  </si>
  <si>
    <t xml:space="preserve">Item </t>
  </si>
  <si>
    <t>COMPLEMENTO</t>
  </si>
  <si>
    <t>07.267.479/0001-76</t>
  </si>
  <si>
    <t>jul-23</t>
  </si>
  <si>
    <t>37.869.010/0001-78</t>
  </si>
  <si>
    <t>jun-25</t>
  </si>
  <si>
    <t>nov-24</t>
  </si>
  <si>
    <t>REEMBOLSO DE PAGAMENTO DE DESPESAS DE OUTRO PROJETO (CONTA  33102)</t>
  </si>
  <si>
    <t xml:space="preserve">Transferência Recebida </t>
  </si>
  <si>
    <t>FUNDACAO DE APOIO A CIENCIA, CULTURA, ESTUDOS E PESQUISAS (FACEP) CONTA 33102</t>
  </si>
  <si>
    <t>REF PAG IMPOSTOS 05/2025 DA CONTA 33102</t>
  </si>
  <si>
    <t>PAGAMENTO DE DESPESAS DE OUTRO PROJETO (CONTA 33102)</t>
  </si>
  <si>
    <t>Crédito</t>
  </si>
  <si>
    <t>Débito</t>
  </si>
  <si>
    <t>323.762.943-04</t>
  </si>
  <si>
    <t>043.934.223-68</t>
  </si>
  <si>
    <t>472.527.233-72</t>
  </si>
  <si>
    <t>07.954.605/0001-60</t>
  </si>
  <si>
    <t>ISS REF NF  04 2022</t>
  </si>
  <si>
    <t>ISS REF NF 05 2022</t>
  </si>
  <si>
    <t>ISS REF NF 08 2023</t>
  </si>
  <si>
    <t xml:space="preserve"> ISS REF NF 07 2022</t>
  </si>
  <si>
    <t xml:space="preserve"> ISS REF NF 08 2022</t>
  </si>
  <si>
    <t xml:space="preserve"> ISS REF NF 09 2022</t>
  </si>
  <si>
    <t xml:space="preserve">7.4 Outros Materiais de Consumo </t>
  </si>
  <si>
    <t>33.041.260/0001-90</t>
  </si>
  <si>
    <t>01.740.627/0001-41</t>
  </si>
  <si>
    <t>06.887.668/0001-89</t>
  </si>
  <si>
    <t>72.381.189/0001-10</t>
  </si>
  <si>
    <t>ASSISTENTE ADMINISTRATIVO</t>
  </si>
  <si>
    <t>SECRETÁRIA</t>
  </si>
  <si>
    <t xml:space="preserve"> INSS 04 2022</t>
  </si>
  <si>
    <t>INSS 12 2022</t>
  </si>
  <si>
    <t>INSS 03/2023</t>
  </si>
  <si>
    <t>INSS 04/2023</t>
  </si>
  <si>
    <t>INSS 06 2023</t>
  </si>
  <si>
    <t>INSS 07 2023</t>
  </si>
  <si>
    <t>INSS 09 2023</t>
  </si>
  <si>
    <t>INSS 09  2024</t>
  </si>
  <si>
    <t>INSS 04 2025</t>
  </si>
  <si>
    <t>INSS PATRONAL 12/2022</t>
  </si>
  <si>
    <t>INSS PATRONAL 03/2023</t>
  </si>
  <si>
    <t>INSS PATRONAL 04/2023</t>
  </si>
  <si>
    <t>INSS PATRONAL 06/2023</t>
  </si>
  <si>
    <t>INSS PATRONAL 07/2023</t>
  </si>
  <si>
    <t>INSS PATRONAL 09/2023</t>
  </si>
  <si>
    <t>INSS PATRONAL 09/2024</t>
  </si>
  <si>
    <t>INSS PATRONAL 04/2025</t>
  </si>
  <si>
    <t xml:space="preserve"> ISS REF NF 06 2022</t>
  </si>
  <si>
    <t>IRRF 06 2023</t>
  </si>
  <si>
    <t>IRRF  07 2023</t>
  </si>
  <si>
    <t>IRRF 12 2022</t>
  </si>
  <si>
    <t>IRRF 04 2023</t>
  </si>
  <si>
    <t>IRRF 09 2023</t>
  </si>
  <si>
    <t>IRRF 03 2023</t>
  </si>
  <si>
    <t>IRRF 04 2025</t>
  </si>
  <si>
    <t xml:space="preserve"> </t>
  </si>
  <si>
    <t>13.2.2 ISS PESSOA JURÍDICA</t>
  </si>
  <si>
    <t xml:space="preserve"> INSS AUTÔNOMO  05 2025 -  CONTA 33102</t>
  </si>
  <si>
    <t>INSS PATRONAL  05 2025 -  CONTA 33102</t>
  </si>
  <si>
    <t xml:space="preserve"> IRRF  05 2025 -  CONTA 33102</t>
  </si>
  <si>
    <t>ISS 03 2023</t>
  </si>
  <si>
    <t>ISS 04 2023</t>
  </si>
  <si>
    <t>ISS 06 2023</t>
  </si>
  <si>
    <t>ISS 07 2023</t>
  </si>
  <si>
    <t>ISS 09 2023</t>
  </si>
  <si>
    <t>ISS 04 2025</t>
  </si>
  <si>
    <t>00.394.460/0058-87</t>
  </si>
  <si>
    <t>64.831.4343-53</t>
  </si>
  <si>
    <t>270.320.438-87</t>
  </si>
  <si>
    <t>011.167.474-30</t>
  </si>
  <si>
    <t>00.360.305/0001-04</t>
  </si>
  <si>
    <t>170.345.233-04</t>
  </si>
  <si>
    <t>016.704.916-09</t>
  </si>
  <si>
    <t>558.040.982-68</t>
  </si>
  <si>
    <t>009.895.593-43</t>
  </si>
  <si>
    <t>MÁRCIO DE SOUZA PORTO</t>
  </si>
  <si>
    <t>116.327.801-78</t>
  </si>
  <si>
    <t>832.742.783-00</t>
  </si>
  <si>
    <t>000.225.733-56</t>
  </si>
  <si>
    <t>380.708.803-25</t>
  </si>
  <si>
    <t>049.443.354-07</t>
  </si>
  <si>
    <t>286.899.148-38</t>
  </si>
  <si>
    <t>THIAGO OLIVEIRA DA SILVA NOVAES</t>
  </si>
  <si>
    <t>07.272.636/0001-31</t>
  </si>
  <si>
    <t>416.694.363-49</t>
  </si>
  <si>
    <t>788.027.333-68</t>
  </si>
  <si>
    <t>435.268.613-15</t>
  </si>
  <si>
    <t>ADRIANA DE OLIVEIRA ALCÂNTARA</t>
  </si>
  <si>
    <t xml:space="preserve">ISS  05 2025 </t>
  </si>
  <si>
    <t>RECISÃO</t>
  </si>
  <si>
    <t>PESSOAL CONTRATADO CLT - RECISÃO</t>
  </si>
  <si>
    <t>RELAÇAO DE PAGAMENTOS CONTA 31520-6</t>
  </si>
  <si>
    <t>12.1 Pessoal Contratado com Vínculo CLT (RECISÃO +multa rescisória)</t>
  </si>
  <si>
    <t>CONSULTORIA</t>
  </si>
  <si>
    <t>11.9 ServIços Gráficos</t>
  </si>
  <si>
    <t>11.10 Serviços Bancários</t>
  </si>
  <si>
    <t>3/10/2022</t>
  </si>
  <si>
    <t>23/01/2023</t>
  </si>
  <si>
    <t>23/06/2023</t>
  </si>
  <si>
    <t>10/08/2023</t>
  </si>
  <si>
    <t>14/09/2023</t>
  </si>
  <si>
    <t>20/11/2023</t>
  </si>
  <si>
    <t>23/11/2023</t>
  </si>
  <si>
    <t>11/01/2024</t>
  </si>
  <si>
    <t>20/02/2024</t>
  </si>
  <si>
    <t>01/03/2024</t>
  </si>
  <si>
    <t>18/04/2024</t>
  </si>
  <si>
    <t>09/05/2024</t>
  </si>
  <si>
    <t>25/06/2024</t>
  </si>
  <si>
    <t>20/08/2024</t>
  </si>
  <si>
    <t>18 OUTROS (Recolhimento de saldo do Projeto)</t>
  </si>
  <si>
    <t>1409/2023</t>
  </si>
  <si>
    <t>22/0/2024</t>
  </si>
  <si>
    <t>1309/2024</t>
  </si>
  <si>
    <t>18.2 OUTROS (devolução de saldo)</t>
  </si>
  <si>
    <t>898.667.623-00</t>
  </si>
  <si>
    <t>NF 4412589</t>
  </si>
  <si>
    <t>DOC BANCO</t>
  </si>
  <si>
    <t>117.093.002-78</t>
  </si>
  <si>
    <t>COMPUTADOR ADQUIRIDO PARA USO DA COORDENAÇÃO DO CURSO</t>
  </si>
  <si>
    <t>RELATÓRIO DE RESSARCIMENTO PAGO À UFC - 31520-6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</si>
</sst>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&quot;R$&quot;* #,##0.00_-;\-&quot;R$&quot;* #,##0.00_-;_-&quot;R$&quot;* &quot;-&quot;??_-;_-@"/>
    <numFmt numFmtId="166" formatCode="_-&quot;R$&quot;* #,##0.00_-;\-&quot;R$&quot;* #,##0.00_-;_-&quot;R$&quot;* &quot;-&quot;??_-;_-@_-"/>
    <numFmt numFmtId="167" formatCode="#,##0.00_ ;[Red]\-#,##0.00\ "/>
    <numFmt numFmtId="169" formatCode="[$-416]mmm\-yy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rgb="FF000000"/>
      <name val="Arial Narrow"/>
      <family val="2"/>
    </font>
    <font>
      <sz val="9"/>
      <color theme="1"/>
      <name val="Arial Narrow"/>
      <family val="2"/>
    </font>
    <font>
      <sz val="9"/>
      <color rgb="FF0000FF"/>
      <name val="Arial Narrow"/>
      <family val="2"/>
    </font>
    <font>
      <sz val="9"/>
      <color rgb="FFFF0000"/>
      <name val="Arial Narrow"/>
      <family val="2"/>
    </font>
    <font>
      <b/>
      <sz val="9"/>
      <color theme="0"/>
      <name val="Arial Narrow"/>
      <family val="2"/>
    </font>
    <font>
      <sz val="9"/>
      <color rgb="FF0070C0"/>
      <name val="Arial Narrow"/>
      <family val="2"/>
    </font>
    <font>
      <b/>
      <sz val="9"/>
      <color rgb="FF000000"/>
      <name val="Arial Narrow"/>
      <family val="2"/>
    </font>
    <font>
      <sz val="9"/>
      <name val="Arial Narrow"/>
      <family val="2"/>
    </font>
    <font>
      <b/>
      <sz val="9"/>
      <color theme="1"/>
      <name val="Arial Narrow"/>
      <family val="2"/>
    </font>
    <font>
      <b/>
      <sz val="9"/>
      <color rgb="FFFFFFFF"/>
      <name val="Arial Narrow"/>
      <family val="2"/>
    </font>
    <font>
      <b/>
      <sz val="9"/>
      <name val="Arial Narrow"/>
      <family val="2"/>
    </font>
    <font>
      <b/>
      <sz val="12"/>
      <color theme="0"/>
      <name val="Arial Narrow"/>
      <family val="2"/>
    </font>
    <font>
      <sz val="9"/>
      <color rgb="FF001D35"/>
      <name val="Arial Narrow"/>
      <family val="2"/>
    </font>
    <font>
      <sz val="9"/>
      <color rgb="FF2F38F1"/>
      <name val="Arial Narrow"/>
      <family val="2"/>
    </font>
    <font>
      <sz val="9"/>
      <color rgb="FF0A0A0A"/>
      <name val="Arial Narrow"/>
      <family val="2"/>
    </font>
    <font>
      <sz val="9"/>
      <color rgb="FF001D35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2E75B5"/>
        <bgColor rgb="FF2E75B5"/>
      </patternFill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  <fill>
      <patternFill patternType="solid">
        <fgColor theme="2" tint="-0.14990691854609822"/>
        <bgColor rgb="FFFFE599"/>
      </patternFill>
    </fill>
    <fill>
      <patternFill patternType="solid">
        <fgColor theme="2" tint="-0.14990691854609822"/>
        <bgColor indexed="64"/>
      </patternFill>
    </fill>
    <fill>
      <patternFill patternType="solid">
        <fgColor theme="3" tint="0.89999084444715716"/>
        <bgColor rgb="FF9CC2E5"/>
      </patternFill>
    </fill>
    <fill>
      <patternFill patternType="solid">
        <fgColor theme="2"/>
        <bgColor indexed="64"/>
      </patternFill>
    </fill>
    <fill>
      <patternFill patternType="solid">
        <fgColor theme="3" tint="0.249977111117893"/>
        <bgColor rgb="FFDEEAF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1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Alignment="1"/>
    <xf numFmtId="0" fontId="6" fillId="3" borderId="1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164" fontId="2" fillId="2" borderId="1" xfId="1" applyNumberFormat="1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vertical="center" wrapText="1"/>
    </xf>
    <xf numFmtId="43" fontId="2" fillId="2" borderId="1" xfId="1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 wrapText="1"/>
    </xf>
    <xf numFmtId="0" fontId="3" fillId="2" borderId="1" xfId="0" applyFont="1" applyFill="1" applyBorder="1"/>
    <xf numFmtId="43" fontId="3" fillId="2" borderId="1" xfId="1" applyFont="1" applyFill="1" applyBorder="1" applyAlignment="1"/>
    <xf numFmtId="0" fontId="2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43" fontId="5" fillId="2" borderId="0" xfId="1" applyFont="1" applyFill="1" applyAlignment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7" fillId="2" borderId="1" xfId="1" applyFont="1" applyFill="1" applyBorder="1" applyAlignment="1"/>
    <xf numFmtId="0" fontId="2" fillId="5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/>
    <xf numFmtId="0" fontId="3" fillId="2" borderId="4" xfId="0" applyFont="1" applyFill="1" applyBorder="1" applyAlignment="1">
      <alignment horizontal="center"/>
    </xf>
    <xf numFmtId="43" fontId="5" fillId="2" borderId="4" xfId="1" applyFont="1" applyFill="1" applyBorder="1" applyAlignment="1"/>
    <xf numFmtId="3" fontId="3" fillId="2" borderId="1" xfId="0" applyNumberFormat="1" applyFont="1" applyFill="1" applyBorder="1"/>
    <xf numFmtId="164" fontId="3" fillId="2" borderId="1" xfId="1" applyNumberFormat="1" applyFont="1" applyFill="1" applyBorder="1"/>
    <xf numFmtId="0" fontId="10" fillId="0" borderId="6" xfId="0" applyFont="1" applyBorder="1" applyAlignment="1">
      <alignment horizontal="left" vertic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165" fontId="10" fillId="0" borderId="10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0" fontId="10" fillId="0" borderId="1" xfId="0" applyFont="1" applyBorder="1"/>
    <xf numFmtId="165" fontId="10" fillId="0" borderId="1" xfId="0" applyNumberFormat="1" applyFont="1" applyBorder="1"/>
    <xf numFmtId="0" fontId="6" fillId="6" borderId="1" xfId="0" applyFont="1" applyFill="1" applyBorder="1"/>
    <xf numFmtId="165" fontId="6" fillId="6" borderId="1" xfId="0" applyNumberFormat="1" applyFont="1" applyFill="1" applyBorder="1"/>
    <xf numFmtId="0" fontId="3" fillId="0" borderId="1" xfId="0" applyFont="1" applyBorder="1"/>
    <xf numFmtId="165" fontId="3" fillId="0" borderId="1" xfId="0" applyNumberFormat="1" applyFont="1" applyBorder="1"/>
    <xf numFmtId="0" fontId="10" fillId="7" borderId="1" xfId="0" applyFont="1" applyFill="1" applyBorder="1"/>
    <xf numFmtId="165" fontId="10" fillId="7" borderId="1" xfId="0" applyNumberFormat="1" applyFont="1" applyFill="1" applyBorder="1"/>
    <xf numFmtId="166" fontId="3" fillId="0" borderId="1" xfId="0" applyNumberFormat="1" applyFont="1" applyBorder="1"/>
    <xf numFmtId="0" fontId="10" fillId="9" borderId="1" xfId="0" applyFont="1" applyFill="1" applyBorder="1"/>
    <xf numFmtId="165" fontId="10" fillId="10" borderId="1" xfId="0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44" fontId="9" fillId="0" borderId="1" xfId="2" applyFont="1" applyBorder="1"/>
    <xf numFmtId="44" fontId="3" fillId="0" borderId="1" xfId="2" applyFont="1" applyBorder="1"/>
    <xf numFmtId="0" fontId="10" fillId="8" borderId="1" xfId="0" applyFont="1" applyFill="1" applyBorder="1"/>
    <xf numFmtId="0" fontId="10" fillId="12" borderId="1" xfId="0" applyFont="1" applyFill="1" applyBorder="1" applyAlignment="1">
      <alignment horizontal="left"/>
    </xf>
    <xf numFmtId="165" fontId="10" fillId="12" borderId="1" xfId="0" applyNumberFormat="1" applyFont="1" applyFill="1" applyBorder="1"/>
    <xf numFmtId="44" fontId="10" fillId="12" borderId="1" xfId="2" applyFont="1" applyFill="1" applyBorder="1"/>
    <xf numFmtId="0" fontId="10" fillId="12" borderId="1" xfId="0" applyFont="1" applyFill="1" applyBorder="1"/>
    <xf numFmtId="0" fontId="10" fillId="2" borderId="1" xfId="0" applyFont="1" applyFill="1" applyBorder="1"/>
    <xf numFmtId="166" fontId="10" fillId="7" borderId="1" xfId="0" applyNumberFormat="1" applyFont="1" applyFill="1" applyBorder="1"/>
    <xf numFmtId="0" fontId="11" fillId="6" borderId="1" xfId="0" applyFont="1" applyFill="1" applyBorder="1"/>
    <xf numFmtId="167" fontId="6" fillId="3" borderId="13" xfId="0" applyNumberFormat="1" applyFont="1" applyFill="1" applyBorder="1" applyAlignment="1">
      <alignment horizontal="center" vertical="center"/>
    </xf>
    <xf numFmtId="167" fontId="6" fillId="3" borderId="14" xfId="0" applyNumberFormat="1" applyFont="1" applyFill="1" applyBorder="1" applyAlignment="1">
      <alignment horizontal="center" vertical="center" wrapText="1"/>
    </xf>
    <xf numFmtId="167" fontId="6" fillId="3" borderId="1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44" fontId="3" fillId="2" borderId="1" xfId="2" applyFont="1" applyFill="1" applyBorder="1"/>
    <xf numFmtId="44" fontId="3" fillId="2" borderId="1" xfId="2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4" fontId="9" fillId="2" borderId="1" xfId="2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4" fontId="9" fillId="2" borderId="1" xfId="2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/>
    </xf>
    <xf numFmtId="44" fontId="8" fillId="2" borderId="1" xfId="2" applyFont="1" applyFill="1" applyBorder="1" applyAlignment="1">
      <alignment horizontal="center" vertical="center" wrapText="1"/>
    </xf>
    <xf numFmtId="44" fontId="12" fillId="2" borderId="1" xfId="2" applyFont="1" applyFill="1" applyBorder="1" applyAlignment="1">
      <alignment vertical="center" wrapText="1"/>
    </xf>
    <xf numFmtId="0" fontId="6" fillId="3" borderId="14" xfId="0" applyFont="1" applyFill="1" applyBorder="1" applyAlignment="1">
      <alignment horizontal="center" vertical="top" wrapText="1"/>
    </xf>
    <xf numFmtId="44" fontId="9" fillId="5" borderId="1" xfId="2" applyFont="1" applyFill="1" applyBorder="1" applyAlignment="1">
      <alignment vertical="center" wrapText="1"/>
    </xf>
    <xf numFmtId="0" fontId="10" fillId="0" borderId="17" xfId="0" applyFont="1" applyBorder="1" applyAlignment="1">
      <alignment horizontal="left" vertical="center"/>
    </xf>
    <xf numFmtId="0" fontId="6" fillId="13" borderId="22" xfId="0" applyFont="1" applyFill="1" applyBorder="1" applyAlignment="1">
      <alignment horizontal="center" vertical="center" wrapText="1"/>
    </xf>
    <xf numFmtId="169" fontId="3" fillId="2" borderId="1" xfId="0" applyNumberFormat="1" applyFont="1" applyFill="1" applyBorder="1" applyAlignment="1">
      <alignment horizontal="center" vertical="center"/>
    </xf>
    <xf numFmtId="44" fontId="3" fillId="2" borderId="1" xfId="2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0" fontId="3" fillId="2" borderId="1" xfId="0" applyNumberFormat="1" applyFont="1" applyFill="1" applyBorder="1" applyAlignment="1">
      <alignment horizontal="center" vertical="center"/>
    </xf>
    <xf numFmtId="40" fontId="10" fillId="2" borderId="1" xfId="0" applyNumberFormat="1" applyFont="1" applyFill="1" applyBorder="1" applyAlignment="1">
      <alignment vertical="center"/>
    </xf>
    <xf numFmtId="4" fontId="10" fillId="2" borderId="1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8" fontId="10" fillId="2" borderId="1" xfId="0" applyNumberFormat="1" applyFont="1" applyFill="1" applyBorder="1"/>
    <xf numFmtId="0" fontId="3" fillId="3" borderId="0" xfId="0" applyFont="1" applyFill="1"/>
    <xf numFmtId="0" fontId="6" fillId="3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43" fontId="15" fillId="2" borderId="1" xfId="1" applyFont="1" applyFill="1" applyBorder="1" applyAlignment="1"/>
    <xf numFmtId="164" fontId="2" fillId="2" borderId="1" xfId="1" applyNumberFormat="1" applyFont="1" applyFill="1" applyBorder="1" applyAlignment="1">
      <alignment vertical="center" wrapText="1"/>
    </xf>
    <xf numFmtId="43" fontId="15" fillId="2" borderId="4" xfId="1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169" fontId="3" fillId="0" borderId="1" xfId="0" applyNumberFormat="1" applyFont="1" applyBorder="1" applyAlignment="1">
      <alignment horizontal="center" vertical="center"/>
    </xf>
    <xf numFmtId="44" fontId="3" fillId="0" borderId="30" xfId="2" applyFont="1" applyBorder="1" applyAlignment="1">
      <alignment horizontal="center" vertical="center"/>
    </xf>
    <xf numFmtId="44" fontId="3" fillId="0" borderId="23" xfId="2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4" fontId="3" fillId="0" borderId="26" xfId="2" applyFont="1" applyBorder="1" applyAlignment="1">
      <alignment horizontal="center" vertical="center"/>
    </xf>
    <xf numFmtId="44" fontId="3" fillId="0" borderId="25" xfId="2" applyFont="1" applyBorder="1" applyAlignment="1">
      <alignment horizontal="center" vertical="center"/>
    </xf>
    <xf numFmtId="44" fontId="3" fillId="0" borderId="24" xfId="2" applyFont="1" applyBorder="1" applyAlignment="1">
      <alignment horizontal="center" vertical="center"/>
    </xf>
    <xf numFmtId="44" fontId="3" fillId="0" borderId="24" xfId="2" applyFont="1" applyBorder="1" applyAlignment="1">
      <alignment vertical="center"/>
    </xf>
    <xf numFmtId="169" fontId="3" fillId="0" borderId="30" xfId="0" applyNumberFormat="1" applyFont="1" applyBorder="1" applyAlignment="1">
      <alignment horizontal="center" vertical="center"/>
    </xf>
    <xf numFmtId="169" fontId="3" fillId="0" borderId="27" xfId="0" applyNumberFormat="1" applyFont="1" applyBorder="1" applyAlignment="1">
      <alignment horizontal="center" vertical="center"/>
    </xf>
    <xf numFmtId="44" fontId="3" fillId="0" borderId="1" xfId="2" applyFont="1" applyBorder="1" applyAlignment="1">
      <alignment horizontal="center" vertical="center"/>
    </xf>
    <xf numFmtId="44" fontId="3" fillId="0" borderId="25" xfId="2" applyFont="1" applyBorder="1" applyAlignment="1">
      <alignment vertical="center"/>
    </xf>
    <xf numFmtId="44" fontId="3" fillId="0" borderId="1" xfId="2" applyFont="1" applyFill="1" applyBorder="1" applyAlignment="1">
      <alignment horizontal="center" vertical="center"/>
    </xf>
    <xf numFmtId="0" fontId="10" fillId="0" borderId="27" xfId="0" applyFont="1" applyBorder="1" applyAlignment="1">
      <alignment vertical="center"/>
    </xf>
    <xf numFmtId="40" fontId="10" fillId="0" borderId="23" xfId="0" applyNumberFormat="1" applyFont="1" applyBorder="1" applyAlignment="1">
      <alignment vertical="center"/>
    </xf>
    <xf numFmtId="4" fontId="10" fillId="0" borderId="24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9" fillId="0" borderId="0" xfId="0" applyFont="1"/>
    <xf numFmtId="43" fontId="9" fillId="2" borderId="1" xfId="1" applyFont="1" applyFill="1" applyBorder="1" applyAlignment="1">
      <alignment horizontal="right" vertical="center" wrapText="1"/>
    </xf>
    <xf numFmtId="43" fontId="9" fillId="2" borderId="3" xfId="1" applyFont="1" applyFill="1" applyBorder="1" applyAlignment="1">
      <alignment horizontal="right" vertical="center" wrapText="1"/>
    </xf>
    <xf numFmtId="43" fontId="9" fillId="2" borderId="3" xfId="1" applyFont="1" applyFill="1" applyBorder="1" applyAlignment="1">
      <alignment horizontal="right"/>
    </xf>
    <xf numFmtId="43" fontId="9" fillId="2" borderId="1" xfId="1" applyFont="1" applyFill="1" applyBorder="1" applyAlignment="1">
      <alignment horizontal="right"/>
    </xf>
    <xf numFmtId="43" fontId="12" fillId="2" borderId="1" xfId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44" fontId="0" fillId="0" borderId="0" xfId="0" applyNumberFormat="1"/>
    <xf numFmtId="2" fontId="2" fillId="5" borderId="1" xfId="0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/>
    </xf>
    <xf numFmtId="43" fontId="12" fillId="2" borderId="3" xfId="1" applyFont="1" applyFill="1" applyBorder="1" applyAlignment="1">
      <alignment horizontal="right" vertical="center" wrapText="1"/>
    </xf>
    <xf numFmtId="43" fontId="12" fillId="2" borderId="1" xfId="1" applyFont="1" applyFill="1" applyBorder="1" applyAlignment="1">
      <alignment horizontal="right"/>
    </xf>
    <xf numFmtId="43" fontId="5" fillId="0" borderId="0" xfId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vertical="center" wrapText="1"/>
    </xf>
    <xf numFmtId="43" fontId="12" fillId="2" borderId="1" xfId="1" applyFont="1" applyFill="1" applyBorder="1" applyAlignment="1">
      <alignment vertical="center" wrapText="1"/>
    </xf>
    <xf numFmtId="44" fontId="0" fillId="0" borderId="0" xfId="2" applyFont="1"/>
    <xf numFmtId="0" fontId="3" fillId="2" borderId="1" xfId="0" applyFont="1" applyFill="1" applyBorder="1" applyAlignment="1">
      <alignment wrapText="1"/>
    </xf>
    <xf numFmtId="1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28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6" borderId="15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0" fillId="8" borderId="1" xfId="0" applyFont="1" applyFill="1" applyBorder="1" applyAlignment="1">
      <alignment horizontal="left"/>
    </xf>
    <xf numFmtId="0" fontId="9" fillId="0" borderId="1" xfId="0" applyFont="1" applyBorder="1"/>
    <xf numFmtId="0" fontId="10" fillId="2" borderId="1" xfId="0" applyFont="1" applyFill="1" applyBorder="1" applyAlignment="1">
      <alignment horizontal="left"/>
    </xf>
    <xf numFmtId="0" fontId="9" fillId="2" borderId="1" xfId="0" applyFont="1" applyFill="1" applyBorder="1"/>
    <xf numFmtId="0" fontId="10" fillId="12" borderId="2" xfId="0" applyFont="1" applyFill="1" applyBorder="1" applyAlignment="1">
      <alignment horizontal="left"/>
    </xf>
    <xf numFmtId="0" fontId="10" fillId="12" borderId="12" xfId="0" applyFont="1" applyFill="1" applyBorder="1" applyAlignment="1">
      <alignment horizontal="left"/>
    </xf>
    <xf numFmtId="0" fontId="10" fillId="12" borderId="3" xfId="0" applyFont="1" applyFill="1" applyBorder="1" applyAlignment="1">
      <alignment horizontal="left"/>
    </xf>
    <xf numFmtId="0" fontId="10" fillId="11" borderId="2" xfId="0" applyFont="1" applyFill="1" applyBorder="1" applyAlignment="1">
      <alignment horizontal="left"/>
    </xf>
    <xf numFmtId="0" fontId="10" fillId="11" borderId="12" xfId="0" applyFont="1" applyFill="1" applyBorder="1" applyAlignment="1">
      <alignment horizontal="left"/>
    </xf>
    <xf numFmtId="0" fontId="10" fillId="11" borderId="3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9" fillId="0" borderId="5" xfId="0" applyFont="1" applyBorder="1"/>
    <xf numFmtId="0" fontId="10" fillId="8" borderId="1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2F3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BF28C-DBAE-48BE-81D7-426FEDE379B0}">
  <dimension ref="A1:N288"/>
  <sheetViews>
    <sheetView topLeftCell="G280" zoomScale="182" zoomScaleNormal="182" workbookViewId="0">
      <selection activeCell="B27" sqref="B27"/>
    </sheetView>
  </sheetViews>
  <sheetFormatPr defaultColWidth="9.140625" defaultRowHeight="16.5" customHeight="1" x14ac:dyDescent="0.25"/>
  <cols>
    <col min="1" max="1" width="5.140625" style="1" bestFit="1" customWidth="1"/>
    <col min="2" max="2" width="58.140625" style="1" customWidth="1"/>
    <col min="3" max="3" width="17.42578125" style="1" customWidth="1"/>
    <col min="4" max="4" width="3.140625" style="2" bestFit="1" customWidth="1"/>
    <col min="5" max="5" width="10.7109375" style="2" customWidth="1"/>
    <col min="6" max="6" width="3.85546875" style="2" bestFit="1" customWidth="1"/>
    <col min="7" max="7" width="19.85546875" style="2" bestFit="1" customWidth="1"/>
    <col min="8" max="8" width="69.140625" style="2" bestFit="1" customWidth="1"/>
    <col min="9" max="9" width="21" style="2" customWidth="1"/>
    <col min="10" max="10" width="23" style="2" customWidth="1"/>
    <col min="11" max="11" width="34.28515625" style="2" bestFit="1" customWidth="1"/>
    <col min="12" max="12" width="9.7109375" style="3" bestFit="1" customWidth="1"/>
    <col min="13" max="13" width="10.42578125" style="3" bestFit="1" customWidth="1"/>
    <col min="14" max="14" width="9.85546875" style="114" bestFit="1" customWidth="1"/>
    <col min="15" max="16384" width="9.140625" style="1"/>
  </cols>
  <sheetData>
    <row r="1" spans="1:14" ht="16.5" customHeight="1" x14ac:dyDescent="0.25">
      <c r="A1" s="4" t="s">
        <v>0</v>
      </c>
      <c r="B1" s="7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9</v>
      </c>
      <c r="J1" s="5" t="s">
        <v>8</v>
      </c>
      <c r="K1" s="5" t="s">
        <v>38</v>
      </c>
      <c r="L1" s="6" t="s">
        <v>332</v>
      </c>
      <c r="M1" s="6" t="s">
        <v>333</v>
      </c>
      <c r="N1" s="5" t="s">
        <v>10</v>
      </c>
    </row>
    <row r="2" spans="1:14" ht="16.5" customHeight="1" x14ac:dyDescent="0.25">
      <c r="A2" s="8">
        <v>1</v>
      </c>
      <c r="B2" s="16" t="s">
        <v>36</v>
      </c>
      <c r="C2" s="9">
        <v>551369000030586</v>
      </c>
      <c r="D2" s="10">
        <v>20</v>
      </c>
      <c r="E2" s="10" t="s">
        <v>12</v>
      </c>
      <c r="F2" s="10">
        <v>2022</v>
      </c>
      <c r="G2" s="10" t="s">
        <v>11</v>
      </c>
      <c r="H2" s="10" t="s">
        <v>39</v>
      </c>
      <c r="I2" s="87" t="s">
        <v>322</v>
      </c>
      <c r="J2" s="10" t="s">
        <v>37</v>
      </c>
      <c r="K2" s="10" t="s">
        <v>155</v>
      </c>
      <c r="L2" s="11">
        <v>12250</v>
      </c>
      <c r="M2" s="12"/>
      <c r="N2" s="115">
        <v>12250</v>
      </c>
    </row>
    <row r="3" spans="1:14" ht="16.5" customHeight="1" x14ac:dyDescent="0.25">
      <c r="A3" s="8">
        <v>2</v>
      </c>
      <c r="B3" s="16" t="s">
        <v>49</v>
      </c>
      <c r="C3" s="9">
        <v>554439000006509</v>
      </c>
      <c r="D3" s="10">
        <v>22</v>
      </c>
      <c r="E3" s="10" t="s">
        <v>12</v>
      </c>
      <c r="F3" s="10">
        <v>2022</v>
      </c>
      <c r="G3" s="10" t="s">
        <v>13</v>
      </c>
      <c r="H3" s="10" t="s">
        <v>40</v>
      </c>
      <c r="I3" s="10" t="s">
        <v>336</v>
      </c>
      <c r="J3" s="10" t="s">
        <v>48</v>
      </c>
      <c r="K3" s="10"/>
      <c r="L3" s="12"/>
      <c r="M3" s="13">
        <v>-2615.6</v>
      </c>
      <c r="N3" s="115">
        <v>9634.4</v>
      </c>
    </row>
    <row r="4" spans="1:14" ht="16.5" customHeight="1" x14ac:dyDescent="0.25">
      <c r="A4" s="8">
        <v>3</v>
      </c>
      <c r="B4" s="16" t="s">
        <v>49</v>
      </c>
      <c r="C4" s="9">
        <v>554732000131396</v>
      </c>
      <c r="D4" s="10">
        <v>22</v>
      </c>
      <c r="E4" s="10" t="s">
        <v>12</v>
      </c>
      <c r="F4" s="10">
        <v>2022</v>
      </c>
      <c r="G4" s="10" t="s">
        <v>13</v>
      </c>
      <c r="H4" s="10" t="s">
        <v>41</v>
      </c>
      <c r="I4" s="23" t="s">
        <v>334</v>
      </c>
      <c r="J4" s="10" t="s">
        <v>48</v>
      </c>
      <c r="K4" s="10"/>
      <c r="L4" s="12"/>
      <c r="M4" s="13">
        <v>-2615.6</v>
      </c>
      <c r="N4" s="115">
        <v>7018.8</v>
      </c>
    </row>
    <row r="5" spans="1:14" ht="16.5" customHeight="1" x14ac:dyDescent="0.25">
      <c r="A5" s="8">
        <v>4</v>
      </c>
      <c r="B5" s="16" t="s">
        <v>49</v>
      </c>
      <c r="C5" s="9">
        <v>42201</v>
      </c>
      <c r="D5" s="10">
        <v>22</v>
      </c>
      <c r="E5" s="10" t="s">
        <v>12</v>
      </c>
      <c r="F5" s="10">
        <v>2022</v>
      </c>
      <c r="G5" s="10" t="s">
        <v>14</v>
      </c>
      <c r="H5" s="10" t="s">
        <v>42</v>
      </c>
      <c r="I5" s="23" t="s">
        <v>335</v>
      </c>
      <c r="J5" s="10" t="s">
        <v>48</v>
      </c>
      <c r="K5" s="10"/>
      <c r="L5" s="12"/>
      <c r="M5" s="13">
        <v>-2615.6</v>
      </c>
      <c r="N5" s="119">
        <v>4403.2</v>
      </c>
    </row>
    <row r="6" spans="1:14" ht="16.5" customHeight="1" x14ac:dyDescent="0.25">
      <c r="A6" s="8">
        <v>5</v>
      </c>
      <c r="B6" s="16" t="s">
        <v>44</v>
      </c>
      <c r="C6" s="9">
        <v>891251300497379</v>
      </c>
      <c r="D6" s="10">
        <v>5</v>
      </c>
      <c r="E6" s="10" t="s">
        <v>16</v>
      </c>
      <c r="F6" s="10">
        <v>2022</v>
      </c>
      <c r="G6" s="10" t="s">
        <v>15</v>
      </c>
      <c r="H6" s="21" t="s">
        <v>150</v>
      </c>
      <c r="I6" s="10" t="s">
        <v>112</v>
      </c>
      <c r="J6" s="10" t="s">
        <v>51</v>
      </c>
      <c r="K6" s="10"/>
      <c r="L6" s="12"/>
      <c r="M6" s="13">
        <v>-66</v>
      </c>
      <c r="N6" s="115">
        <v>4337.2</v>
      </c>
    </row>
    <row r="7" spans="1:14" ht="16.5" customHeight="1" x14ac:dyDescent="0.25">
      <c r="A7" s="8">
        <v>6</v>
      </c>
      <c r="B7" s="16" t="s">
        <v>75</v>
      </c>
      <c r="C7" s="9">
        <v>51001</v>
      </c>
      <c r="D7" s="10">
        <v>10</v>
      </c>
      <c r="E7" s="10" t="s">
        <v>16</v>
      </c>
      <c r="F7" s="10">
        <v>2022</v>
      </c>
      <c r="G7" s="10" t="s">
        <v>52</v>
      </c>
      <c r="H7" s="10" t="s">
        <v>33</v>
      </c>
      <c r="I7" s="91" t="s">
        <v>337</v>
      </c>
      <c r="J7" s="21" t="s">
        <v>89</v>
      </c>
      <c r="K7" s="10" t="s">
        <v>110</v>
      </c>
      <c r="L7" s="12"/>
      <c r="M7" s="13">
        <v>-480</v>
      </c>
      <c r="N7" s="115">
        <v>3857.2</v>
      </c>
    </row>
    <row r="8" spans="1:14" ht="16.5" customHeight="1" x14ac:dyDescent="0.25">
      <c r="A8" s="8">
        <v>7</v>
      </c>
      <c r="B8" s="16" t="s">
        <v>79</v>
      </c>
      <c r="C8" s="9">
        <v>51002</v>
      </c>
      <c r="D8" s="10">
        <v>10</v>
      </c>
      <c r="E8" s="10" t="s">
        <v>16</v>
      </c>
      <c r="F8" s="10">
        <v>2022</v>
      </c>
      <c r="G8" s="10" t="s">
        <v>52</v>
      </c>
      <c r="H8" s="10" t="s">
        <v>33</v>
      </c>
      <c r="I8" s="91" t="s">
        <v>337</v>
      </c>
      <c r="J8" s="21" t="s">
        <v>89</v>
      </c>
      <c r="K8" s="10" t="s">
        <v>338</v>
      </c>
      <c r="L8" s="12"/>
      <c r="M8" s="13">
        <v>-612.5</v>
      </c>
      <c r="N8" s="115">
        <v>3244.7</v>
      </c>
    </row>
    <row r="9" spans="1:14" ht="16.5" customHeight="1" x14ac:dyDescent="0.25">
      <c r="A9" s="8">
        <v>8</v>
      </c>
      <c r="B9" s="16" t="s">
        <v>76</v>
      </c>
      <c r="C9" s="124">
        <v>51901</v>
      </c>
      <c r="D9" s="10">
        <v>19</v>
      </c>
      <c r="E9" s="10" t="s">
        <v>16</v>
      </c>
      <c r="F9" s="10">
        <v>2022</v>
      </c>
      <c r="G9" s="10" t="s">
        <v>53</v>
      </c>
      <c r="H9" s="10" t="s">
        <v>43</v>
      </c>
      <c r="I9" s="123" t="s">
        <v>387</v>
      </c>
      <c r="J9" s="21" t="s">
        <v>89</v>
      </c>
      <c r="K9" s="10" t="s">
        <v>50</v>
      </c>
      <c r="L9" s="12"/>
      <c r="M9" s="13">
        <v>-1920</v>
      </c>
      <c r="N9" s="115">
        <v>268.7</v>
      </c>
    </row>
    <row r="10" spans="1:14" ht="16.5" customHeight="1" x14ac:dyDescent="0.25">
      <c r="A10" s="8">
        <v>9</v>
      </c>
      <c r="B10" s="16" t="s">
        <v>77</v>
      </c>
      <c r="C10" s="124">
        <v>51901</v>
      </c>
      <c r="D10" s="10">
        <v>19</v>
      </c>
      <c r="E10" s="10" t="s">
        <v>16</v>
      </c>
      <c r="F10" s="10">
        <v>2022</v>
      </c>
      <c r="G10" s="10" t="s">
        <v>53</v>
      </c>
      <c r="H10" s="10" t="s">
        <v>43</v>
      </c>
      <c r="I10" s="123" t="s">
        <v>387</v>
      </c>
      <c r="J10" s="21" t="s">
        <v>89</v>
      </c>
      <c r="K10" s="10" t="s">
        <v>351</v>
      </c>
      <c r="L10" s="12"/>
      <c r="M10" s="13">
        <v>-1056</v>
      </c>
      <c r="N10" s="115"/>
    </row>
    <row r="11" spans="1:14" ht="16.5" customHeight="1" x14ac:dyDescent="0.25">
      <c r="A11" s="8">
        <v>10</v>
      </c>
      <c r="B11" s="16" t="s">
        <v>78</v>
      </c>
      <c r="C11" s="124">
        <v>51902</v>
      </c>
      <c r="D11" s="10">
        <v>19</v>
      </c>
      <c r="E11" s="10" t="s">
        <v>16</v>
      </c>
      <c r="F11" s="10">
        <v>2022</v>
      </c>
      <c r="G11" s="10" t="s">
        <v>53</v>
      </c>
      <c r="H11" s="10" t="s">
        <v>43</v>
      </c>
      <c r="I11" s="123" t="s">
        <v>387</v>
      </c>
      <c r="J11" s="21" t="s">
        <v>89</v>
      </c>
      <c r="K11" s="10" t="s">
        <v>111</v>
      </c>
      <c r="L11" s="12"/>
      <c r="M11" s="13">
        <v>-217.2</v>
      </c>
      <c r="N11" s="115">
        <v>51.5</v>
      </c>
    </row>
    <row r="12" spans="1:14" ht="16.5" customHeight="1" x14ac:dyDescent="0.25">
      <c r="A12" s="8">
        <v>11</v>
      </c>
      <c r="B12" s="16" t="s">
        <v>36</v>
      </c>
      <c r="C12" s="9">
        <v>551369000030586</v>
      </c>
      <c r="D12" s="10">
        <v>26</v>
      </c>
      <c r="E12" s="10" t="s">
        <v>16</v>
      </c>
      <c r="F12" s="10">
        <v>2022</v>
      </c>
      <c r="G12" s="10" t="s">
        <v>11</v>
      </c>
      <c r="H12" s="10" t="s">
        <v>39</v>
      </c>
      <c r="I12" s="83" t="s">
        <v>322</v>
      </c>
      <c r="J12" s="10" t="s">
        <v>37</v>
      </c>
      <c r="K12" s="10" t="s">
        <v>156</v>
      </c>
      <c r="L12" s="11">
        <v>12250</v>
      </c>
      <c r="M12" s="12"/>
      <c r="N12" s="115">
        <v>12301.5</v>
      </c>
    </row>
    <row r="13" spans="1:14" ht="16.5" customHeight="1" x14ac:dyDescent="0.25">
      <c r="A13" s="8">
        <v>12</v>
      </c>
      <c r="B13" s="16" t="s">
        <v>54</v>
      </c>
      <c r="C13" s="9">
        <v>554732000131396</v>
      </c>
      <c r="D13" s="10">
        <v>27</v>
      </c>
      <c r="E13" s="10" t="s">
        <v>16</v>
      </c>
      <c r="F13" s="10">
        <v>2022</v>
      </c>
      <c r="G13" s="10" t="s">
        <v>13</v>
      </c>
      <c r="H13" s="10" t="s">
        <v>41</v>
      </c>
      <c r="I13" s="23" t="s">
        <v>334</v>
      </c>
      <c r="J13" s="10" t="s">
        <v>55</v>
      </c>
      <c r="K13" s="10"/>
      <c r="L13" s="12"/>
      <c r="M13" s="13">
        <v>-4012.28</v>
      </c>
      <c r="N13" s="115">
        <v>8289.2199999999993</v>
      </c>
    </row>
    <row r="14" spans="1:14" ht="16.5" customHeight="1" x14ac:dyDescent="0.25">
      <c r="A14" s="8">
        <v>13</v>
      </c>
      <c r="B14" s="16" t="s">
        <v>44</v>
      </c>
      <c r="C14" s="9">
        <v>861571202235962</v>
      </c>
      <c r="D14" s="10">
        <v>6</v>
      </c>
      <c r="E14" s="10" t="s">
        <v>17</v>
      </c>
      <c r="F14" s="10">
        <v>2022</v>
      </c>
      <c r="G14" s="10" t="s">
        <v>15</v>
      </c>
      <c r="H14" s="21" t="s">
        <v>150</v>
      </c>
      <c r="I14" s="10" t="s">
        <v>112</v>
      </c>
      <c r="J14" s="10" t="s">
        <v>51</v>
      </c>
      <c r="K14" s="10"/>
      <c r="L14" s="12"/>
      <c r="M14" s="13">
        <v>-66</v>
      </c>
      <c r="N14" s="115">
        <v>8223.2199999999993</v>
      </c>
    </row>
    <row r="15" spans="1:14" ht="16.5" customHeight="1" x14ac:dyDescent="0.25">
      <c r="A15" s="8">
        <v>14</v>
      </c>
      <c r="B15" s="16" t="s">
        <v>75</v>
      </c>
      <c r="C15" s="9">
        <v>60801</v>
      </c>
      <c r="D15" s="10">
        <v>8</v>
      </c>
      <c r="E15" s="10" t="s">
        <v>17</v>
      </c>
      <c r="F15" s="10">
        <v>2022</v>
      </c>
      <c r="G15" s="10" t="s">
        <v>52</v>
      </c>
      <c r="H15" s="10" t="s">
        <v>33</v>
      </c>
      <c r="I15" s="91" t="s">
        <v>337</v>
      </c>
      <c r="J15" s="20" t="s">
        <v>89</v>
      </c>
      <c r="K15" s="10" t="s">
        <v>93</v>
      </c>
      <c r="L15" s="12"/>
      <c r="M15" s="13">
        <v>-264</v>
      </c>
      <c r="N15" s="115">
        <v>7959.22</v>
      </c>
    </row>
    <row r="16" spans="1:14" ht="16.5" customHeight="1" x14ac:dyDescent="0.25">
      <c r="A16" s="8">
        <v>15</v>
      </c>
      <c r="B16" s="16" t="s">
        <v>79</v>
      </c>
      <c r="C16" s="9">
        <v>60802</v>
      </c>
      <c r="D16" s="10">
        <v>8</v>
      </c>
      <c r="E16" s="10" t="s">
        <v>17</v>
      </c>
      <c r="F16" s="10">
        <v>2022</v>
      </c>
      <c r="G16" s="10" t="s">
        <v>52</v>
      </c>
      <c r="H16" s="10" t="s">
        <v>33</v>
      </c>
      <c r="I16" s="91" t="s">
        <v>337</v>
      </c>
      <c r="J16" s="21" t="s">
        <v>89</v>
      </c>
      <c r="K16" s="10" t="s">
        <v>339</v>
      </c>
      <c r="L16" s="12"/>
      <c r="M16" s="13">
        <v>-612.5</v>
      </c>
      <c r="N16" s="115">
        <v>7346.72</v>
      </c>
    </row>
    <row r="17" spans="1:14" ht="16.5" customHeight="1" x14ac:dyDescent="0.25">
      <c r="A17" s="8">
        <v>16</v>
      </c>
      <c r="B17" s="16" t="s">
        <v>36</v>
      </c>
      <c r="C17" s="9">
        <v>551369000030586</v>
      </c>
      <c r="D17" s="10">
        <v>28</v>
      </c>
      <c r="E17" s="10" t="s">
        <v>17</v>
      </c>
      <c r="F17" s="10">
        <v>2022</v>
      </c>
      <c r="G17" s="10" t="s">
        <v>11</v>
      </c>
      <c r="H17" s="10" t="s">
        <v>39</v>
      </c>
      <c r="I17" s="83" t="s">
        <v>322</v>
      </c>
      <c r="J17" s="10" t="s">
        <v>37</v>
      </c>
      <c r="K17" s="10" t="s">
        <v>157</v>
      </c>
      <c r="L17" s="11">
        <v>11375</v>
      </c>
      <c r="M17" s="12"/>
      <c r="N17" s="115">
        <v>18721.72</v>
      </c>
    </row>
    <row r="18" spans="1:14" ht="16.5" customHeight="1" x14ac:dyDescent="0.25">
      <c r="A18" s="8">
        <v>17</v>
      </c>
      <c r="B18" s="16" t="s">
        <v>54</v>
      </c>
      <c r="C18" s="9">
        <v>554732000114391</v>
      </c>
      <c r="D18" s="10">
        <v>29</v>
      </c>
      <c r="E18" s="10" t="s">
        <v>17</v>
      </c>
      <c r="F18" s="10">
        <v>2022</v>
      </c>
      <c r="G18" s="10" t="s">
        <v>13</v>
      </c>
      <c r="H18" s="10" t="s">
        <v>45</v>
      </c>
      <c r="I18" s="10" t="s">
        <v>389</v>
      </c>
      <c r="J18" s="10" t="s">
        <v>55</v>
      </c>
      <c r="K18" s="10"/>
      <c r="L18" s="12"/>
      <c r="M18" s="13">
        <v>-4012.28</v>
      </c>
      <c r="N18" s="119">
        <v>14709.44</v>
      </c>
    </row>
    <row r="19" spans="1:14" ht="16.5" customHeight="1" x14ac:dyDescent="0.25">
      <c r="A19" s="8">
        <v>18</v>
      </c>
      <c r="B19" s="16" t="s">
        <v>44</v>
      </c>
      <c r="C19" s="9">
        <v>801871300069840</v>
      </c>
      <c r="D19" s="10">
        <v>6</v>
      </c>
      <c r="E19" s="10" t="s">
        <v>18</v>
      </c>
      <c r="F19" s="10">
        <v>2022</v>
      </c>
      <c r="G19" s="10" t="s">
        <v>15</v>
      </c>
      <c r="H19" s="21" t="s">
        <v>150</v>
      </c>
      <c r="I19" s="10" t="s">
        <v>112</v>
      </c>
      <c r="J19" s="10" t="s">
        <v>51</v>
      </c>
      <c r="K19" s="10"/>
      <c r="L19" s="12"/>
      <c r="M19" s="13">
        <v>-66</v>
      </c>
      <c r="N19" s="115">
        <v>14643.44</v>
      </c>
    </row>
    <row r="20" spans="1:14" ht="16.5" customHeight="1" x14ac:dyDescent="0.25">
      <c r="A20" s="8">
        <v>19</v>
      </c>
      <c r="B20" s="16" t="s">
        <v>79</v>
      </c>
      <c r="C20" s="9">
        <v>70801</v>
      </c>
      <c r="D20" s="10">
        <v>8</v>
      </c>
      <c r="E20" s="10" t="s">
        <v>18</v>
      </c>
      <c r="F20" s="10">
        <v>2022</v>
      </c>
      <c r="G20" s="10" t="s">
        <v>52</v>
      </c>
      <c r="H20" s="10" t="s">
        <v>33</v>
      </c>
      <c r="I20" s="91" t="s">
        <v>337</v>
      </c>
      <c r="J20" s="21" t="s">
        <v>89</v>
      </c>
      <c r="K20" s="10" t="s">
        <v>368</v>
      </c>
      <c r="L20" s="12"/>
      <c r="M20" s="13">
        <v>-568.75</v>
      </c>
      <c r="N20" s="115">
        <v>14074.69</v>
      </c>
    </row>
    <row r="21" spans="1:14" ht="16.5" customHeight="1" x14ac:dyDescent="0.25">
      <c r="A21" s="8">
        <v>20</v>
      </c>
      <c r="B21" s="16" t="s">
        <v>75</v>
      </c>
      <c r="C21" s="9">
        <v>70802</v>
      </c>
      <c r="D21" s="10">
        <v>8</v>
      </c>
      <c r="E21" s="10" t="s">
        <v>18</v>
      </c>
      <c r="F21" s="10">
        <v>2022</v>
      </c>
      <c r="G21" s="10" t="s">
        <v>52</v>
      </c>
      <c r="H21" s="10" t="s">
        <v>33</v>
      </c>
      <c r="I21" s="91" t="s">
        <v>337</v>
      </c>
      <c r="J21" s="21" t="s">
        <v>89</v>
      </c>
      <c r="K21" s="10" t="s">
        <v>91</v>
      </c>
      <c r="L21" s="12"/>
      <c r="M21" s="13">
        <v>-264</v>
      </c>
      <c r="N21" s="115">
        <v>13810.69</v>
      </c>
    </row>
    <row r="22" spans="1:14" ht="16.5" customHeight="1" x14ac:dyDescent="0.25">
      <c r="A22" s="8">
        <v>21</v>
      </c>
      <c r="B22" s="16" t="s">
        <v>76</v>
      </c>
      <c r="C22" s="124">
        <v>554439000039504</v>
      </c>
      <c r="D22" s="10">
        <v>19</v>
      </c>
      <c r="E22" s="10" t="s">
        <v>18</v>
      </c>
      <c r="F22" s="10">
        <v>2022</v>
      </c>
      <c r="G22" s="10" t="s">
        <v>53</v>
      </c>
      <c r="H22" s="10" t="s">
        <v>43</v>
      </c>
      <c r="I22" s="123" t="s">
        <v>387</v>
      </c>
      <c r="J22" s="21" t="s">
        <v>89</v>
      </c>
      <c r="K22" s="10" t="s">
        <v>56</v>
      </c>
      <c r="L22" s="12"/>
      <c r="M22" s="13">
        <v>-1056</v>
      </c>
      <c r="N22" s="115"/>
    </row>
    <row r="23" spans="1:14" ht="16.5" customHeight="1" x14ac:dyDescent="0.25">
      <c r="A23" s="8">
        <v>22</v>
      </c>
      <c r="B23" s="16" t="s">
        <v>77</v>
      </c>
      <c r="C23" s="124">
        <v>554439000039504</v>
      </c>
      <c r="D23" s="10">
        <v>19</v>
      </c>
      <c r="E23" s="10" t="s">
        <v>18</v>
      </c>
      <c r="F23" s="10">
        <v>2022</v>
      </c>
      <c r="G23" s="10" t="s">
        <v>53</v>
      </c>
      <c r="H23" s="10" t="s">
        <v>43</v>
      </c>
      <c r="I23" s="123" t="s">
        <v>387</v>
      </c>
      <c r="J23" s="21" t="s">
        <v>89</v>
      </c>
      <c r="K23" s="10" t="s">
        <v>90</v>
      </c>
      <c r="L23" s="12"/>
      <c r="M23" s="13">
        <v>-580.79999999999995</v>
      </c>
      <c r="N23" s="115">
        <v>12173.89</v>
      </c>
    </row>
    <row r="24" spans="1:14" ht="16.5" customHeight="1" x14ac:dyDescent="0.25">
      <c r="A24" s="8">
        <v>23</v>
      </c>
      <c r="B24" s="16" t="s">
        <v>78</v>
      </c>
      <c r="C24" s="124">
        <v>71901</v>
      </c>
      <c r="D24" s="10">
        <v>19</v>
      </c>
      <c r="E24" s="10" t="s">
        <v>18</v>
      </c>
      <c r="F24" s="10">
        <v>2022</v>
      </c>
      <c r="G24" s="10" t="s">
        <v>53</v>
      </c>
      <c r="H24" s="10" t="s">
        <v>43</v>
      </c>
      <c r="I24" s="123" t="s">
        <v>387</v>
      </c>
      <c r="J24" s="21" t="s">
        <v>89</v>
      </c>
      <c r="K24" s="10" t="s">
        <v>92</v>
      </c>
      <c r="L24" s="12"/>
      <c r="M24" s="13">
        <v>-422.92</v>
      </c>
      <c r="N24" s="115">
        <v>11750.97</v>
      </c>
    </row>
    <row r="25" spans="1:14" ht="16.5" customHeight="1" x14ac:dyDescent="0.25">
      <c r="A25" s="8">
        <v>24</v>
      </c>
      <c r="B25" s="16" t="s">
        <v>36</v>
      </c>
      <c r="C25" s="9">
        <v>551369000030586</v>
      </c>
      <c r="D25" s="10">
        <v>25</v>
      </c>
      <c r="E25" s="10" t="s">
        <v>18</v>
      </c>
      <c r="F25" s="10">
        <v>2022</v>
      </c>
      <c r="G25" s="10" t="s">
        <v>11</v>
      </c>
      <c r="H25" s="10" t="s">
        <v>39</v>
      </c>
      <c r="I25" s="83" t="s">
        <v>322</v>
      </c>
      <c r="J25" s="10" t="s">
        <v>37</v>
      </c>
      <c r="K25" s="10" t="s">
        <v>158</v>
      </c>
      <c r="L25" s="11">
        <v>10500</v>
      </c>
      <c r="M25" s="12"/>
      <c r="N25" s="119">
        <v>22250.97</v>
      </c>
    </row>
    <row r="26" spans="1:14" ht="16.5" customHeight="1" x14ac:dyDescent="0.25">
      <c r="A26" s="8">
        <v>25</v>
      </c>
      <c r="B26" s="16" t="s">
        <v>79</v>
      </c>
      <c r="C26" s="9">
        <v>80201</v>
      </c>
      <c r="D26" s="10">
        <v>2</v>
      </c>
      <c r="E26" s="10" t="s">
        <v>19</v>
      </c>
      <c r="F26" s="10">
        <v>2022</v>
      </c>
      <c r="G26" s="10" t="s">
        <v>52</v>
      </c>
      <c r="H26" s="10" t="s">
        <v>33</v>
      </c>
      <c r="I26" s="91" t="s">
        <v>337</v>
      </c>
      <c r="J26" s="21" t="s">
        <v>89</v>
      </c>
      <c r="K26" s="10" t="s">
        <v>341</v>
      </c>
      <c r="L26" s="12"/>
      <c r="M26" s="13">
        <v>-525</v>
      </c>
      <c r="N26" s="115">
        <v>21725.97</v>
      </c>
    </row>
    <row r="27" spans="1:14" ht="16.5" customHeight="1" x14ac:dyDescent="0.25">
      <c r="A27" s="8">
        <v>26</v>
      </c>
      <c r="B27" s="16" t="s">
        <v>74</v>
      </c>
      <c r="C27" s="9">
        <v>80401</v>
      </c>
      <c r="D27" s="10">
        <v>4</v>
      </c>
      <c r="E27" s="10" t="s">
        <v>19</v>
      </c>
      <c r="F27" s="10">
        <v>2022</v>
      </c>
      <c r="G27" s="10" t="s">
        <v>20</v>
      </c>
      <c r="H27" s="10" t="s">
        <v>46</v>
      </c>
      <c r="I27" s="87" t="s">
        <v>348</v>
      </c>
      <c r="J27" s="10" t="s">
        <v>47</v>
      </c>
      <c r="K27" s="20" t="s">
        <v>437</v>
      </c>
      <c r="L27" s="12"/>
      <c r="M27" s="13">
        <v>-5397</v>
      </c>
      <c r="N27" s="115">
        <v>16328.97</v>
      </c>
    </row>
    <row r="28" spans="1:14" ht="16.5" customHeight="1" x14ac:dyDescent="0.25">
      <c r="A28" s="8">
        <v>27</v>
      </c>
      <c r="B28" s="16" t="s">
        <v>44</v>
      </c>
      <c r="C28" s="9">
        <v>882171300026829</v>
      </c>
      <c r="D28" s="10">
        <v>5</v>
      </c>
      <c r="E28" s="10" t="s">
        <v>19</v>
      </c>
      <c r="F28" s="10">
        <v>2022</v>
      </c>
      <c r="G28" s="10" t="s">
        <v>15</v>
      </c>
      <c r="H28" s="21" t="s">
        <v>150</v>
      </c>
      <c r="I28" s="10" t="s">
        <v>112</v>
      </c>
      <c r="J28" s="10" t="s">
        <v>51</v>
      </c>
      <c r="K28" s="10"/>
      <c r="L28" s="12"/>
      <c r="M28" s="13">
        <v>-66</v>
      </c>
      <c r="N28" s="115">
        <v>16262.97</v>
      </c>
    </row>
    <row r="29" spans="1:14" ht="16.5" customHeight="1" x14ac:dyDescent="0.25">
      <c r="A29" s="8">
        <v>28</v>
      </c>
      <c r="B29" s="16" t="s">
        <v>36</v>
      </c>
      <c r="C29" s="9">
        <v>551369000030586</v>
      </c>
      <c r="D29" s="10">
        <v>25</v>
      </c>
      <c r="E29" s="10" t="s">
        <v>19</v>
      </c>
      <c r="F29" s="10">
        <v>2022</v>
      </c>
      <c r="G29" s="10" t="s">
        <v>11</v>
      </c>
      <c r="H29" s="10" t="s">
        <v>39</v>
      </c>
      <c r="I29" s="83" t="s">
        <v>322</v>
      </c>
      <c r="J29" s="10" t="s">
        <v>37</v>
      </c>
      <c r="K29" s="10" t="s">
        <v>159</v>
      </c>
      <c r="L29" s="11">
        <v>9625</v>
      </c>
      <c r="M29" s="12"/>
      <c r="N29" s="115">
        <v>25887.97</v>
      </c>
    </row>
    <row r="30" spans="1:14" ht="16.5" customHeight="1" x14ac:dyDescent="0.25">
      <c r="A30" s="8">
        <v>29</v>
      </c>
      <c r="B30" s="16" t="s">
        <v>80</v>
      </c>
      <c r="C30" s="9">
        <v>850001</v>
      </c>
      <c r="D30" s="10">
        <v>26</v>
      </c>
      <c r="E30" s="10" t="s">
        <v>19</v>
      </c>
      <c r="F30" s="10">
        <v>2022</v>
      </c>
      <c r="G30" s="10" t="s">
        <v>21</v>
      </c>
      <c r="H30" s="10" t="s">
        <v>81</v>
      </c>
      <c r="I30" s="120" t="s">
        <v>345</v>
      </c>
      <c r="J30" s="10" t="s">
        <v>47</v>
      </c>
      <c r="K30" s="10"/>
      <c r="L30" s="12"/>
      <c r="M30" s="13">
        <v>-179</v>
      </c>
      <c r="N30" s="115">
        <v>25708.97</v>
      </c>
    </row>
    <row r="31" spans="1:14" ht="16.5" customHeight="1" x14ac:dyDescent="0.25">
      <c r="A31" s="8">
        <v>30</v>
      </c>
      <c r="B31" s="16" t="s">
        <v>44</v>
      </c>
      <c r="C31" s="9">
        <v>812380700015219</v>
      </c>
      <c r="D31" s="10">
        <v>26</v>
      </c>
      <c r="E31" s="10" t="s">
        <v>19</v>
      </c>
      <c r="F31" s="10">
        <v>2022</v>
      </c>
      <c r="G31" s="10" t="s">
        <v>22</v>
      </c>
      <c r="H31" s="21" t="s">
        <v>150</v>
      </c>
      <c r="I31" s="10" t="s">
        <v>112</v>
      </c>
      <c r="J31" s="10" t="s">
        <v>51</v>
      </c>
      <c r="K31" s="10"/>
      <c r="L31" s="12"/>
      <c r="M31" s="13">
        <v>-56</v>
      </c>
      <c r="N31" s="115">
        <v>25652.97</v>
      </c>
    </row>
    <row r="32" spans="1:14" ht="16.5" customHeight="1" x14ac:dyDescent="0.25">
      <c r="A32" s="8">
        <v>31</v>
      </c>
      <c r="B32" s="16" t="s">
        <v>80</v>
      </c>
      <c r="C32" s="9">
        <v>850004</v>
      </c>
      <c r="D32" s="10">
        <v>29</v>
      </c>
      <c r="E32" s="10" t="s">
        <v>19</v>
      </c>
      <c r="F32" s="10">
        <v>2022</v>
      </c>
      <c r="G32" s="10" t="s">
        <v>21</v>
      </c>
      <c r="H32" s="10" t="s">
        <v>82</v>
      </c>
      <c r="I32" s="83" t="s">
        <v>346</v>
      </c>
      <c r="J32" s="10" t="s">
        <v>47</v>
      </c>
      <c r="K32" s="10"/>
      <c r="L32" s="12"/>
      <c r="M32" s="13">
        <v>-465.11</v>
      </c>
      <c r="N32" s="115">
        <v>25187.86</v>
      </c>
    </row>
    <row r="33" spans="1:14" ht="16.5" customHeight="1" x14ac:dyDescent="0.25">
      <c r="A33" s="8">
        <v>32</v>
      </c>
      <c r="B33" s="16" t="s">
        <v>84</v>
      </c>
      <c r="C33" s="9">
        <v>850002</v>
      </c>
      <c r="D33" s="10">
        <v>29</v>
      </c>
      <c r="E33" s="10" t="s">
        <v>19</v>
      </c>
      <c r="F33" s="10">
        <v>2022</v>
      </c>
      <c r="G33" s="10" t="s">
        <v>23</v>
      </c>
      <c r="H33" s="10" t="s">
        <v>83</v>
      </c>
      <c r="I33" s="121" t="s">
        <v>347</v>
      </c>
      <c r="J33" s="10" t="s">
        <v>47</v>
      </c>
      <c r="K33" s="10"/>
      <c r="L33" s="12"/>
      <c r="M33" s="13">
        <v>-457.14</v>
      </c>
      <c r="N33" s="119">
        <v>24730.720000000001</v>
      </c>
    </row>
    <row r="34" spans="1:14" ht="16.5" customHeight="1" x14ac:dyDescent="0.25">
      <c r="A34" s="8">
        <v>33</v>
      </c>
      <c r="B34" s="16" t="s">
        <v>44</v>
      </c>
      <c r="C34" s="9">
        <v>852481201591726</v>
      </c>
      <c r="D34" s="10">
        <v>5</v>
      </c>
      <c r="E34" s="10" t="s">
        <v>24</v>
      </c>
      <c r="F34" s="10">
        <v>2022</v>
      </c>
      <c r="G34" s="10" t="s">
        <v>15</v>
      </c>
      <c r="H34" s="21" t="s">
        <v>150</v>
      </c>
      <c r="I34" s="10" t="s">
        <v>112</v>
      </c>
      <c r="J34" s="10" t="s">
        <v>51</v>
      </c>
      <c r="K34" s="10"/>
      <c r="L34" s="12"/>
      <c r="M34" s="13">
        <v>-66</v>
      </c>
      <c r="N34" s="115">
        <v>24664.720000000001</v>
      </c>
    </row>
    <row r="35" spans="1:14" ht="16.5" customHeight="1" x14ac:dyDescent="0.25">
      <c r="A35" s="8">
        <v>34</v>
      </c>
      <c r="B35" s="16" t="s">
        <v>57</v>
      </c>
      <c r="C35" s="9">
        <v>552917000016432</v>
      </c>
      <c r="D35" s="10">
        <v>6</v>
      </c>
      <c r="E35" s="10" t="s">
        <v>24</v>
      </c>
      <c r="F35" s="10">
        <v>2022</v>
      </c>
      <c r="G35" s="10" t="s">
        <v>13</v>
      </c>
      <c r="H35" s="10" t="s">
        <v>64</v>
      </c>
      <c r="I35" s="10" t="s">
        <v>388</v>
      </c>
      <c r="J35" s="10" t="s">
        <v>58</v>
      </c>
      <c r="K35" s="10"/>
      <c r="L35" s="12"/>
      <c r="M35" s="13">
        <v>-1848</v>
      </c>
      <c r="N35" s="115">
        <v>22816.720000000001</v>
      </c>
    </row>
    <row r="36" spans="1:14" ht="16.5" customHeight="1" x14ac:dyDescent="0.25">
      <c r="A36" s="8">
        <v>35</v>
      </c>
      <c r="B36" s="16" t="s">
        <v>57</v>
      </c>
      <c r="C36" s="9">
        <v>554732000131396</v>
      </c>
      <c r="D36" s="10">
        <v>9</v>
      </c>
      <c r="E36" s="10" t="s">
        <v>24</v>
      </c>
      <c r="F36" s="10">
        <v>2022</v>
      </c>
      <c r="G36" s="10" t="s">
        <v>13</v>
      </c>
      <c r="H36" s="10" t="s">
        <v>41</v>
      </c>
      <c r="I36" s="23" t="s">
        <v>334</v>
      </c>
      <c r="J36" s="10" t="s">
        <v>59</v>
      </c>
      <c r="K36" s="10"/>
      <c r="L36" s="12"/>
      <c r="M36" s="13">
        <v>-1260</v>
      </c>
      <c r="N36" s="115">
        <v>21556.720000000001</v>
      </c>
    </row>
    <row r="37" spans="1:14" ht="16.5" customHeight="1" x14ac:dyDescent="0.25">
      <c r="A37" s="8">
        <v>36</v>
      </c>
      <c r="B37" s="16" t="s">
        <v>79</v>
      </c>
      <c r="C37" s="9">
        <v>90901</v>
      </c>
      <c r="D37" s="10">
        <v>9</v>
      </c>
      <c r="E37" s="10" t="s">
        <v>24</v>
      </c>
      <c r="F37" s="10">
        <v>2022</v>
      </c>
      <c r="G37" s="10" t="s">
        <v>52</v>
      </c>
      <c r="H37" s="10" t="s">
        <v>33</v>
      </c>
      <c r="I37" s="91" t="s">
        <v>337</v>
      </c>
      <c r="J37" s="21" t="s">
        <v>89</v>
      </c>
      <c r="K37" s="10" t="s">
        <v>342</v>
      </c>
      <c r="L37" s="12"/>
      <c r="M37" s="13">
        <v>-481.25</v>
      </c>
      <c r="N37" s="115">
        <v>21075.47</v>
      </c>
    </row>
    <row r="38" spans="1:14" ht="16.5" customHeight="1" x14ac:dyDescent="0.25">
      <c r="A38" s="8">
        <v>37</v>
      </c>
      <c r="B38" s="16" t="s">
        <v>57</v>
      </c>
      <c r="C38" s="9">
        <v>90902</v>
      </c>
      <c r="D38" s="10">
        <v>9</v>
      </c>
      <c r="E38" s="10" t="s">
        <v>24</v>
      </c>
      <c r="F38" s="10">
        <v>2022</v>
      </c>
      <c r="G38" s="10" t="s">
        <v>14</v>
      </c>
      <c r="H38" s="10" t="s">
        <v>42</v>
      </c>
      <c r="I38" s="23" t="s">
        <v>335</v>
      </c>
      <c r="J38" s="10" t="s">
        <v>59</v>
      </c>
      <c r="K38" s="10"/>
      <c r="L38" s="12"/>
      <c r="M38" s="13">
        <v>-2075.92</v>
      </c>
      <c r="N38" s="115">
        <v>18999.55</v>
      </c>
    </row>
    <row r="39" spans="1:14" ht="16.5" customHeight="1" x14ac:dyDescent="0.25">
      <c r="A39" s="8">
        <v>38</v>
      </c>
      <c r="B39" s="16" t="s">
        <v>36</v>
      </c>
      <c r="C39" s="9">
        <v>551369000030586</v>
      </c>
      <c r="D39" s="10">
        <v>27</v>
      </c>
      <c r="E39" s="10" t="s">
        <v>24</v>
      </c>
      <c r="F39" s="10">
        <v>2022</v>
      </c>
      <c r="G39" s="10" t="s">
        <v>11</v>
      </c>
      <c r="H39" s="10" t="s">
        <v>39</v>
      </c>
      <c r="I39" s="83" t="s">
        <v>322</v>
      </c>
      <c r="J39" s="10" t="s">
        <v>37</v>
      </c>
      <c r="K39" s="10" t="s">
        <v>160</v>
      </c>
      <c r="L39" s="11">
        <v>9625</v>
      </c>
      <c r="M39" s="12"/>
      <c r="N39" s="119">
        <v>28624.55</v>
      </c>
    </row>
    <row r="40" spans="1:14" ht="16.5" customHeight="1" x14ac:dyDescent="0.25">
      <c r="A40" s="8">
        <v>39</v>
      </c>
      <c r="B40" s="16" t="s">
        <v>85</v>
      </c>
      <c r="C40" s="9">
        <v>554439000039504</v>
      </c>
      <c r="D40" s="10">
        <v>3</v>
      </c>
      <c r="E40" s="10" t="s">
        <v>25</v>
      </c>
      <c r="F40" s="10">
        <v>2022</v>
      </c>
      <c r="G40" s="10" t="s">
        <v>13</v>
      </c>
      <c r="H40" s="10" t="s">
        <v>72</v>
      </c>
      <c r="I40" s="17" t="s">
        <v>324</v>
      </c>
      <c r="J40" s="10" t="s">
        <v>73</v>
      </c>
      <c r="K40" s="10"/>
      <c r="L40" s="12"/>
      <c r="M40" s="13">
        <v>-6234.38</v>
      </c>
      <c r="N40" s="115">
        <v>22390.17</v>
      </c>
    </row>
    <row r="41" spans="1:14" ht="16.5" customHeight="1" x14ac:dyDescent="0.25">
      <c r="A41" s="8">
        <v>40</v>
      </c>
      <c r="B41" s="16" t="s">
        <v>44</v>
      </c>
      <c r="C41" s="9">
        <v>872781200411705</v>
      </c>
      <c r="D41" s="10">
        <v>5</v>
      </c>
      <c r="E41" s="10" t="s">
        <v>25</v>
      </c>
      <c r="F41" s="10">
        <v>2022</v>
      </c>
      <c r="G41" s="10" t="s">
        <v>15</v>
      </c>
      <c r="H41" s="21" t="s">
        <v>150</v>
      </c>
      <c r="I41" s="10" t="s">
        <v>112</v>
      </c>
      <c r="J41" s="10" t="s">
        <v>51</v>
      </c>
      <c r="K41" s="10"/>
      <c r="L41" s="12"/>
      <c r="M41" s="13">
        <v>-66</v>
      </c>
      <c r="N41" s="115">
        <v>22324.17</v>
      </c>
    </row>
    <row r="42" spans="1:14" ht="16.5" customHeight="1" x14ac:dyDescent="0.25">
      <c r="A42" s="8">
        <v>41</v>
      </c>
      <c r="B42" s="16" t="s">
        <v>75</v>
      </c>
      <c r="C42" s="9">
        <v>101001</v>
      </c>
      <c r="D42" s="10">
        <v>10</v>
      </c>
      <c r="E42" s="10" t="s">
        <v>25</v>
      </c>
      <c r="F42" s="10">
        <v>2022</v>
      </c>
      <c r="G42" s="10" t="s">
        <v>52</v>
      </c>
      <c r="H42" s="10" t="s">
        <v>33</v>
      </c>
      <c r="I42" s="91" t="s">
        <v>337</v>
      </c>
      <c r="J42" s="21" t="s">
        <v>89</v>
      </c>
      <c r="K42" s="10" t="s">
        <v>94</v>
      </c>
      <c r="L42" s="12"/>
      <c r="M42" s="13">
        <v>-310</v>
      </c>
      <c r="N42" s="115">
        <v>22014.17</v>
      </c>
    </row>
    <row r="43" spans="1:14" ht="16.5" customHeight="1" x14ac:dyDescent="0.25">
      <c r="A43" s="8">
        <v>42</v>
      </c>
      <c r="B43" s="16" t="s">
        <v>79</v>
      </c>
      <c r="C43" s="9">
        <v>101002</v>
      </c>
      <c r="D43" s="10">
        <v>10</v>
      </c>
      <c r="E43" s="10" t="s">
        <v>25</v>
      </c>
      <c r="F43" s="10">
        <v>2022</v>
      </c>
      <c r="G43" s="10" t="s">
        <v>52</v>
      </c>
      <c r="H43" s="10" t="s">
        <v>33</v>
      </c>
      <c r="I43" s="91" t="s">
        <v>337</v>
      </c>
      <c r="J43" s="21" t="s">
        <v>89</v>
      </c>
      <c r="K43" s="10" t="s">
        <v>343</v>
      </c>
      <c r="L43" s="12"/>
      <c r="M43" s="13">
        <v>-481.25</v>
      </c>
      <c r="N43" s="115">
        <v>21532.92</v>
      </c>
    </row>
    <row r="44" spans="1:14" ht="16.5" customHeight="1" x14ac:dyDescent="0.25">
      <c r="A44" s="8">
        <v>43</v>
      </c>
      <c r="B44" s="16" t="s">
        <v>76</v>
      </c>
      <c r="C44" s="124">
        <v>554439000039504</v>
      </c>
      <c r="D44" s="10">
        <v>19</v>
      </c>
      <c r="E44" s="10" t="s">
        <v>25</v>
      </c>
      <c r="F44" s="10">
        <v>2022</v>
      </c>
      <c r="G44" s="10" t="s">
        <v>53</v>
      </c>
      <c r="H44" s="10" t="s">
        <v>43</v>
      </c>
      <c r="I44" s="123" t="s">
        <v>387</v>
      </c>
      <c r="J44" s="21" t="s">
        <v>89</v>
      </c>
      <c r="K44" s="10" t="s">
        <v>60</v>
      </c>
      <c r="L44" s="12"/>
      <c r="M44" s="13">
        <v>-1240</v>
      </c>
      <c r="N44" s="115">
        <v>19610.919999999998</v>
      </c>
    </row>
    <row r="45" spans="1:14" ht="16.5" customHeight="1" x14ac:dyDescent="0.25">
      <c r="A45" s="8">
        <v>44</v>
      </c>
      <c r="B45" s="16" t="s">
        <v>77</v>
      </c>
      <c r="C45" s="124">
        <v>554439000039504</v>
      </c>
      <c r="D45" s="10">
        <v>19</v>
      </c>
      <c r="E45" s="10" t="s">
        <v>25</v>
      </c>
      <c r="F45" s="10">
        <v>2022</v>
      </c>
      <c r="G45" s="10" t="s">
        <v>53</v>
      </c>
      <c r="H45" s="10" t="s">
        <v>43</v>
      </c>
      <c r="I45" s="123" t="s">
        <v>387</v>
      </c>
      <c r="J45" s="21" t="s">
        <v>89</v>
      </c>
      <c r="K45" s="10" t="s">
        <v>96</v>
      </c>
      <c r="L45" s="12"/>
      <c r="M45" s="13">
        <v>-682</v>
      </c>
      <c r="N45" s="115"/>
    </row>
    <row r="46" spans="1:14" ht="16.5" customHeight="1" x14ac:dyDescent="0.25">
      <c r="A46" s="8">
        <v>45</v>
      </c>
      <c r="B46" s="16" t="s">
        <v>54</v>
      </c>
      <c r="C46" s="9">
        <v>558632000000116</v>
      </c>
      <c r="D46" s="10">
        <v>19</v>
      </c>
      <c r="E46" s="10" t="s">
        <v>25</v>
      </c>
      <c r="F46" s="10">
        <v>2022</v>
      </c>
      <c r="G46" s="10" t="s">
        <v>13</v>
      </c>
      <c r="H46" s="10" t="s">
        <v>61</v>
      </c>
      <c r="I46" s="10" t="s">
        <v>390</v>
      </c>
      <c r="J46" s="10" t="s">
        <v>55</v>
      </c>
      <c r="K46" s="10"/>
      <c r="L46" s="12"/>
      <c r="M46" s="13">
        <v>-2426.19</v>
      </c>
      <c r="N46" s="115">
        <v>17184.73</v>
      </c>
    </row>
    <row r="47" spans="1:14" ht="16.5" customHeight="1" x14ac:dyDescent="0.25">
      <c r="A47" s="8">
        <v>46</v>
      </c>
      <c r="B47" s="16" t="s">
        <v>54</v>
      </c>
      <c r="C47" s="9">
        <v>101901</v>
      </c>
      <c r="D47" s="10">
        <v>19</v>
      </c>
      <c r="E47" s="10" t="s">
        <v>25</v>
      </c>
      <c r="F47" s="10">
        <v>2022</v>
      </c>
      <c r="G47" s="10" t="s">
        <v>14</v>
      </c>
      <c r="H47" s="10" t="s">
        <v>42</v>
      </c>
      <c r="I47" s="23" t="s">
        <v>335</v>
      </c>
      <c r="J47" s="10" t="s">
        <v>55</v>
      </c>
      <c r="K47" s="10"/>
      <c r="L47" s="12"/>
      <c r="M47" s="13">
        <v>-3451.03</v>
      </c>
      <c r="N47" s="115">
        <v>13733.7</v>
      </c>
    </row>
    <row r="48" spans="1:14" ht="16.5" customHeight="1" x14ac:dyDescent="0.25">
      <c r="A48" s="8">
        <v>47</v>
      </c>
      <c r="B48" s="16" t="s">
        <v>78</v>
      </c>
      <c r="C48" s="124">
        <v>101902</v>
      </c>
      <c r="D48" s="10">
        <v>19</v>
      </c>
      <c r="E48" s="10" t="s">
        <v>25</v>
      </c>
      <c r="F48" s="10">
        <v>2022</v>
      </c>
      <c r="G48" s="10" t="s">
        <v>53</v>
      </c>
      <c r="H48" s="10" t="s">
        <v>43</v>
      </c>
      <c r="I48" s="123" t="s">
        <v>387</v>
      </c>
      <c r="J48" s="21" t="s">
        <v>89</v>
      </c>
      <c r="K48" s="10" t="s">
        <v>95</v>
      </c>
      <c r="L48" s="12"/>
      <c r="M48" s="13">
        <v>-24.08</v>
      </c>
      <c r="N48" s="115">
        <v>13709.62</v>
      </c>
    </row>
    <row r="49" spans="1:14" ht="16.5" customHeight="1" x14ac:dyDescent="0.25">
      <c r="A49" s="8">
        <v>48</v>
      </c>
      <c r="B49" s="16" t="s">
        <v>36</v>
      </c>
      <c r="C49" s="9">
        <v>551369000030586</v>
      </c>
      <c r="D49" s="10">
        <v>31</v>
      </c>
      <c r="E49" s="10" t="s">
        <v>25</v>
      </c>
      <c r="F49" s="10">
        <v>2022</v>
      </c>
      <c r="G49" s="10" t="s">
        <v>11</v>
      </c>
      <c r="H49" s="10" t="s">
        <v>39</v>
      </c>
      <c r="I49" s="83" t="s">
        <v>322</v>
      </c>
      <c r="J49" s="10" t="s">
        <v>37</v>
      </c>
      <c r="K49" s="10" t="s">
        <v>161</v>
      </c>
      <c r="L49" s="11">
        <v>10500</v>
      </c>
      <c r="M49" s="12"/>
      <c r="N49" s="119">
        <v>24209.62</v>
      </c>
    </row>
    <row r="50" spans="1:14" ht="16.5" customHeight="1" x14ac:dyDescent="0.25">
      <c r="A50" s="8">
        <v>49</v>
      </c>
      <c r="B50" s="16" t="s">
        <v>54</v>
      </c>
      <c r="C50" s="9">
        <v>555101000005631</v>
      </c>
      <c r="D50" s="10">
        <v>7</v>
      </c>
      <c r="E50" s="10" t="s">
        <v>26</v>
      </c>
      <c r="F50" s="10">
        <v>2022</v>
      </c>
      <c r="G50" s="10" t="s">
        <v>13</v>
      </c>
      <c r="H50" s="10" t="s">
        <v>62</v>
      </c>
      <c r="I50" s="23" t="s">
        <v>398</v>
      </c>
      <c r="J50" s="10" t="s">
        <v>55</v>
      </c>
      <c r="K50" s="10"/>
      <c r="L50" s="12"/>
      <c r="M50" s="13">
        <v>-7432.16</v>
      </c>
      <c r="N50" s="115">
        <v>16777.46</v>
      </c>
    </row>
    <row r="51" spans="1:14" ht="16.5" customHeight="1" x14ac:dyDescent="0.25">
      <c r="A51" s="8">
        <v>50</v>
      </c>
      <c r="B51" s="16" t="s">
        <v>44</v>
      </c>
      <c r="C51" s="9">
        <v>833111201063341</v>
      </c>
      <c r="D51" s="10">
        <v>7</v>
      </c>
      <c r="E51" s="10" t="s">
        <v>26</v>
      </c>
      <c r="F51" s="10">
        <v>2022</v>
      </c>
      <c r="G51" s="10" t="s">
        <v>15</v>
      </c>
      <c r="H51" s="21" t="s">
        <v>150</v>
      </c>
      <c r="I51" s="10" t="s">
        <v>112</v>
      </c>
      <c r="J51" s="10" t="s">
        <v>51</v>
      </c>
      <c r="K51" s="10"/>
      <c r="L51" s="12"/>
      <c r="M51" s="13">
        <v>-66</v>
      </c>
      <c r="N51" s="115">
        <v>16711.46</v>
      </c>
    </row>
    <row r="52" spans="1:14" ht="16.5" customHeight="1" x14ac:dyDescent="0.25">
      <c r="A52" s="8">
        <v>51</v>
      </c>
      <c r="B52" s="16" t="s">
        <v>75</v>
      </c>
      <c r="C52" s="9">
        <v>111001</v>
      </c>
      <c r="D52" s="10">
        <v>10</v>
      </c>
      <c r="E52" s="10" t="s">
        <v>26</v>
      </c>
      <c r="F52" s="10">
        <v>2022</v>
      </c>
      <c r="G52" s="10" t="s">
        <v>52</v>
      </c>
      <c r="H52" s="10" t="s">
        <v>33</v>
      </c>
      <c r="I52" s="91" t="s">
        <v>337</v>
      </c>
      <c r="J52" s="21" t="s">
        <v>89</v>
      </c>
      <c r="K52" s="10" t="s">
        <v>104</v>
      </c>
      <c r="L52" s="12"/>
      <c r="M52" s="13">
        <v>-396</v>
      </c>
      <c r="N52" s="115">
        <v>16315.46</v>
      </c>
    </row>
    <row r="53" spans="1:14" ht="16.5" customHeight="1" x14ac:dyDescent="0.25">
      <c r="A53" s="8">
        <v>52</v>
      </c>
      <c r="B53" s="16" t="s">
        <v>76</v>
      </c>
      <c r="C53" s="124">
        <v>554439000039504</v>
      </c>
      <c r="D53" s="10">
        <v>14</v>
      </c>
      <c r="E53" s="10" t="s">
        <v>26</v>
      </c>
      <c r="F53" s="10">
        <v>2022</v>
      </c>
      <c r="G53" s="10" t="s">
        <v>53</v>
      </c>
      <c r="H53" s="10" t="s">
        <v>43</v>
      </c>
      <c r="I53" s="123" t="s">
        <v>387</v>
      </c>
      <c r="J53" s="21" t="s">
        <v>89</v>
      </c>
      <c r="K53" s="10" t="s">
        <v>63</v>
      </c>
      <c r="L53" s="12"/>
      <c r="M53" s="13">
        <v>-1584</v>
      </c>
      <c r="N53" s="115">
        <f>N52+M53</f>
        <v>14731.46</v>
      </c>
    </row>
    <row r="54" spans="1:14" ht="16.5" customHeight="1" x14ac:dyDescent="0.25">
      <c r="A54" s="8">
        <v>53</v>
      </c>
      <c r="B54" s="16" t="s">
        <v>77</v>
      </c>
      <c r="C54" s="124">
        <v>554439000039504</v>
      </c>
      <c r="D54" s="10">
        <v>14</v>
      </c>
      <c r="E54" s="10" t="s">
        <v>26</v>
      </c>
      <c r="F54" s="10">
        <v>2022</v>
      </c>
      <c r="G54" s="10" t="s">
        <v>53</v>
      </c>
      <c r="H54" s="10" t="s">
        <v>43</v>
      </c>
      <c r="I54" s="123" t="s">
        <v>387</v>
      </c>
      <c r="J54" s="21" t="s">
        <v>89</v>
      </c>
      <c r="K54" s="10" t="s">
        <v>97</v>
      </c>
      <c r="L54" s="12"/>
      <c r="M54" s="13">
        <v>-871.2</v>
      </c>
      <c r="N54" s="115">
        <f>N53+M54</f>
        <v>13860.259999999998</v>
      </c>
    </row>
    <row r="55" spans="1:14" ht="16.5" customHeight="1" x14ac:dyDescent="0.25">
      <c r="A55" s="8">
        <v>54</v>
      </c>
      <c r="B55" s="16" t="s">
        <v>78</v>
      </c>
      <c r="C55" s="124">
        <v>111401</v>
      </c>
      <c r="D55" s="10">
        <v>14</v>
      </c>
      <c r="E55" s="10" t="s">
        <v>26</v>
      </c>
      <c r="F55" s="10">
        <v>2022</v>
      </c>
      <c r="G55" s="10" t="s">
        <v>53</v>
      </c>
      <c r="H55" s="10" t="s">
        <v>43</v>
      </c>
      <c r="I55" s="123" t="s">
        <v>387</v>
      </c>
      <c r="J55" s="21" t="s">
        <v>89</v>
      </c>
      <c r="K55" s="10" t="s">
        <v>98</v>
      </c>
      <c r="L55" s="12"/>
      <c r="M55" s="13">
        <v>-775.58</v>
      </c>
      <c r="N55" s="119">
        <f>N54+M55</f>
        <v>13084.679999999998</v>
      </c>
    </row>
    <row r="56" spans="1:14" ht="16.5" customHeight="1" x14ac:dyDescent="0.25">
      <c r="A56" s="8">
        <v>55</v>
      </c>
      <c r="B56" s="16" t="s">
        <v>44</v>
      </c>
      <c r="C56" s="9">
        <v>833391200326199</v>
      </c>
      <c r="D56" s="10">
        <v>5</v>
      </c>
      <c r="E56" s="10" t="s">
        <v>27</v>
      </c>
      <c r="F56" s="10">
        <v>2022</v>
      </c>
      <c r="G56" s="10" t="s">
        <v>15</v>
      </c>
      <c r="H56" s="21" t="s">
        <v>150</v>
      </c>
      <c r="I56" s="10" t="s">
        <v>112</v>
      </c>
      <c r="J56" s="10" t="s">
        <v>51</v>
      </c>
      <c r="K56" s="10"/>
      <c r="L56" s="12"/>
      <c r="M56" s="13">
        <v>-66</v>
      </c>
      <c r="N56" s="115">
        <v>13018.68</v>
      </c>
    </row>
    <row r="57" spans="1:14" ht="16.5" customHeight="1" x14ac:dyDescent="0.25">
      <c r="A57" s="8">
        <v>56</v>
      </c>
      <c r="B57" s="16" t="s">
        <v>75</v>
      </c>
      <c r="C57" s="9">
        <v>121201</v>
      </c>
      <c r="D57" s="10">
        <v>12</v>
      </c>
      <c r="E57" s="10" t="s">
        <v>27</v>
      </c>
      <c r="F57" s="10">
        <v>2022</v>
      </c>
      <c r="G57" s="10" t="s">
        <v>52</v>
      </c>
      <c r="H57" s="10" t="s">
        <v>33</v>
      </c>
      <c r="I57" s="91" t="s">
        <v>337</v>
      </c>
      <c r="J57" s="21" t="s">
        <v>89</v>
      </c>
      <c r="K57" s="10" t="s">
        <v>99</v>
      </c>
      <c r="L57" s="12"/>
      <c r="M57" s="13">
        <v>-528</v>
      </c>
      <c r="N57" s="115">
        <v>12490.68</v>
      </c>
    </row>
    <row r="58" spans="1:14" ht="16.5" customHeight="1" x14ac:dyDescent="0.25">
      <c r="A58" s="8">
        <v>57</v>
      </c>
      <c r="B58" s="16" t="s">
        <v>54</v>
      </c>
      <c r="C58" s="9">
        <v>552917000016432</v>
      </c>
      <c r="D58" s="10">
        <v>13</v>
      </c>
      <c r="E58" s="10" t="s">
        <v>27</v>
      </c>
      <c r="F58" s="10">
        <v>2022</v>
      </c>
      <c r="G58" s="10" t="s">
        <v>13</v>
      </c>
      <c r="H58" s="10" t="s">
        <v>64</v>
      </c>
      <c r="I58" s="10" t="s">
        <v>388</v>
      </c>
      <c r="J58" s="10" t="s">
        <v>55</v>
      </c>
      <c r="K58" s="10"/>
      <c r="L58" s="12"/>
      <c r="M58" s="13">
        <v>-6951.13</v>
      </c>
      <c r="N58" s="115">
        <v>5539.55</v>
      </c>
    </row>
    <row r="59" spans="1:14" ht="16.5" customHeight="1" x14ac:dyDescent="0.25">
      <c r="A59" s="8">
        <v>58</v>
      </c>
      <c r="B59" s="16" t="s">
        <v>76</v>
      </c>
      <c r="C59" s="124">
        <v>554439000039504</v>
      </c>
      <c r="D59" s="10">
        <v>19</v>
      </c>
      <c r="E59" s="10" t="s">
        <v>27</v>
      </c>
      <c r="F59" s="10">
        <v>2022</v>
      </c>
      <c r="G59" s="10" t="s">
        <v>53</v>
      </c>
      <c r="H59" s="10" t="s">
        <v>43</v>
      </c>
      <c r="I59" s="123" t="s">
        <v>387</v>
      </c>
      <c r="J59" s="21" t="s">
        <v>89</v>
      </c>
      <c r="K59" s="10" t="s">
        <v>101</v>
      </c>
      <c r="L59" s="12"/>
      <c r="M59" s="13">
        <v>-2112</v>
      </c>
      <c r="N59" s="115">
        <f>N58+M59</f>
        <v>3427.55</v>
      </c>
    </row>
    <row r="60" spans="1:14" ht="16.5" customHeight="1" x14ac:dyDescent="0.25">
      <c r="A60" s="8">
        <v>59</v>
      </c>
      <c r="B60" s="16" t="s">
        <v>100</v>
      </c>
      <c r="C60" s="124">
        <v>554439000039504</v>
      </c>
      <c r="D60" s="10">
        <v>19</v>
      </c>
      <c r="E60" s="10" t="s">
        <v>27</v>
      </c>
      <c r="F60" s="10">
        <v>2022</v>
      </c>
      <c r="G60" s="10" t="s">
        <v>53</v>
      </c>
      <c r="H60" s="10" t="s">
        <v>43</v>
      </c>
      <c r="I60" s="123" t="s">
        <v>387</v>
      </c>
      <c r="J60" s="21" t="s">
        <v>89</v>
      </c>
      <c r="K60" s="10" t="s">
        <v>102</v>
      </c>
      <c r="L60" s="12"/>
      <c r="M60" s="13">
        <v>-779.59</v>
      </c>
      <c r="N60" s="115">
        <f>N59+M60</f>
        <v>2647.96</v>
      </c>
    </row>
    <row r="61" spans="1:14" ht="16.5" customHeight="1" x14ac:dyDescent="0.25">
      <c r="A61" s="8">
        <v>60</v>
      </c>
      <c r="B61" s="16" t="s">
        <v>78</v>
      </c>
      <c r="C61" s="124">
        <v>121901</v>
      </c>
      <c r="D61" s="10">
        <v>19</v>
      </c>
      <c r="E61" s="10" t="s">
        <v>27</v>
      </c>
      <c r="F61" s="10">
        <v>2022</v>
      </c>
      <c r="G61" s="10" t="s">
        <v>53</v>
      </c>
      <c r="H61" s="10" t="s">
        <v>43</v>
      </c>
      <c r="I61" s="123" t="s">
        <v>387</v>
      </c>
      <c r="J61" s="21" t="s">
        <v>89</v>
      </c>
      <c r="K61" s="10" t="s">
        <v>103</v>
      </c>
      <c r="L61" s="12"/>
      <c r="M61" s="13">
        <v>-1820.25</v>
      </c>
      <c r="N61" s="115">
        <v>827.71</v>
      </c>
    </row>
    <row r="62" spans="1:14" ht="16.5" customHeight="1" x14ac:dyDescent="0.25">
      <c r="A62" s="8">
        <v>61</v>
      </c>
      <c r="B62" s="16" t="s">
        <v>36</v>
      </c>
      <c r="C62" s="9">
        <v>551369000030586</v>
      </c>
      <c r="D62" s="10">
        <v>20</v>
      </c>
      <c r="E62" s="10" t="s">
        <v>27</v>
      </c>
      <c r="F62" s="10">
        <v>2022</v>
      </c>
      <c r="G62" s="10" t="s">
        <v>11</v>
      </c>
      <c r="H62" s="10" t="s">
        <v>39</v>
      </c>
      <c r="I62" s="83" t="s">
        <v>322</v>
      </c>
      <c r="J62" s="10" t="s">
        <v>37</v>
      </c>
      <c r="K62" s="10" t="s">
        <v>162</v>
      </c>
      <c r="L62" s="11">
        <v>9625</v>
      </c>
      <c r="M62" s="12"/>
      <c r="N62" s="119">
        <v>10452.709999999999</v>
      </c>
    </row>
    <row r="63" spans="1:14" ht="16.5" customHeight="1" x14ac:dyDescent="0.25">
      <c r="A63" s="8">
        <v>62</v>
      </c>
      <c r="B63" s="16" t="s">
        <v>44</v>
      </c>
      <c r="C63" s="9">
        <v>850051200761619</v>
      </c>
      <c r="D63" s="10">
        <v>5</v>
      </c>
      <c r="E63" s="10" t="s">
        <v>28</v>
      </c>
      <c r="F63" s="10">
        <v>2023</v>
      </c>
      <c r="G63" s="10" t="s">
        <v>15</v>
      </c>
      <c r="H63" s="21" t="s">
        <v>150</v>
      </c>
      <c r="I63" s="10" t="s">
        <v>112</v>
      </c>
      <c r="J63" s="10" t="s">
        <v>51</v>
      </c>
      <c r="K63" s="10"/>
      <c r="L63" s="12"/>
      <c r="M63" s="13">
        <v>-69</v>
      </c>
      <c r="N63" s="115">
        <v>10383.709999999999</v>
      </c>
    </row>
    <row r="64" spans="1:14" ht="16.5" customHeight="1" x14ac:dyDescent="0.25">
      <c r="A64" s="8">
        <v>63</v>
      </c>
      <c r="B64" s="16" t="s">
        <v>75</v>
      </c>
      <c r="C64" s="9">
        <v>11001</v>
      </c>
      <c r="D64" s="10">
        <v>10</v>
      </c>
      <c r="E64" s="10" t="s">
        <v>28</v>
      </c>
      <c r="F64" s="10">
        <v>2023</v>
      </c>
      <c r="G64" s="10" t="s">
        <v>52</v>
      </c>
      <c r="H64" s="10" t="s">
        <v>33</v>
      </c>
      <c r="I64" s="91" t="s">
        <v>337</v>
      </c>
      <c r="J64" s="21" t="s">
        <v>89</v>
      </c>
      <c r="K64" s="10" t="s">
        <v>109</v>
      </c>
      <c r="L64" s="12"/>
      <c r="M64" s="13">
        <v>-528</v>
      </c>
      <c r="N64" s="115">
        <v>9855.7099999999991</v>
      </c>
    </row>
    <row r="65" spans="1:14" ht="16.5" customHeight="1" x14ac:dyDescent="0.25">
      <c r="A65" s="8">
        <v>64</v>
      </c>
      <c r="B65" s="16" t="s">
        <v>76</v>
      </c>
      <c r="C65" s="124">
        <v>554439000039504</v>
      </c>
      <c r="D65" s="10">
        <v>19</v>
      </c>
      <c r="E65" s="10" t="s">
        <v>28</v>
      </c>
      <c r="F65" s="10">
        <v>2023</v>
      </c>
      <c r="G65" s="10" t="s">
        <v>53</v>
      </c>
      <c r="H65" s="10" t="s">
        <v>43</v>
      </c>
      <c r="I65" s="123" t="s">
        <v>387</v>
      </c>
      <c r="J65" s="21" t="s">
        <v>89</v>
      </c>
      <c r="K65" s="10" t="s">
        <v>360</v>
      </c>
      <c r="L65" s="12"/>
      <c r="M65" s="13">
        <v>-2112</v>
      </c>
      <c r="N65" s="115">
        <f>N64+M65</f>
        <v>7743.7099999999991</v>
      </c>
    </row>
    <row r="66" spans="1:14" ht="16.5" customHeight="1" x14ac:dyDescent="0.25">
      <c r="A66" s="8">
        <v>65</v>
      </c>
      <c r="B66" s="16" t="s">
        <v>77</v>
      </c>
      <c r="C66" s="124">
        <v>554439000039504</v>
      </c>
      <c r="D66" s="10">
        <v>19</v>
      </c>
      <c r="E66" s="10" t="s">
        <v>28</v>
      </c>
      <c r="F66" s="10">
        <v>2023</v>
      </c>
      <c r="G66" s="10" t="s">
        <v>53</v>
      </c>
      <c r="H66" s="10" t="s">
        <v>43</v>
      </c>
      <c r="I66" s="123" t="s">
        <v>387</v>
      </c>
      <c r="J66" s="21" t="s">
        <v>89</v>
      </c>
      <c r="K66" s="10" t="s">
        <v>352</v>
      </c>
      <c r="L66" s="12"/>
      <c r="M66" s="13">
        <v>-295.58999999999997</v>
      </c>
      <c r="N66" s="115">
        <f>N65+M66</f>
        <v>7448.119999999999</v>
      </c>
    </row>
    <row r="67" spans="1:14" ht="16.5" customHeight="1" x14ac:dyDescent="0.25">
      <c r="A67" s="8">
        <v>66</v>
      </c>
      <c r="B67" s="16" t="s">
        <v>78</v>
      </c>
      <c r="C67" s="124">
        <v>11901</v>
      </c>
      <c r="D67" s="10">
        <v>19</v>
      </c>
      <c r="E67" s="10" t="s">
        <v>28</v>
      </c>
      <c r="F67" s="10">
        <v>2023</v>
      </c>
      <c r="G67" s="10" t="s">
        <v>53</v>
      </c>
      <c r="H67" s="10" t="s">
        <v>43</v>
      </c>
      <c r="I67" s="123" t="s">
        <v>387</v>
      </c>
      <c r="J67" s="21" t="s">
        <v>89</v>
      </c>
      <c r="K67" s="10" t="s">
        <v>371</v>
      </c>
      <c r="L67" s="12"/>
      <c r="M67" s="13">
        <v>-2785.28</v>
      </c>
      <c r="N67" s="115">
        <v>4662.84</v>
      </c>
    </row>
    <row r="68" spans="1:14" ht="16.5" customHeight="1" x14ac:dyDescent="0.25">
      <c r="A68" s="8">
        <v>67</v>
      </c>
      <c r="B68" s="16" t="s">
        <v>86</v>
      </c>
      <c r="C68" s="9">
        <v>554439000039504</v>
      </c>
      <c r="D68" s="10">
        <v>23</v>
      </c>
      <c r="E68" s="10" t="s">
        <v>28</v>
      </c>
      <c r="F68" s="10">
        <v>2023</v>
      </c>
      <c r="G68" s="10" t="s">
        <v>13</v>
      </c>
      <c r="H68" s="10" t="s">
        <v>72</v>
      </c>
      <c r="I68" s="17" t="s">
        <v>324</v>
      </c>
      <c r="J68" s="10" t="s">
        <v>73</v>
      </c>
      <c r="K68" s="10" t="s">
        <v>118</v>
      </c>
      <c r="L68" s="12"/>
      <c r="M68" s="13">
        <v>-1911.88</v>
      </c>
      <c r="N68" s="115">
        <f>N67+M68</f>
        <v>2750.96</v>
      </c>
    </row>
    <row r="69" spans="1:14" ht="16.5" customHeight="1" x14ac:dyDescent="0.25">
      <c r="A69" s="8">
        <v>68</v>
      </c>
      <c r="B69" s="16" t="s">
        <v>36</v>
      </c>
      <c r="C69" s="9">
        <v>551369000030586</v>
      </c>
      <c r="D69" s="10">
        <v>26</v>
      </c>
      <c r="E69" s="10" t="s">
        <v>28</v>
      </c>
      <c r="F69" s="10">
        <v>2023</v>
      </c>
      <c r="G69" s="10" t="s">
        <v>11</v>
      </c>
      <c r="H69" s="10" t="s">
        <v>39</v>
      </c>
      <c r="I69" s="83" t="s">
        <v>322</v>
      </c>
      <c r="J69" s="10" t="s">
        <v>37</v>
      </c>
      <c r="K69" s="10" t="s">
        <v>163</v>
      </c>
      <c r="L69" s="11">
        <v>9625</v>
      </c>
      <c r="M69" s="12"/>
      <c r="N69" s="119">
        <v>12375.96</v>
      </c>
    </row>
    <row r="70" spans="1:14" ht="16.5" customHeight="1" x14ac:dyDescent="0.25">
      <c r="A70" s="8">
        <v>69</v>
      </c>
      <c r="B70" s="16" t="s">
        <v>44</v>
      </c>
      <c r="C70" s="9">
        <v>830371104502001</v>
      </c>
      <c r="D70" s="10">
        <v>6</v>
      </c>
      <c r="E70" s="10" t="s">
        <v>29</v>
      </c>
      <c r="F70" s="10">
        <v>2023</v>
      </c>
      <c r="G70" s="10" t="s">
        <v>15</v>
      </c>
      <c r="H70" s="21" t="s">
        <v>150</v>
      </c>
      <c r="I70" s="10" t="s">
        <v>112</v>
      </c>
      <c r="J70" s="10" t="s">
        <v>51</v>
      </c>
      <c r="K70" s="10"/>
      <c r="L70" s="12"/>
      <c r="M70" s="13">
        <v>-69</v>
      </c>
      <c r="N70" s="115">
        <f>N69+M70</f>
        <v>12306.96</v>
      </c>
    </row>
    <row r="71" spans="1:14" ht="16.5" customHeight="1" x14ac:dyDescent="0.25">
      <c r="A71" s="8">
        <v>70</v>
      </c>
      <c r="B71" s="16" t="s">
        <v>36</v>
      </c>
      <c r="C71" s="9">
        <v>551369000030586</v>
      </c>
      <c r="D71" s="10">
        <v>17</v>
      </c>
      <c r="E71" s="10" t="s">
        <v>29</v>
      </c>
      <c r="F71" s="10">
        <v>2023</v>
      </c>
      <c r="G71" s="10" t="s">
        <v>11</v>
      </c>
      <c r="H71" s="10" t="s">
        <v>39</v>
      </c>
      <c r="I71" s="83" t="s">
        <v>322</v>
      </c>
      <c r="J71" s="10" t="s">
        <v>37</v>
      </c>
      <c r="K71" s="10" t="s">
        <v>164</v>
      </c>
      <c r="L71" s="11">
        <v>9625</v>
      </c>
      <c r="M71" s="12"/>
      <c r="N71" s="119">
        <v>21931.96</v>
      </c>
    </row>
    <row r="72" spans="1:14" ht="16.5" customHeight="1" x14ac:dyDescent="0.25">
      <c r="A72" s="8">
        <v>71</v>
      </c>
      <c r="B72" s="16" t="s">
        <v>145</v>
      </c>
      <c r="C72" s="9">
        <v>30301</v>
      </c>
      <c r="D72" s="10">
        <v>3</v>
      </c>
      <c r="E72" s="10" t="s">
        <v>71</v>
      </c>
      <c r="F72" s="10">
        <v>2023</v>
      </c>
      <c r="G72" s="10" t="s">
        <v>14</v>
      </c>
      <c r="H72" s="10" t="s">
        <v>147</v>
      </c>
      <c r="I72" s="10" t="s">
        <v>146</v>
      </c>
      <c r="J72" s="10" t="s">
        <v>47</v>
      </c>
      <c r="K72" s="10"/>
      <c r="L72" s="12"/>
      <c r="M72" s="13">
        <v>-2375</v>
      </c>
      <c r="N72" s="115">
        <v>19556.96</v>
      </c>
    </row>
    <row r="73" spans="1:14" ht="16.5" customHeight="1" x14ac:dyDescent="0.25">
      <c r="A73" s="8">
        <v>72</v>
      </c>
      <c r="B73" s="16" t="s">
        <v>44</v>
      </c>
      <c r="C73" s="9">
        <v>800651100774558</v>
      </c>
      <c r="D73" s="10">
        <v>6</v>
      </c>
      <c r="E73" s="10" t="s">
        <v>71</v>
      </c>
      <c r="F73" s="10">
        <v>2023</v>
      </c>
      <c r="G73" s="10" t="s">
        <v>15</v>
      </c>
      <c r="H73" s="21" t="s">
        <v>150</v>
      </c>
      <c r="I73" s="10" t="s">
        <v>112</v>
      </c>
      <c r="J73" s="10" t="s">
        <v>51</v>
      </c>
      <c r="K73" s="10"/>
      <c r="L73" s="12"/>
      <c r="M73" s="13">
        <v>-69</v>
      </c>
      <c r="N73" s="115">
        <v>19487.96</v>
      </c>
    </row>
    <row r="74" spans="1:14" ht="16.5" customHeight="1" x14ac:dyDescent="0.25">
      <c r="A74" s="8">
        <v>73</v>
      </c>
      <c r="B74" s="16" t="s">
        <v>57</v>
      </c>
      <c r="C74" s="9">
        <v>30901</v>
      </c>
      <c r="D74" s="10">
        <v>9</v>
      </c>
      <c r="E74" s="10" t="s">
        <v>71</v>
      </c>
      <c r="F74" s="10">
        <v>2023</v>
      </c>
      <c r="G74" s="10" t="s">
        <v>14</v>
      </c>
      <c r="H74" s="10" t="s">
        <v>87</v>
      </c>
      <c r="I74" s="10" t="s">
        <v>436</v>
      </c>
      <c r="J74" s="10" t="s">
        <v>88</v>
      </c>
      <c r="K74" s="10"/>
      <c r="L74" s="12"/>
      <c r="M74" s="13">
        <v>-2775.98</v>
      </c>
      <c r="N74" s="115">
        <v>16711.98</v>
      </c>
    </row>
    <row r="75" spans="1:14" ht="16.5" customHeight="1" x14ac:dyDescent="0.25">
      <c r="A75" s="8">
        <v>74</v>
      </c>
      <c r="B75" s="16" t="s">
        <v>36</v>
      </c>
      <c r="C75" s="9">
        <v>551369000030586</v>
      </c>
      <c r="D75" s="10">
        <v>28</v>
      </c>
      <c r="E75" s="10" t="s">
        <v>71</v>
      </c>
      <c r="F75" s="10">
        <v>2023</v>
      </c>
      <c r="G75" s="10" t="s">
        <v>11</v>
      </c>
      <c r="H75" s="10" t="s">
        <v>39</v>
      </c>
      <c r="I75" s="83" t="s">
        <v>322</v>
      </c>
      <c r="J75" s="10" t="s">
        <v>37</v>
      </c>
      <c r="K75" s="10" t="s">
        <v>165</v>
      </c>
      <c r="L75" s="11">
        <v>11375</v>
      </c>
      <c r="M75" s="12"/>
      <c r="N75" s="119">
        <v>28086.98</v>
      </c>
    </row>
    <row r="76" spans="1:14" ht="16.5" customHeight="1" x14ac:dyDescent="0.25">
      <c r="A76" s="8">
        <v>75</v>
      </c>
      <c r="B76" s="16" t="s">
        <v>44</v>
      </c>
      <c r="C76" s="9">
        <v>830961201876982</v>
      </c>
      <c r="D76" s="10">
        <v>6</v>
      </c>
      <c r="E76" s="10" t="s">
        <v>12</v>
      </c>
      <c r="F76" s="10">
        <v>2023</v>
      </c>
      <c r="G76" s="10" t="s">
        <v>15</v>
      </c>
      <c r="H76" s="21" t="s">
        <v>150</v>
      </c>
      <c r="I76" s="10" t="s">
        <v>112</v>
      </c>
      <c r="J76" s="10" t="s">
        <v>51</v>
      </c>
      <c r="K76" s="10"/>
      <c r="L76" s="12"/>
      <c r="M76" s="13">
        <v>-69</v>
      </c>
      <c r="N76" s="115">
        <v>28017.98</v>
      </c>
    </row>
    <row r="77" spans="1:14" ht="16.5" customHeight="1" x14ac:dyDescent="0.25">
      <c r="A77" s="8">
        <v>76</v>
      </c>
      <c r="B77" s="16" t="s">
        <v>75</v>
      </c>
      <c r="C77" s="9">
        <v>41001</v>
      </c>
      <c r="D77" s="10">
        <v>10</v>
      </c>
      <c r="E77" s="10" t="s">
        <v>12</v>
      </c>
      <c r="F77" s="10">
        <v>2023</v>
      </c>
      <c r="G77" s="10" t="s">
        <v>52</v>
      </c>
      <c r="H77" s="10" t="s">
        <v>33</v>
      </c>
      <c r="I77" s="91" t="s">
        <v>337</v>
      </c>
      <c r="J77" s="10" t="s">
        <v>89</v>
      </c>
      <c r="K77" s="10" t="s">
        <v>381</v>
      </c>
      <c r="L77" s="12"/>
      <c r="M77" s="13">
        <v>-171.35</v>
      </c>
      <c r="N77" s="115">
        <v>27846.63</v>
      </c>
    </row>
    <row r="78" spans="1:14" ht="16.5" customHeight="1" x14ac:dyDescent="0.25">
      <c r="A78" s="8">
        <v>77</v>
      </c>
      <c r="B78" s="16" t="s">
        <v>76</v>
      </c>
      <c r="C78" s="124">
        <v>554439000039504</v>
      </c>
      <c r="D78" s="10">
        <v>18</v>
      </c>
      <c r="E78" s="10" t="s">
        <v>12</v>
      </c>
      <c r="F78" s="10">
        <v>2023</v>
      </c>
      <c r="G78" s="10" t="s">
        <v>53</v>
      </c>
      <c r="H78" s="10" t="s">
        <v>43</v>
      </c>
      <c r="I78" s="123" t="s">
        <v>387</v>
      </c>
      <c r="J78" s="10" t="s">
        <v>89</v>
      </c>
      <c r="K78" s="10" t="s">
        <v>361</v>
      </c>
      <c r="L78" s="12"/>
      <c r="M78" s="13">
        <v>-685.4</v>
      </c>
      <c r="N78" s="115">
        <f>N77+M78</f>
        <v>27161.23</v>
      </c>
    </row>
    <row r="79" spans="1:14" ht="16.5" customHeight="1" x14ac:dyDescent="0.25">
      <c r="A79" s="8">
        <v>78</v>
      </c>
      <c r="B79" s="16" t="s">
        <v>77</v>
      </c>
      <c r="C79" s="124">
        <v>554439000039504</v>
      </c>
      <c r="D79" s="10">
        <v>18</v>
      </c>
      <c r="E79" s="10" t="s">
        <v>12</v>
      </c>
      <c r="F79" s="10">
        <v>2023</v>
      </c>
      <c r="G79" s="10" t="s">
        <v>53</v>
      </c>
      <c r="H79" s="10" t="s">
        <v>43</v>
      </c>
      <c r="I79" s="123" t="s">
        <v>387</v>
      </c>
      <c r="J79" s="10" t="s">
        <v>89</v>
      </c>
      <c r="K79" s="10" t="s">
        <v>353</v>
      </c>
      <c r="L79" s="12"/>
      <c r="M79" s="13">
        <v>-376.97</v>
      </c>
      <c r="N79" s="115">
        <f>N78+M79</f>
        <v>26784.26</v>
      </c>
    </row>
    <row r="80" spans="1:14" ht="16.5" customHeight="1" x14ac:dyDescent="0.25">
      <c r="A80" s="8">
        <v>79</v>
      </c>
      <c r="B80" s="16" t="s">
        <v>36</v>
      </c>
      <c r="C80" s="9">
        <v>551369000030586</v>
      </c>
      <c r="D80" s="10">
        <v>20</v>
      </c>
      <c r="E80" s="10" t="s">
        <v>12</v>
      </c>
      <c r="F80" s="10">
        <v>2023</v>
      </c>
      <c r="G80" s="10" t="s">
        <v>11</v>
      </c>
      <c r="H80" s="10" t="s">
        <v>39</v>
      </c>
      <c r="I80" s="83" t="s">
        <v>322</v>
      </c>
      <c r="J80" s="10" t="s">
        <v>37</v>
      </c>
      <c r="K80" s="10" t="s">
        <v>166</v>
      </c>
      <c r="L80" s="11">
        <v>11375</v>
      </c>
      <c r="M80" s="12"/>
      <c r="N80" s="115">
        <v>38159.26</v>
      </c>
    </row>
    <row r="81" spans="1:14" ht="16.5" customHeight="1" x14ac:dyDescent="0.25">
      <c r="A81" s="8">
        <v>80</v>
      </c>
      <c r="B81" s="16" t="s">
        <v>54</v>
      </c>
      <c r="C81" s="9">
        <v>550392000164185</v>
      </c>
      <c r="D81" s="10">
        <v>28</v>
      </c>
      <c r="E81" s="10" t="s">
        <v>12</v>
      </c>
      <c r="F81" s="10">
        <v>2023</v>
      </c>
      <c r="G81" s="10" t="s">
        <v>13</v>
      </c>
      <c r="H81" s="10" t="s">
        <v>403</v>
      </c>
      <c r="I81" s="10" t="s">
        <v>402</v>
      </c>
      <c r="J81" s="10" t="s">
        <v>55</v>
      </c>
      <c r="K81" s="10"/>
      <c r="L81" s="12"/>
      <c r="M81" s="13">
        <v>-3368.96</v>
      </c>
      <c r="N81" s="115">
        <v>34790.300000000003</v>
      </c>
    </row>
    <row r="82" spans="1:14" ht="16.5" customHeight="1" x14ac:dyDescent="0.25">
      <c r="A82" s="8">
        <v>81</v>
      </c>
      <c r="B82" s="16" t="s">
        <v>54</v>
      </c>
      <c r="C82" s="9">
        <v>555101000005631</v>
      </c>
      <c r="D82" s="10">
        <v>28</v>
      </c>
      <c r="E82" s="10" t="s">
        <v>12</v>
      </c>
      <c r="F82" s="10">
        <v>2023</v>
      </c>
      <c r="G82" s="10" t="s">
        <v>13</v>
      </c>
      <c r="H82" s="10" t="s">
        <v>62</v>
      </c>
      <c r="I82" s="23" t="s">
        <v>398</v>
      </c>
      <c r="J82" s="10" t="s">
        <v>55</v>
      </c>
      <c r="K82" s="10"/>
      <c r="L82" s="12"/>
      <c r="M82" s="13">
        <v>-4012.28</v>
      </c>
      <c r="N82" s="119">
        <v>30778.02</v>
      </c>
    </row>
    <row r="83" spans="1:14" ht="16.5" customHeight="1" x14ac:dyDescent="0.25">
      <c r="A83" s="8">
        <v>82</v>
      </c>
      <c r="B83" s="16" t="s">
        <v>44</v>
      </c>
      <c r="C83" s="9">
        <v>831251203181270</v>
      </c>
      <c r="D83" s="10">
        <v>5</v>
      </c>
      <c r="E83" s="10" t="s">
        <v>16</v>
      </c>
      <c r="F83" s="10">
        <v>2023</v>
      </c>
      <c r="G83" s="10" t="s">
        <v>15</v>
      </c>
      <c r="H83" s="21" t="s">
        <v>150</v>
      </c>
      <c r="I83" s="10" t="s">
        <v>112</v>
      </c>
      <c r="J83" s="10" t="s">
        <v>51</v>
      </c>
      <c r="K83" s="10"/>
      <c r="L83" s="12"/>
      <c r="M83" s="13">
        <v>-69</v>
      </c>
      <c r="N83" s="115">
        <v>30709.02</v>
      </c>
    </row>
    <row r="84" spans="1:14" ht="16.5" customHeight="1" x14ac:dyDescent="0.25">
      <c r="A84" s="8">
        <v>83</v>
      </c>
      <c r="B84" s="16" t="s">
        <v>75</v>
      </c>
      <c r="C84" s="9">
        <v>51001</v>
      </c>
      <c r="D84" s="10">
        <v>10</v>
      </c>
      <c r="E84" s="10" t="s">
        <v>16</v>
      </c>
      <c r="F84" s="10">
        <v>2023</v>
      </c>
      <c r="G84" s="10" t="s">
        <v>52</v>
      </c>
      <c r="H84" s="10" t="s">
        <v>33</v>
      </c>
      <c r="I84" s="91" t="s">
        <v>337</v>
      </c>
      <c r="J84" s="10" t="s">
        <v>89</v>
      </c>
      <c r="K84" s="10" t="s">
        <v>382</v>
      </c>
      <c r="L84" s="12"/>
      <c r="M84" s="13">
        <v>-528</v>
      </c>
      <c r="N84" s="115">
        <v>30181.02</v>
      </c>
    </row>
    <row r="85" spans="1:14" ht="16.5" customHeight="1" x14ac:dyDescent="0.25">
      <c r="A85" s="8">
        <v>84</v>
      </c>
      <c r="B85" s="16" t="s">
        <v>76</v>
      </c>
      <c r="C85" s="124">
        <v>554439000039504</v>
      </c>
      <c r="D85" s="10">
        <v>17</v>
      </c>
      <c r="E85" s="10" t="s">
        <v>16</v>
      </c>
      <c r="F85" s="10">
        <v>2023</v>
      </c>
      <c r="G85" s="10" t="s">
        <v>53</v>
      </c>
      <c r="H85" s="10" t="s">
        <v>43</v>
      </c>
      <c r="I85" s="123" t="s">
        <v>387</v>
      </c>
      <c r="J85" s="10" t="s">
        <v>89</v>
      </c>
      <c r="K85" s="10" t="s">
        <v>362</v>
      </c>
      <c r="L85" s="12"/>
      <c r="M85" s="13">
        <v>-2112</v>
      </c>
      <c r="N85" s="115">
        <v>27049.599999999999</v>
      </c>
    </row>
    <row r="86" spans="1:14" ht="16.5" customHeight="1" x14ac:dyDescent="0.25">
      <c r="A86" s="8">
        <v>85</v>
      </c>
      <c r="B86" s="16" t="s">
        <v>77</v>
      </c>
      <c r="C86" s="124">
        <v>554439000039504</v>
      </c>
      <c r="D86" s="10">
        <v>17</v>
      </c>
      <c r="E86" s="10" t="s">
        <v>16</v>
      </c>
      <c r="F86" s="10">
        <v>2023</v>
      </c>
      <c r="G86" s="10" t="s">
        <v>53</v>
      </c>
      <c r="H86" s="10" t="s">
        <v>43</v>
      </c>
      <c r="I86" s="123" t="s">
        <v>387</v>
      </c>
      <c r="J86" s="10" t="s">
        <v>89</v>
      </c>
      <c r="K86" s="10" t="s">
        <v>354</v>
      </c>
      <c r="L86" s="12"/>
      <c r="M86" s="19">
        <v>-1019.42</v>
      </c>
      <c r="N86" s="115"/>
    </row>
    <row r="87" spans="1:14" ht="16.5" customHeight="1" x14ac:dyDescent="0.25">
      <c r="A87" s="8">
        <v>86</v>
      </c>
      <c r="B87" s="16" t="s">
        <v>78</v>
      </c>
      <c r="C87" s="124">
        <v>51801</v>
      </c>
      <c r="D87" s="10">
        <v>18</v>
      </c>
      <c r="E87" s="10" t="s">
        <v>16</v>
      </c>
      <c r="F87" s="10">
        <v>2023</v>
      </c>
      <c r="G87" s="10" t="s">
        <v>53</v>
      </c>
      <c r="H87" s="10" t="s">
        <v>43</v>
      </c>
      <c r="I87" s="123" t="s">
        <v>387</v>
      </c>
      <c r="J87" s="10" t="s">
        <v>89</v>
      </c>
      <c r="K87" s="10" t="s">
        <v>372</v>
      </c>
      <c r="L87" s="12"/>
      <c r="M87" s="13">
        <v>-1631.34</v>
      </c>
      <c r="N87" s="115">
        <v>25418.26</v>
      </c>
    </row>
    <row r="88" spans="1:14" ht="16.5" customHeight="1" x14ac:dyDescent="0.25">
      <c r="A88" s="8">
        <v>87</v>
      </c>
      <c r="B88" s="16" t="s">
        <v>36</v>
      </c>
      <c r="C88" s="9">
        <v>551369000030586</v>
      </c>
      <c r="D88" s="10">
        <v>19</v>
      </c>
      <c r="E88" s="10" t="s">
        <v>16</v>
      </c>
      <c r="F88" s="10">
        <v>2023</v>
      </c>
      <c r="G88" s="10" t="s">
        <v>11</v>
      </c>
      <c r="H88" s="10" t="s">
        <v>39</v>
      </c>
      <c r="I88" s="83" t="s">
        <v>322</v>
      </c>
      <c r="J88" s="10" t="s">
        <v>37</v>
      </c>
      <c r="K88" s="10" t="s">
        <v>167</v>
      </c>
      <c r="L88" s="11">
        <v>12500</v>
      </c>
      <c r="M88" s="12"/>
      <c r="N88" s="119">
        <v>37918.26</v>
      </c>
    </row>
    <row r="89" spans="1:14" ht="16.5" customHeight="1" x14ac:dyDescent="0.25">
      <c r="A89" s="8">
        <v>88</v>
      </c>
      <c r="B89" s="16" t="s">
        <v>54</v>
      </c>
      <c r="C89" s="9">
        <v>553610000024640</v>
      </c>
      <c r="D89" s="10">
        <v>5</v>
      </c>
      <c r="E89" s="10" t="s">
        <v>17</v>
      </c>
      <c r="F89" s="10">
        <v>2023</v>
      </c>
      <c r="G89" s="10" t="s">
        <v>13</v>
      </c>
      <c r="H89" s="10" t="s">
        <v>105</v>
      </c>
      <c r="I89" s="10" t="s">
        <v>393</v>
      </c>
      <c r="J89" s="10" t="s">
        <v>55</v>
      </c>
      <c r="K89" s="10"/>
      <c r="L89" s="12"/>
      <c r="M89" s="13">
        <v>-7414.24</v>
      </c>
      <c r="N89" s="115">
        <v>30504.02</v>
      </c>
    </row>
    <row r="90" spans="1:14" ht="16.5" customHeight="1" x14ac:dyDescent="0.25">
      <c r="A90" s="8">
        <v>89</v>
      </c>
      <c r="B90" s="16" t="s">
        <v>44</v>
      </c>
      <c r="C90" s="9">
        <v>801561100088751</v>
      </c>
      <c r="D90" s="10">
        <v>5</v>
      </c>
      <c r="E90" s="10" t="s">
        <v>17</v>
      </c>
      <c r="F90" s="10">
        <v>2023</v>
      </c>
      <c r="G90" s="10" t="s">
        <v>15</v>
      </c>
      <c r="H90" s="21" t="s">
        <v>150</v>
      </c>
      <c r="I90" s="10" t="s">
        <v>112</v>
      </c>
      <c r="J90" s="10" t="s">
        <v>51</v>
      </c>
      <c r="K90" s="10"/>
      <c r="L90" s="12"/>
      <c r="M90" s="13">
        <v>-69</v>
      </c>
      <c r="N90" s="115">
        <v>30435.02</v>
      </c>
    </row>
    <row r="91" spans="1:14" ht="16.5" customHeight="1" x14ac:dyDescent="0.25">
      <c r="A91" s="8">
        <v>90</v>
      </c>
      <c r="B91" s="16" t="s">
        <v>85</v>
      </c>
      <c r="C91" s="9">
        <v>554439000039504</v>
      </c>
      <c r="D91" s="10">
        <v>23</v>
      </c>
      <c r="E91" s="10" t="s">
        <v>17</v>
      </c>
      <c r="F91" s="10">
        <v>2023</v>
      </c>
      <c r="G91" s="10" t="s">
        <v>13</v>
      </c>
      <c r="H91" s="10" t="s">
        <v>72</v>
      </c>
      <c r="I91" s="17" t="s">
        <v>324</v>
      </c>
      <c r="J91" s="10" t="s">
        <v>73</v>
      </c>
      <c r="K91" s="10" t="s">
        <v>119</v>
      </c>
      <c r="L91" s="12"/>
      <c r="M91" s="13">
        <v>-5177.5</v>
      </c>
      <c r="N91" s="115">
        <v>25257.52</v>
      </c>
    </row>
    <row r="92" spans="1:14" ht="16.5" customHeight="1" x14ac:dyDescent="0.25">
      <c r="A92" s="8">
        <v>91</v>
      </c>
      <c r="B92" s="16" t="s">
        <v>36</v>
      </c>
      <c r="C92" s="9">
        <v>551369000030586</v>
      </c>
      <c r="D92" s="10">
        <v>26</v>
      </c>
      <c r="E92" s="10" t="s">
        <v>17</v>
      </c>
      <c r="F92" s="10">
        <v>2023</v>
      </c>
      <c r="G92" s="10" t="s">
        <v>11</v>
      </c>
      <c r="H92" s="10" t="s">
        <v>39</v>
      </c>
      <c r="I92" s="83" t="s">
        <v>322</v>
      </c>
      <c r="J92" s="10" t="s">
        <v>37</v>
      </c>
      <c r="K92" s="10" t="s">
        <v>321</v>
      </c>
      <c r="L92" s="11">
        <v>2545.83</v>
      </c>
      <c r="M92" s="12"/>
      <c r="N92" s="119">
        <v>27803.35</v>
      </c>
    </row>
    <row r="93" spans="1:14" ht="16.5" customHeight="1" x14ac:dyDescent="0.25">
      <c r="A93" s="8">
        <v>92</v>
      </c>
      <c r="B93" s="16" t="s">
        <v>44</v>
      </c>
      <c r="C93" s="9">
        <v>821861201507146</v>
      </c>
      <c r="D93" s="10">
        <v>5</v>
      </c>
      <c r="E93" s="10" t="s">
        <v>18</v>
      </c>
      <c r="F93" s="10">
        <v>2023</v>
      </c>
      <c r="G93" s="10" t="s">
        <v>15</v>
      </c>
      <c r="H93" s="21" t="s">
        <v>150</v>
      </c>
      <c r="I93" s="10" t="s">
        <v>112</v>
      </c>
      <c r="J93" s="10" t="s">
        <v>51</v>
      </c>
      <c r="K93" s="10"/>
      <c r="L93" s="12"/>
      <c r="M93" s="13">
        <v>-69</v>
      </c>
      <c r="N93" s="115">
        <v>27734.35</v>
      </c>
    </row>
    <row r="94" spans="1:14" ht="16.5" customHeight="1" x14ac:dyDescent="0.25">
      <c r="A94" s="8">
        <v>93</v>
      </c>
      <c r="B94" s="16" t="s">
        <v>36</v>
      </c>
      <c r="C94" s="9">
        <v>551369000030586</v>
      </c>
      <c r="D94" s="10">
        <v>10</v>
      </c>
      <c r="E94" s="10" t="s">
        <v>18</v>
      </c>
      <c r="F94" s="10">
        <v>2023</v>
      </c>
      <c r="G94" s="10" t="s">
        <v>11</v>
      </c>
      <c r="H94" s="10" t="s">
        <v>39</v>
      </c>
      <c r="I94" s="83" t="s">
        <v>322</v>
      </c>
      <c r="J94" s="10" t="s">
        <v>37</v>
      </c>
      <c r="K94" s="10" t="s">
        <v>168</v>
      </c>
      <c r="L94" s="11">
        <v>10170.83</v>
      </c>
      <c r="M94" s="12"/>
      <c r="N94" s="115">
        <v>37905.18</v>
      </c>
    </row>
    <row r="95" spans="1:14" ht="16.5" customHeight="1" x14ac:dyDescent="0.25">
      <c r="A95" s="8">
        <v>94</v>
      </c>
      <c r="B95" s="16" t="s">
        <v>75</v>
      </c>
      <c r="C95" s="9">
        <v>71001</v>
      </c>
      <c r="D95" s="10">
        <v>10</v>
      </c>
      <c r="E95" s="10" t="s">
        <v>18</v>
      </c>
      <c r="F95" s="10">
        <v>2023</v>
      </c>
      <c r="G95" s="10" t="s">
        <v>52</v>
      </c>
      <c r="H95" s="10" t="s">
        <v>33</v>
      </c>
      <c r="I95" s="91" t="s">
        <v>337</v>
      </c>
      <c r="J95" s="10" t="s">
        <v>89</v>
      </c>
      <c r="K95" s="10" t="s">
        <v>383</v>
      </c>
      <c r="L95" s="12"/>
      <c r="M95" s="13">
        <v>-528</v>
      </c>
      <c r="N95" s="115">
        <v>37377.18</v>
      </c>
    </row>
    <row r="96" spans="1:14" ht="16.5" customHeight="1" x14ac:dyDescent="0.25">
      <c r="A96" s="8">
        <v>95</v>
      </c>
      <c r="B96" s="16" t="s">
        <v>54</v>
      </c>
      <c r="C96" s="9">
        <v>550392000164185</v>
      </c>
      <c r="D96" s="10">
        <v>11</v>
      </c>
      <c r="E96" s="10" t="s">
        <v>18</v>
      </c>
      <c r="F96" s="10">
        <v>2023</v>
      </c>
      <c r="G96" s="10" t="s">
        <v>13</v>
      </c>
      <c r="H96" s="10" t="s">
        <v>403</v>
      </c>
      <c r="I96" s="10" t="s">
        <v>402</v>
      </c>
      <c r="J96" s="10" t="s">
        <v>55</v>
      </c>
      <c r="K96" s="10"/>
      <c r="L96" s="12"/>
      <c r="M96" s="13">
        <v>-4027.88</v>
      </c>
      <c r="N96" s="115">
        <v>33349.300000000003</v>
      </c>
    </row>
    <row r="97" spans="1:14" ht="16.5" customHeight="1" x14ac:dyDescent="0.25">
      <c r="A97" s="8">
        <v>96</v>
      </c>
      <c r="B97" s="16" t="s">
        <v>54</v>
      </c>
      <c r="C97" s="9">
        <v>554732000114391</v>
      </c>
      <c r="D97" s="10">
        <v>11</v>
      </c>
      <c r="E97" s="10" t="s">
        <v>18</v>
      </c>
      <c r="F97" s="10">
        <v>2023</v>
      </c>
      <c r="G97" s="10" t="s">
        <v>13</v>
      </c>
      <c r="H97" s="10" t="s">
        <v>45</v>
      </c>
      <c r="I97" s="10" t="s">
        <v>389</v>
      </c>
      <c r="J97" s="10" t="s">
        <v>55</v>
      </c>
      <c r="K97" s="10"/>
      <c r="L97" s="12"/>
      <c r="M97" s="13">
        <v>-4027.88</v>
      </c>
      <c r="N97" s="115">
        <v>29321.42</v>
      </c>
    </row>
    <row r="98" spans="1:14" ht="16.5" customHeight="1" x14ac:dyDescent="0.25">
      <c r="A98" s="8">
        <v>97</v>
      </c>
      <c r="B98" s="16" t="s">
        <v>30</v>
      </c>
      <c r="C98" s="9">
        <v>2700919362654</v>
      </c>
      <c r="D98" s="10">
        <v>12</v>
      </c>
      <c r="E98" s="10" t="s">
        <v>18</v>
      </c>
      <c r="F98" s="10">
        <v>2023</v>
      </c>
      <c r="G98" s="10" t="s">
        <v>30</v>
      </c>
      <c r="H98" s="21" t="s">
        <v>150</v>
      </c>
      <c r="I98" s="10" t="s">
        <v>112</v>
      </c>
      <c r="J98" s="10" t="s">
        <v>51</v>
      </c>
      <c r="K98" s="10"/>
      <c r="L98" s="12"/>
      <c r="M98" s="13">
        <v>-15000</v>
      </c>
      <c r="N98" s="115">
        <v>14321.42</v>
      </c>
    </row>
    <row r="99" spans="1:14" ht="16.5" customHeight="1" x14ac:dyDescent="0.25">
      <c r="A99" s="8">
        <v>98</v>
      </c>
      <c r="B99" s="16" t="s">
        <v>78</v>
      </c>
      <c r="C99" s="124">
        <v>554439000039504</v>
      </c>
      <c r="D99" s="10">
        <v>18</v>
      </c>
      <c r="E99" s="10" t="s">
        <v>18</v>
      </c>
      <c r="F99" s="10">
        <v>2023</v>
      </c>
      <c r="G99" s="10" t="s">
        <v>53</v>
      </c>
      <c r="H99" s="10" t="s">
        <v>43</v>
      </c>
      <c r="I99" s="123" t="s">
        <v>387</v>
      </c>
      <c r="J99" s="10" t="s">
        <v>89</v>
      </c>
      <c r="K99" s="10" t="s">
        <v>369</v>
      </c>
      <c r="L99" s="12"/>
      <c r="M99" s="13">
        <v>-1791.94</v>
      </c>
      <c r="N99" s="115">
        <f>N98+M99</f>
        <v>12529.48</v>
      </c>
    </row>
    <row r="100" spans="1:14" ht="16.5" customHeight="1" x14ac:dyDescent="0.25">
      <c r="A100" s="8">
        <v>99</v>
      </c>
      <c r="B100" s="16" t="s">
        <v>76</v>
      </c>
      <c r="C100" s="124">
        <v>554439000039504</v>
      </c>
      <c r="D100" s="10">
        <v>18</v>
      </c>
      <c r="E100" s="10" t="s">
        <v>18</v>
      </c>
      <c r="F100" s="10">
        <v>2023</v>
      </c>
      <c r="G100" s="10" t="s">
        <v>53</v>
      </c>
      <c r="H100" s="10" t="s">
        <v>43</v>
      </c>
      <c r="I100" s="123" t="s">
        <v>387</v>
      </c>
      <c r="J100" s="10" t="s">
        <v>89</v>
      </c>
      <c r="K100" s="10" t="s">
        <v>363</v>
      </c>
      <c r="L100" s="12"/>
      <c r="M100" s="13">
        <v>-2112</v>
      </c>
      <c r="N100" s="115">
        <f>N99+M100</f>
        <v>10417.48</v>
      </c>
    </row>
    <row r="101" spans="1:14" ht="16.5" customHeight="1" x14ac:dyDescent="0.25">
      <c r="A101" s="8">
        <v>100</v>
      </c>
      <c r="B101" s="16" t="s">
        <v>100</v>
      </c>
      <c r="C101" s="124">
        <v>554439000039504</v>
      </c>
      <c r="D101" s="10">
        <v>18</v>
      </c>
      <c r="E101" s="10" t="s">
        <v>18</v>
      </c>
      <c r="F101" s="10">
        <v>2023</v>
      </c>
      <c r="G101" s="10" t="s">
        <v>53</v>
      </c>
      <c r="H101" s="10" t="s">
        <v>43</v>
      </c>
      <c r="I101" s="123" t="s">
        <v>387</v>
      </c>
      <c r="J101" s="10" t="s">
        <v>89</v>
      </c>
      <c r="K101" s="10" t="s">
        <v>355</v>
      </c>
      <c r="L101" s="12"/>
      <c r="M101" s="13">
        <v>-825.82</v>
      </c>
      <c r="N101" s="115">
        <v>9591.66</v>
      </c>
    </row>
    <row r="102" spans="1:14" ht="16.5" customHeight="1" x14ac:dyDescent="0.25">
      <c r="A102" s="8">
        <v>101</v>
      </c>
      <c r="B102" s="16" t="s">
        <v>36</v>
      </c>
      <c r="C102" s="9">
        <v>551369000030586</v>
      </c>
      <c r="D102" s="10">
        <v>19</v>
      </c>
      <c r="E102" s="10" t="s">
        <v>18</v>
      </c>
      <c r="F102" s="10">
        <v>2023</v>
      </c>
      <c r="G102" s="10" t="s">
        <v>11</v>
      </c>
      <c r="H102" s="10" t="s">
        <v>39</v>
      </c>
      <c r="I102" s="83" t="s">
        <v>322</v>
      </c>
      <c r="J102" s="10" t="s">
        <v>37</v>
      </c>
      <c r="K102" s="10" t="s">
        <v>169</v>
      </c>
      <c r="L102" s="11">
        <v>11045.83</v>
      </c>
      <c r="M102" s="12"/>
      <c r="N102" s="115">
        <v>20637.490000000002</v>
      </c>
    </row>
    <row r="103" spans="1:14" ht="16.5" customHeight="1" x14ac:dyDescent="0.25">
      <c r="A103" s="8">
        <v>102</v>
      </c>
      <c r="B103" s="16" t="s">
        <v>67</v>
      </c>
      <c r="C103" s="9">
        <v>73101</v>
      </c>
      <c r="D103" s="10">
        <v>31</v>
      </c>
      <c r="E103" s="10" t="s">
        <v>18</v>
      </c>
      <c r="F103" s="10">
        <v>2023</v>
      </c>
      <c r="G103" s="10" t="s">
        <v>68</v>
      </c>
      <c r="H103" s="10" t="s">
        <v>69</v>
      </c>
      <c r="I103" s="17" t="s">
        <v>404</v>
      </c>
      <c r="J103" s="10" t="s">
        <v>70</v>
      </c>
      <c r="K103" s="10"/>
      <c r="L103" s="12"/>
      <c r="M103" s="13">
        <v>-196.17</v>
      </c>
      <c r="N103" s="115">
        <v>20441.32</v>
      </c>
    </row>
    <row r="104" spans="1:14" ht="16.5" customHeight="1" x14ac:dyDescent="0.25">
      <c r="A104" s="8">
        <v>103</v>
      </c>
      <c r="B104" s="16" t="s">
        <v>67</v>
      </c>
      <c r="C104" s="9">
        <v>73102</v>
      </c>
      <c r="D104" s="10">
        <v>31</v>
      </c>
      <c r="E104" s="10" t="s">
        <v>18</v>
      </c>
      <c r="F104" s="10">
        <v>2023</v>
      </c>
      <c r="G104" s="10" t="s">
        <v>68</v>
      </c>
      <c r="H104" s="10" t="s">
        <v>69</v>
      </c>
      <c r="I104" s="17" t="s">
        <v>404</v>
      </c>
      <c r="J104" s="10" t="s">
        <v>70</v>
      </c>
      <c r="K104" s="10"/>
      <c r="L104" s="12"/>
      <c r="M104" s="13">
        <v>-209.1</v>
      </c>
      <c r="N104" s="115">
        <v>20232.22</v>
      </c>
    </row>
    <row r="105" spans="1:14" ht="16.5" customHeight="1" x14ac:dyDescent="0.25">
      <c r="A105" s="8">
        <v>104</v>
      </c>
      <c r="B105" s="16" t="s">
        <v>67</v>
      </c>
      <c r="C105" s="9">
        <v>73103</v>
      </c>
      <c r="D105" s="10">
        <v>31</v>
      </c>
      <c r="E105" s="10" t="s">
        <v>18</v>
      </c>
      <c r="F105" s="10">
        <v>2023</v>
      </c>
      <c r="G105" s="10" t="s">
        <v>68</v>
      </c>
      <c r="H105" s="10" t="s">
        <v>69</v>
      </c>
      <c r="I105" s="17" t="s">
        <v>404</v>
      </c>
      <c r="J105" s="10" t="s">
        <v>70</v>
      </c>
      <c r="K105" s="10"/>
      <c r="L105" s="12"/>
      <c r="M105" s="13">
        <v>-123.87</v>
      </c>
      <c r="N105" s="115">
        <v>20108.349999999999</v>
      </c>
    </row>
    <row r="106" spans="1:14" ht="16.5" customHeight="1" x14ac:dyDescent="0.25">
      <c r="A106" s="8">
        <v>105</v>
      </c>
      <c r="B106" s="16" t="s">
        <v>67</v>
      </c>
      <c r="C106" s="9">
        <v>73104</v>
      </c>
      <c r="D106" s="10">
        <v>31</v>
      </c>
      <c r="E106" s="10" t="s">
        <v>18</v>
      </c>
      <c r="F106" s="10">
        <v>2023</v>
      </c>
      <c r="G106" s="10" t="s">
        <v>68</v>
      </c>
      <c r="H106" s="10" t="s">
        <v>69</v>
      </c>
      <c r="I106" s="17" t="s">
        <v>404</v>
      </c>
      <c r="J106" s="10" t="s">
        <v>70</v>
      </c>
      <c r="K106" s="10"/>
      <c r="L106" s="12"/>
      <c r="M106" s="13">
        <v>-73.959999999999994</v>
      </c>
      <c r="N106" s="115">
        <v>20034.39</v>
      </c>
    </row>
    <row r="107" spans="1:14" ht="16.5" customHeight="1" x14ac:dyDescent="0.25">
      <c r="A107" s="8">
        <v>106</v>
      </c>
      <c r="B107" s="16" t="s">
        <v>67</v>
      </c>
      <c r="C107" s="9">
        <v>73105</v>
      </c>
      <c r="D107" s="10">
        <v>31</v>
      </c>
      <c r="E107" s="10" t="s">
        <v>18</v>
      </c>
      <c r="F107" s="10">
        <v>2023</v>
      </c>
      <c r="G107" s="10" t="s">
        <v>68</v>
      </c>
      <c r="H107" s="10" t="s">
        <v>69</v>
      </c>
      <c r="I107" s="17" t="s">
        <v>404</v>
      </c>
      <c r="J107" s="10" t="s">
        <v>70</v>
      </c>
      <c r="K107" s="10"/>
      <c r="L107" s="12"/>
      <c r="M107" s="13">
        <v>-178.63</v>
      </c>
      <c r="N107" s="115">
        <v>19855.759999999998</v>
      </c>
    </row>
    <row r="108" spans="1:14" ht="16.5" customHeight="1" x14ac:dyDescent="0.25">
      <c r="A108" s="8">
        <v>107</v>
      </c>
      <c r="B108" s="16" t="s">
        <v>67</v>
      </c>
      <c r="C108" s="9">
        <v>73106</v>
      </c>
      <c r="D108" s="10">
        <v>31</v>
      </c>
      <c r="E108" s="10" t="s">
        <v>18</v>
      </c>
      <c r="F108" s="10">
        <v>2023</v>
      </c>
      <c r="G108" s="10" t="s">
        <v>68</v>
      </c>
      <c r="H108" s="10" t="s">
        <v>69</v>
      </c>
      <c r="I108" s="17" t="s">
        <v>404</v>
      </c>
      <c r="J108" s="10" t="s">
        <v>70</v>
      </c>
      <c r="K108" s="10"/>
      <c r="L108" s="12"/>
      <c r="M108" s="13">
        <v>-143.28</v>
      </c>
      <c r="N108" s="115">
        <v>19712.48</v>
      </c>
    </row>
    <row r="109" spans="1:14" ht="16.5" customHeight="1" x14ac:dyDescent="0.25">
      <c r="A109" s="8">
        <v>108</v>
      </c>
      <c r="B109" s="16" t="s">
        <v>67</v>
      </c>
      <c r="C109" s="9">
        <v>73107</v>
      </c>
      <c r="D109" s="10">
        <v>31</v>
      </c>
      <c r="E109" s="10" t="s">
        <v>18</v>
      </c>
      <c r="F109" s="10">
        <v>2023</v>
      </c>
      <c r="G109" s="10" t="s">
        <v>68</v>
      </c>
      <c r="H109" s="10" t="s">
        <v>69</v>
      </c>
      <c r="I109" s="17" t="s">
        <v>404</v>
      </c>
      <c r="J109" s="10" t="s">
        <v>70</v>
      </c>
      <c r="K109" s="10"/>
      <c r="L109" s="12"/>
      <c r="M109" s="13">
        <v>-168.97</v>
      </c>
      <c r="N109" s="115">
        <v>19543.509999999998</v>
      </c>
    </row>
    <row r="110" spans="1:14" ht="16.5" customHeight="1" x14ac:dyDescent="0.25">
      <c r="A110" s="8">
        <v>109</v>
      </c>
      <c r="B110" s="16" t="s">
        <v>67</v>
      </c>
      <c r="C110" s="9">
        <v>73108</v>
      </c>
      <c r="D110" s="10">
        <v>31</v>
      </c>
      <c r="E110" s="10" t="s">
        <v>18</v>
      </c>
      <c r="F110" s="10">
        <v>2023</v>
      </c>
      <c r="G110" s="10" t="s">
        <v>68</v>
      </c>
      <c r="H110" s="10" t="s">
        <v>69</v>
      </c>
      <c r="I110" s="17" t="s">
        <v>404</v>
      </c>
      <c r="J110" s="10" t="s">
        <v>70</v>
      </c>
      <c r="K110" s="10"/>
      <c r="L110" s="12"/>
      <c r="M110" s="13">
        <v>-216.75</v>
      </c>
      <c r="N110" s="115">
        <v>19326.759999999998</v>
      </c>
    </row>
    <row r="111" spans="1:14" ht="16.5" customHeight="1" x14ac:dyDescent="0.25">
      <c r="A111" s="8">
        <v>110</v>
      </c>
      <c r="B111" s="16" t="s">
        <v>67</v>
      </c>
      <c r="C111" s="9">
        <v>73109</v>
      </c>
      <c r="D111" s="10">
        <v>31</v>
      </c>
      <c r="E111" s="10" t="s">
        <v>18</v>
      </c>
      <c r="F111" s="10">
        <v>2023</v>
      </c>
      <c r="G111" s="10" t="s">
        <v>68</v>
      </c>
      <c r="H111" s="10" t="s">
        <v>69</v>
      </c>
      <c r="I111" s="17" t="s">
        <v>404</v>
      </c>
      <c r="J111" s="10" t="s">
        <v>70</v>
      </c>
      <c r="K111" s="10"/>
      <c r="L111" s="12"/>
      <c r="M111" s="13">
        <v>-234.14</v>
      </c>
      <c r="N111" s="115">
        <v>19092.62</v>
      </c>
    </row>
    <row r="112" spans="1:14" ht="16.5" customHeight="1" x14ac:dyDescent="0.25">
      <c r="A112" s="8">
        <v>111</v>
      </c>
      <c r="B112" s="16" t="s">
        <v>67</v>
      </c>
      <c r="C112" s="9">
        <v>73110</v>
      </c>
      <c r="D112" s="10">
        <v>31</v>
      </c>
      <c r="E112" s="10" t="s">
        <v>18</v>
      </c>
      <c r="F112" s="10">
        <v>2023</v>
      </c>
      <c r="G112" s="10" t="s">
        <v>68</v>
      </c>
      <c r="H112" s="10" t="s">
        <v>69</v>
      </c>
      <c r="I112" s="17" t="s">
        <v>404</v>
      </c>
      <c r="J112" s="10" t="s">
        <v>70</v>
      </c>
      <c r="K112" s="10"/>
      <c r="L112" s="12"/>
      <c r="M112" s="13">
        <v>-84.56</v>
      </c>
      <c r="N112" s="115">
        <v>19008.060000000001</v>
      </c>
    </row>
    <row r="113" spans="1:14" ht="16.5" customHeight="1" x14ac:dyDescent="0.25">
      <c r="A113" s="8">
        <v>112</v>
      </c>
      <c r="B113" s="16" t="s">
        <v>67</v>
      </c>
      <c r="C113" s="9">
        <v>73111</v>
      </c>
      <c r="D113" s="10">
        <v>31</v>
      </c>
      <c r="E113" s="10" t="s">
        <v>18</v>
      </c>
      <c r="F113" s="10">
        <v>2023</v>
      </c>
      <c r="G113" s="10" t="s">
        <v>68</v>
      </c>
      <c r="H113" s="10" t="s">
        <v>69</v>
      </c>
      <c r="I113" s="17" t="s">
        <v>404</v>
      </c>
      <c r="J113" s="10" t="s">
        <v>70</v>
      </c>
      <c r="K113" s="10"/>
      <c r="L113" s="12"/>
      <c r="M113" s="13">
        <v>-1.73</v>
      </c>
      <c r="N113" s="115">
        <v>19006.330000000002</v>
      </c>
    </row>
    <row r="114" spans="1:14" ht="16.5" customHeight="1" x14ac:dyDescent="0.25">
      <c r="A114" s="8">
        <v>113</v>
      </c>
      <c r="B114" s="16" t="s">
        <v>67</v>
      </c>
      <c r="C114" s="9">
        <v>73112</v>
      </c>
      <c r="D114" s="10">
        <v>31</v>
      </c>
      <c r="E114" s="10" t="s">
        <v>18</v>
      </c>
      <c r="F114" s="10">
        <v>2023</v>
      </c>
      <c r="G114" s="10" t="s">
        <v>68</v>
      </c>
      <c r="H114" s="10" t="s">
        <v>69</v>
      </c>
      <c r="I114" s="17" t="s">
        <v>404</v>
      </c>
      <c r="J114" s="10" t="s">
        <v>70</v>
      </c>
      <c r="K114" s="10"/>
      <c r="L114" s="12"/>
      <c r="M114" s="13">
        <v>-130.5</v>
      </c>
      <c r="N114" s="115">
        <v>18875.830000000002</v>
      </c>
    </row>
    <row r="115" spans="1:14" ht="16.5" customHeight="1" x14ac:dyDescent="0.25">
      <c r="A115" s="8">
        <v>114</v>
      </c>
      <c r="B115" s="16" t="s">
        <v>67</v>
      </c>
      <c r="C115" s="9">
        <v>73113</v>
      </c>
      <c r="D115" s="10">
        <v>31</v>
      </c>
      <c r="E115" s="10" t="s">
        <v>18</v>
      </c>
      <c r="F115" s="10">
        <v>2023</v>
      </c>
      <c r="G115" s="10" t="s">
        <v>68</v>
      </c>
      <c r="H115" s="10" t="s">
        <v>69</v>
      </c>
      <c r="I115" s="17" t="s">
        <v>404</v>
      </c>
      <c r="J115" s="10" t="s">
        <v>70</v>
      </c>
      <c r="K115" s="10"/>
      <c r="L115" s="12"/>
      <c r="M115" s="13">
        <v>-190.54</v>
      </c>
      <c r="N115" s="115">
        <v>18685.29</v>
      </c>
    </row>
    <row r="116" spans="1:14" ht="16.5" customHeight="1" x14ac:dyDescent="0.25">
      <c r="A116" s="8">
        <v>115</v>
      </c>
      <c r="B116" s="16" t="s">
        <v>67</v>
      </c>
      <c r="C116" s="9">
        <v>73114</v>
      </c>
      <c r="D116" s="10">
        <v>31</v>
      </c>
      <c r="E116" s="10" t="s">
        <v>18</v>
      </c>
      <c r="F116" s="10">
        <v>2023</v>
      </c>
      <c r="G116" s="10" t="s">
        <v>68</v>
      </c>
      <c r="H116" s="10" t="s">
        <v>69</v>
      </c>
      <c r="I116" s="17" t="s">
        <v>404</v>
      </c>
      <c r="J116" s="10" t="s">
        <v>70</v>
      </c>
      <c r="K116" s="10"/>
      <c r="L116" s="12"/>
      <c r="M116" s="13">
        <v>-55.71</v>
      </c>
      <c r="N116" s="115">
        <v>18629.580000000002</v>
      </c>
    </row>
    <row r="117" spans="1:14" ht="16.5" customHeight="1" x14ac:dyDescent="0.25">
      <c r="A117" s="8">
        <v>116</v>
      </c>
      <c r="B117" s="16" t="s">
        <v>67</v>
      </c>
      <c r="C117" s="9">
        <v>73115</v>
      </c>
      <c r="D117" s="10">
        <v>31</v>
      </c>
      <c r="E117" s="10" t="s">
        <v>18</v>
      </c>
      <c r="F117" s="10">
        <v>2023</v>
      </c>
      <c r="G117" s="10" t="s">
        <v>68</v>
      </c>
      <c r="H117" s="10" t="s">
        <v>69</v>
      </c>
      <c r="I117" s="17" t="s">
        <v>404</v>
      </c>
      <c r="J117" s="10" t="s">
        <v>70</v>
      </c>
      <c r="K117" s="10"/>
      <c r="L117" s="12"/>
      <c r="M117" s="13">
        <v>-187.08</v>
      </c>
      <c r="N117" s="119">
        <v>18442.5</v>
      </c>
    </row>
    <row r="118" spans="1:14" ht="16.5" customHeight="1" x14ac:dyDescent="0.25">
      <c r="A118" s="8">
        <v>117</v>
      </c>
      <c r="B118" s="16" t="s">
        <v>44</v>
      </c>
      <c r="C118" s="9">
        <v>892191101748262</v>
      </c>
      <c r="D118" s="10">
        <v>7</v>
      </c>
      <c r="E118" s="10" t="s">
        <v>19</v>
      </c>
      <c r="F118" s="10">
        <v>2023</v>
      </c>
      <c r="G118" s="10" t="s">
        <v>15</v>
      </c>
      <c r="H118" s="21" t="s">
        <v>150</v>
      </c>
      <c r="I118" s="10" t="s">
        <v>112</v>
      </c>
      <c r="J118" s="10" t="s">
        <v>51</v>
      </c>
      <c r="K118" s="10"/>
      <c r="L118" s="12"/>
      <c r="M118" s="13">
        <v>-69</v>
      </c>
      <c r="N118" s="115">
        <v>18373.5</v>
      </c>
    </row>
    <row r="119" spans="1:14" ht="16.5" customHeight="1" x14ac:dyDescent="0.25">
      <c r="A119" s="8">
        <v>118</v>
      </c>
      <c r="B119" s="16" t="s">
        <v>75</v>
      </c>
      <c r="C119" s="9">
        <v>80901</v>
      </c>
      <c r="D119" s="10">
        <v>9</v>
      </c>
      <c r="E119" s="10" t="s">
        <v>19</v>
      </c>
      <c r="F119" s="10">
        <v>2023</v>
      </c>
      <c r="G119" s="10" t="s">
        <v>52</v>
      </c>
      <c r="H119" s="10" t="s">
        <v>33</v>
      </c>
      <c r="I119" s="91" t="s">
        <v>337</v>
      </c>
      <c r="J119" s="10" t="s">
        <v>89</v>
      </c>
      <c r="K119" s="10" t="s">
        <v>384</v>
      </c>
      <c r="L119" s="12"/>
      <c r="M119" s="13">
        <v>-528</v>
      </c>
      <c r="N119" s="115">
        <v>17845.5</v>
      </c>
    </row>
    <row r="120" spans="1:14" ht="16.5" customHeight="1" x14ac:dyDescent="0.25">
      <c r="A120" s="8">
        <v>119</v>
      </c>
      <c r="B120" s="16" t="s">
        <v>85</v>
      </c>
      <c r="C120" s="9">
        <v>554439000039504</v>
      </c>
      <c r="D120" s="10">
        <v>10</v>
      </c>
      <c r="E120" s="10" t="s">
        <v>19</v>
      </c>
      <c r="F120" s="10">
        <v>2023</v>
      </c>
      <c r="G120" s="10" t="s">
        <v>13</v>
      </c>
      <c r="H120" s="10" t="s">
        <v>72</v>
      </c>
      <c r="I120" s="17" t="s">
        <v>324</v>
      </c>
      <c r="J120" s="10" t="s">
        <v>73</v>
      </c>
      <c r="K120" s="10" t="s">
        <v>107</v>
      </c>
      <c r="L120" s="12"/>
      <c r="M120" s="13">
        <v>-2015.58</v>
      </c>
      <c r="N120" s="115">
        <v>15829.92</v>
      </c>
    </row>
    <row r="121" spans="1:14" ht="16.5" customHeight="1" x14ac:dyDescent="0.25">
      <c r="A121" s="8">
        <v>120</v>
      </c>
      <c r="B121" s="16" t="s">
        <v>78</v>
      </c>
      <c r="C121" s="124">
        <v>554439000039504</v>
      </c>
      <c r="D121" s="10">
        <v>18</v>
      </c>
      <c r="E121" s="10" t="s">
        <v>19</v>
      </c>
      <c r="F121" s="10">
        <v>2023</v>
      </c>
      <c r="G121" s="10" t="s">
        <v>53</v>
      </c>
      <c r="H121" s="10" t="s">
        <v>43</v>
      </c>
      <c r="I121" s="123" t="s">
        <v>387</v>
      </c>
      <c r="J121" s="10" t="s">
        <v>89</v>
      </c>
      <c r="K121" s="10" t="s">
        <v>370</v>
      </c>
      <c r="L121" s="12"/>
      <c r="M121" s="13">
        <v>-814.64</v>
      </c>
      <c r="N121" s="115">
        <v>15015.28</v>
      </c>
    </row>
    <row r="122" spans="1:14" ht="16.5" customHeight="1" x14ac:dyDescent="0.25">
      <c r="A122" s="8">
        <v>121</v>
      </c>
      <c r="B122" s="16" t="s">
        <v>76</v>
      </c>
      <c r="C122" s="124">
        <v>554439000039504</v>
      </c>
      <c r="D122" s="10">
        <v>18</v>
      </c>
      <c r="E122" s="10" t="s">
        <v>19</v>
      </c>
      <c r="F122" s="10">
        <v>2023</v>
      </c>
      <c r="G122" s="10" t="s">
        <v>53</v>
      </c>
      <c r="H122" s="10" t="s">
        <v>43</v>
      </c>
      <c r="I122" s="123" t="s">
        <v>387</v>
      </c>
      <c r="J122" s="10" t="s">
        <v>89</v>
      </c>
      <c r="K122" s="10" t="s">
        <v>364</v>
      </c>
      <c r="L122" s="12"/>
      <c r="M122" s="13">
        <v>-2112</v>
      </c>
      <c r="N122" s="115">
        <v>11741.68</v>
      </c>
    </row>
    <row r="123" spans="1:14" ht="16.5" customHeight="1" x14ac:dyDescent="0.25">
      <c r="A123" s="8">
        <v>122</v>
      </c>
      <c r="B123" s="16" t="s">
        <v>36</v>
      </c>
      <c r="C123" s="9">
        <v>551369000030586</v>
      </c>
      <c r="D123" s="10">
        <v>21</v>
      </c>
      <c r="E123" s="10" t="s">
        <v>19</v>
      </c>
      <c r="F123" s="10">
        <v>2023</v>
      </c>
      <c r="G123" s="10" t="s">
        <v>11</v>
      </c>
      <c r="H123" s="10" t="s">
        <v>39</v>
      </c>
      <c r="I123" s="83" t="s">
        <v>322</v>
      </c>
      <c r="J123" s="10" t="s">
        <v>37</v>
      </c>
      <c r="K123" s="10" t="s">
        <v>170</v>
      </c>
      <c r="L123" s="11">
        <v>10170.83</v>
      </c>
      <c r="M123" s="12"/>
      <c r="N123" s="119">
        <v>21912.51</v>
      </c>
    </row>
    <row r="124" spans="1:14" ht="16.5" customHeight="1" x14ac:dyDescent="0.25">
      <c r="A124" s="8">
        <v>123</v>
      </c>
      <c r="B124" s="16" t="s">
        <v>77</v>
      </c>
      <c r="C124" s="124">
        <v>554439000039504</v>
      </c>
      <c r="D124" s="10">
        <v>18</v>
      </c>
      <c r="E124" s="10" t="s">
        <v>19</v>
      </c>
      <c r="F124" s="10">
        <v>2023</v>
      </c>
      <c r="G124" s="10" t="s">
        <v>53</v>
      </c>
      <c r="H124" s="10" t="s">
        <v>43</v>
      </c>
      <c r="I124" s="123" t="s">
        <v>387</v>
      </c>
      <c r="J124" s="10" t="s">
        <v>89</v>
      </c>
      <c r="K124" s="10" t="s">
        <v>356</v>
      </c>
      <c r="L124" s="11"/>
      <c r="M124" s="13">
        <v>-1161.5999999999999</v>
      </c>
      <c r="N124" s="115">
        <f>N123+M124</f>
        <v>20750.91</v>
      </c>
    </row>
    <row r="125" spans="1:14" ht="16.5" customHeight="1" x14ac:dyDescent="0.25">
      <c r="A125" s="8">
        <v>124</v>
      </c>
      <c r="B125" s="16" t="s">
        <v>54</v>
      </c>
      <c r="C125" s="9">
        <v>90101</v>
      </c>
      <c r="D125" s="10">
        <v>1</v>
      </c>
      <c r="E125" s="10" t="s">
        <v>24</v>
      </c>
      <c r="F125" s="10">
        <v>2023</v>
      </c>
      <c r="G125" s="10" t="s">
        <v>14</v>
      </c>
      <c r="H125" s="10" t="s">
        <v>42</v>
      </c>
      <c r="I125" s="23" t="s">
        <v>335</v>
      </c>
      <c r="J125" s="10" t="s">
        <v>55</v>
      </c>
      <c r="K125" s="10" t="s">
        <v>121</v>
      </c>
      <c r="L125" s="12"/>
      <c r="M125" s="13">
        <v>-1431.24</v>
      </c>
      <c r="N125" s="115">
        <f>N124+M125</f>
        <v>19319.669999999998</v>
      </c>
    </row>
    <row r="126" spans="1:14" ht="16.5" customHeight="1" x14ac:dyDescent="0.25">
      <c r="A126" s="8">
        <v>125</v>
      </c>
      <c r="B126" s="16" t="s">
        <v>44</v>
      </c>
      <c r="C126" s="9">
        <v>832481100490258</v>
      </c>
      <c r="D126" s="10">
        <v>5</v>
      </c>
      <c r="E126" s="10" t="s">
        <v>24</v>
      </c>
      <c r="F126" s="10">
        <v>2023</v>
      </c>
      <c r="G126" s="10" t="s">
        <v>15</v>
      </c>
      <c r="H126" s="21" t="s">
        <v>150</v>
      </c>
      <c r="I126" s="10" t="s">
        <v>112</v>
      </c>
      <c r="J126" s="10" t="s">
        <v>51</v>
      </c>
      <c r="K126" s="10"/>
      <c r="L126" s="12"/>
      <c r="M126" s="13">
        <v>-69</v>
      </c>
      <c r="N126" s="115">
        <v>20412.27</v>
      </c>
    </row>
    <row r="127" spans="1:14" ht="16.5" customHeight="1" x14ac:dyDescent="0.25">
      <c r="A127" s="8">
        <v>126</v>
      </c>
      <c r="B127" s="16" t="s">
        <v>85</v>
      </c>
      <c r="C127" s="9">
        <v>554439000039504</v>
      </c>
      <c r="D127" s="10">
        <v>14</v>
      </c>
      <c r="E127" s="10" t="s">
        <v>24</v>
      </c>
      <c r="F127" s="10">
        <v>2023</v>
      </c>
      <c r="G127" s="10" t="s">
        <v>13</v>
      </c>
      <c r="H127" s="10" t="s">
        <v>72</v>
      </c>
      <c r="I127" s="17" t="s">
        <v>324</v>
      </c>
      <c r="J127" s="10" t="s">
        <v>73</v>
      </c>
      <c r="K127" s="10" t="s">
        <v>122</v>
      </c>
      <c r="L127" s="12"/>
      <c r="M127" s="13">
        <v>-966.23</v>
      </c>
      <c r="N127" s="115">
        <v>19446.04</v>
      </c>
    </row>
    <row r="128" spans="1:14" ht="16.5" customHeight="1" x14ac:dyDescent="0.25">
      <c r="A128" s="8">
        <v>127</v>
      </c>
      <c r="B128" s="16" t="s">
        <v>67</v>
      </c>
      <c r="C128" s="9">
        <v>91401</v>
      </c>
      <c r="D128" s="10">
        <v>14</v>
      </c>
      <c r="E128" s="10" t="s">
        <v>24</v>
      </c>
      <c r="F128" s="10">
        <v>2023</v>
      </c>
      <c r="G128" s="10" t="s">
        <v>68</v>
      </c>
      <c r="H128" s="10" t="s">
        <v>69</v>
      </c>
      <c r="I128" s="17" t="s">
        <v>404</v>
      </c>
      <c r="J128" s="10" t="s">
        <v>70</v>
      </c>
      <c r="K128" s="10"/>
      <c r="L128" s="12"/>
      <c r="M128" s="13">
        <v>-334.56</v>
      </c>
      <c r="N128" s="115">
        <v>19111.48</v>
      </c>
    </row>
    <row r="129" spans="1:14" ht="16.5" customHeight="1" x14ac:dyDescent="0.25">
      <c r="A129" s="8">
        <v>128</v>
      </c>
      <c r="B129" s="16" t="s">
        <v>67</v>
      </c>
      <c r="C129" s="9">
        <v>91402</v>
      </c>
      <c r="D129" s="10">
        <v>14</v>
      </c>
      <c r="E129" s="10" t="s">
        <v>24</v>
      </c>
      <c r="F129" s="10">
        <v>2023</v>
      </c>
      <c r="G129" s="10" t="s">
        <v>68</v>
      </c>
      <c r="H129" s="10" t="s">
        <v>69</v>
      </c>
      <c r="I129" s="17" t="s">
        <v>404</v>
      </c>
      <c r="J129" s="10" t="s">
        <v>70</v>
      </c>
      <c r="K129" s="10"/>
      <c r="L129" s="12"/>
      <c r="M129" s="13">
        <v>-117.13</v>
      </c>
      <c r="N129" s="115">
        <v>18994.349999999999</v>
      </c>
    </row>
    <row r="130" spans="1:14" ht="16.5" customHeight="1" x14ac:dyDescent="0.25">
      <c r="A130" s="8">
        <v>129</v>
      </c>
      <c r="B130" s="16" t="s">
        <v>79</v>
      </c>
      <c r="C130" s="9">
        <v>92201</v>
      </c>
      <c r="D130" s="10">
        <v>22</v>
      </c>
      <c r="E130" s="10" t="s">
        <v>24</v>
      </c>
      <c r="F130" s="10">
        <v>2023</v>
      </c>
      <c r="G130" s="10" t="s">
        <v>52</v>
      </c>
      <c r="H130" s="10" t="s">
        <v>33</v>
      </c>
      <c r="I130" s="91" t="s">
        <v>337</v>
      </c>
      <c r="J130" s="10" t="s">
        <v>89</v>
      </c>
      <c r="K130" s="10" t="s">
        <v>340</v>
      </c>
      <c r="L130" s="12"/>
      <c r="M130" s="13">
        <v>-527</v>
      </c>
      <c r="N130" s="115">
        <v>18467.349999999999</v>
      </c>
    </row>
    <row r="131" spans="1:14" ht="16.5" customHeight="1" x14ac:dyDescent="0.25">
      <c r="A131" s="8">
        <v>130</v>
      </c>
      <c r="B131" s="16" t="s">
        <v>36</v>
      </c>
      <c r="C131" s="9">
        <v>551369000030586</v>
      </c>
      <c r="D131" s="10">
        <v>29</v>
      </c>
      <c r="E131" s="10" t="s">
        <v>24</v>
      </c>
      <c r="F131" s="10">
        <v>2023</v>
      </c>
      <c r="G131" s="10" t="s">
        <v>11</v>
      </c>
      <c r="H131" s="10" t="s">
        <v>39</v>
      </c>
      <c r="I131" s="83" t="s">
        <v>322</v>
      </c>
      <c r="J131" s="10" t="s">
        <v>37</v>
      </c>
      <c r="K131" s="10" t="s">
        <v>171</v>
      </c>
      <c r="L131" s="11">
        <v>9625</v>
      </c>
      <c r="M131" s="12"/>
      <c r="N131" s="119">
        <v>28092.35</v>
      </c>
    </row>
    <row r="132" spans="1:14" ht="16.5" customHeight="1" x14ac:dyDescent="0.25">
      <c r="A132" s="8">
        <v>131</v>
      </c>
      <c r="B132" s="16" t="s">
        <v>44</v>
      </c>
      <c r="C132" s="9">
        <v>842781200345840</v>
      </c>
      <c r="D132" s="10">
        <v>5</v>
      </c>
      <c r="E132" s="10" t="s">
        <v>25</v>
      </c>
      <c r="F132" s="10">
        <v>2023</v>
      </c>
      <c r="G132" s="10" t="s">
        <v>15</v>
      </c>
      <c r="H132" s="21" t="s">
        <v>150</v>
      </c>
      <c r="I132" s="10" t="s">
        <v>112</v>
      </c>
      <c r="J132" s="10" t="s">
        <v>51</v>
      </c>
      <c r="K132" s="10"/>
      <c r="L132" s="12"/>
      <c r="M132" s="13">
        <v>-69</v>
      </c>
      <c r="N132" s="115">
        <v>28023.35</v>
      </c>
    </row>
    <row r="133" spans="1:14" ht="16.5" customHeight="1" x14ac:dyDescent="0.25">
      <c r="A133" s="8">
        <v>132</v>
      </c>
      <c r="B133" s="16" t="s">
        <v>75</v>
      </c>
      <c r="C133" s="9">
        <v>101001</v>
      </c>
      <c r="D133" s="10">
        <v>10</v>
      </c>
      <c r="E133" s="10" t="s">
        <v>25</v>
      </c>
      <c r="F133" s="10">
        <v>2023</v>
      </c>
      <c r="G133" s="10" t="s">
        <v>52</v>
      </c>
      <c r="H133" s="10" t="s">
        <v>33</v>
      </c>
      <c r="I133" s="91" t="s">
        <v>337</v>
      </c>
      <c r="J133" s="10" t="s">
        <v>89</v>
      </c>
      <c r="K133" s="10" t="s">
        <v>385</v>
      </c>
      <c r="L133" s="12"/>
      <c r="M133" s="13">
        <v>-113.1</v>
      </c>
      <c r="N133" s="115">
        <v>27910.25</v>
      </c>
    </row>
    <row r="134" spans="1:14" ht="16.5" customHeight="1" x14ac:dyDescent="0.25">
      <c r="A134" s="8">
        <v>133</v>
      </c>
      <c r="B134" s="16" t="s">
        <v>78</v>
      </c>
      <c r="C134" s="124">
        <v>554439000039504</v>
      </c>
      <c r="D134" s="10">
        <v>17</v>
      </c>
      <c r="E134" s="10" t="s">
        <v>25</v>
      </c>
      <c r="F134" s="10">
        <v>2023</v>
      </c>
      <c r="G134" s="10" t="s">
        <v>53</v>
      </c>
      <c r="H134" s="10" t="s">
        <v>43</v>
      </c>
      <c r="I134" s="123" t="s">
        <v>387</v>
      </c>
      <c r="J134" s="10" t="s">
        <v>89</v>
      </c>
      <c r="K134" s="10" t="s">
        <v>373</v>
      </c>
      <c r="L134" s="12"/>
      <c r="M134" s="13">
        <v>-468.84</v>
      </c>
      <c r="N134" s="115">
        <v>27441.41</v>
      </c>
    </row>
    <row r="135" spans="1:14" ht="16.5" customHeight="1" x14ac:dyDescent="0.25">
      <c r="A135" s="8">
        <v>134</v>
      </c>
      <c r="B135" s="16" t="s">
        <v>76</v>
      </c>
      <c r="C135" s="124">
        <v>554439000039504</v>
      </c>
      <c r="D135" s="10">
        <v>17</v>
      </c>
      <c r="E135" s="10" t="s">
        <v>25</v>
      </c>
      <c r="F135" s="10">
        <v>2023</v>
      </c>
      <c r="G135" s="10" t="s">
        <v>53</v>
      </c>
      <c r="H135" s="10" t="s">
        <v>43</v>
      </c>
      <c r="I135" s="123" t="s">
        <v>387</v>
      </c>
      <c r="J135" s="10" t="s">
        <v>89</v>
      </c>
      <c r="K135" s="10" t="s">
        <v>365</v>
      </c>
      <c r="L135" s="12"/>
      <c r="M135" s="13">
        <v>-452.4</v>
      </c>
      <c r="N135" s="115">
        <f>N134+M135</f>
        <v>26989.01</v>
      </c>
    </row>
    <row r="136" spans="1:14" ht="16.5" customHeight="1" x14ac:dyDescent="0.25">
      <c r="A136" s="8">
        <v>135</v>
      </c>
      <c r="B136" s="16" t="s">
        <v>77</v>
      </c>
      <c r="C136" s="124">
        <v>554439000039504</v>
      </c>
      <c r="D136" s="10">
        <v>17</v>
      </c>
      <c r="E136" s="10" t="s">
        <v>25</v>
      </c>
      <c r="F136" s="10">
        <v>2023</v>
      </c>
      <c r="G136" s="10" t="s">
        <v>53</v>
      </c>
      <c r="H136" s="10" t="s">
        <v>43</v>
      </c>
      <c r="I136" s="123" t="s">
        <v>387</v>
      </c>
      <c r="J136" s="10" t="s">
        <v>89</v>
      </c>
      <c r="K136" s="10" t="s">
        <v>357</v>
      </c>
      <c r="L136" s="12"/>
      <c r="M136" s="13">
        <v>-242.82</v>
      </c>
      <c r="N136" s="115">
        <f>N135+M136</f>
        <v>26746.19</v>
      </c>
    </row>
    <row r="137" spans="1:14" ht="16.5" customHeight="1" x14ac:dyDescent="0.25">
      <c r="A137" s="8">
        <v>136</v>
      </c>
      <c r="B137" s="16" t="s">
        <v>85</v>
      </c>
      <c r="C137" s="9">
        <v>554439000039504</v>
      </c>
      <c r="D137" s="10">
        <v>17</v>
      </c>
      <c r="E137" s="10" t="s">
        <v>25</v>
      </c>
      <c r="F137" s="10">
        <v>2023</v>
      </c>
      <c r="G137" s="10" t="s">
        <v>13</v>
      </c>
      <c r="H137" s="10" t="s">
        <v>72</v>
      </c>
      <c r="I137" s="17" t="s">
        <v>324</v>
      </c>
      <c r="J137" s="10" t="s">
        <v>73</v>
      </c>
      <c r="K137" s="10" t="s">
        <v>108</v>
      </c>
      <c r="L137" s="12"/>
      <c r="M137" s="13">
        <v>-914.38</v>
      </c>
      <c r="N137" s="115">
        <v>25825.81</v>
      </c>
    </row>
    <row r="138" spans="1:14" ht="16.5" customHeight="1" x14ac:dyDescent="0.25">
      <c r="A138" s="8">
        <v>137</v>
      </c>
      <c r="B138" s="16" t="s">
        <v>36</v>
      </c>
      <c r="C138" s="9">
        <v>551369000030586</v>
      </c>
      <c r="D138" s="10">
        <v>23</v>
      </c>
      <c r="E138" s="10" t="s">
        <v>25</v>
      </c>
      <c r="F138" s="10">
        <v>2023</v>
      </c>
      <c r="G138" s="10" t="s">
        <v>11</v>
      </c>
      <c r="H138" s="10" t="s">
        <v>39</v>
      </c>
      <c r="I138" s="83" t="s">
        <v>322</v>
      </c>
      <c r="J138" s="10" t="s">
        <v>37</v>
      </c>
      <c r="K138" s="10" t="s">
        <v>172</v>
      </c>
      <c r="L138" s="11">
        <v>8750</v>
      </c>
      <c r="M138" s="12"/>
      <c r="N138" s="119">
        <v>34575.81</v>
      </c>
    </row>
    <row r="139" spans="1:14" ht="16.5" customHeight="1" x14ac:dyDescent="0.25">
      <c r="A139" s="8">
        <v>138</v>
      </c>
      <c r="B139" s="16" t="s">
        <v>44</v>
      </c>
      <c r="C139" s="9">
        <v>803101100539022</v>
      </c>
      <c r="D139" s="10">
        <v>6</v>
      </c>
      <c r="E139" s="10" t="s">
        <v>26</v>
      </c>
      <c r="F139" s="10">
        <v>2023</v>
      </c>
      <c r="G139" s="10" t="s">
        <v>15</v>
      </c>
      <c r="H139" s="21" t="s">
        <v>150</v>
      </c>
      <c r="I139" s="10" t="s">
        <v>112</v>
      </c>
      <c r="J139" s="10" t="s">
        <v>51</v>
      </c>
      <c r="K139" s="10"/>
      <c r="L139" s="12"/>
      <c r="M139" s="13">
        <v>-69</v>
      </c>
      <c r="N139" s="115">
        <v>34506.81</v>
      </c>
    </row>
    <row r="140" spans="1:14" ht="16.5" customHeight="1" x14ac:dyDescent="0.25">
      <c r="A140" s="8">
        <v>139</v>
      </c>
      <c r="B140" s="16" t="s">
        <v>36</v>
      </c>
      <c r="C140" s="9">
        <v>551369000030586</v>
      </c>
      <c r="D140" s="10">
        <v>17</v>
      </c>
      <c r="E140" s="10" t="s">
        <v>26</v>
      </c>
      <c r="F140" s="10">
        <v>2023</v>
      </c>
      <c r="G140" s="10" t="s">
        <v>11</v>
      </c>
      <c r="H140" s="10" t="s">
        <v>39</v>
      </c>
      <c r="I140" s="83" t="s">
        <v>322</v>
      </c>
      <c r="J140" s="10" t="s">
        <v>37</v>
      </c>
      <c r="K140" s="10" t="s">
        <v>173</v>
      </c>
      <c r="L140" s="11">
        <v>8750</v>
      </c>
      <c r="M140" s="12"/>
      <c r="N140" s="115">
        <v>43256.81</v>
      </c>
    </row>
    <row r="141" spans="1:14" ht="16.5" customHeight="1" x14ac:dyDescent="0.25">
      <c r="A141" s="8">
        <v>140</v>
      </c>
      <c r="B141" s="16" t="s">
        <v>85</v>
      </c>
      <c r="C141" s="9">
        <v>554439000039504</v>
      </c>
      <c r="D141" s="10">
        <v>20</v>
      </c>
      <c r="E141" s="10" t="s">
        <v>26</v>
      </c>
      <c r="F141" s="10">
        <v>2023</v>
      </c>
      <c r="G141" s="10" t="s">
        <v>13</v>
      </c>
      <c r="H141" s="10" t="s">
        <v>72</v>
      </c>
      <c r="I141" s="17" t="s">
        <v>324</v>
      </c>
      <c r="J141" s="10" t="s">
        <v>73</v>
      </c>
      <c r="K141" s="10" t="s">
        <v>123</v>
      </c>
      <c r="L141" s="12"/>
      <c r="M141" s="13">
        <v>-831.25</v>
      </c>
      <c r="N141" s="115">
        <v>42425.56</v>
      </c>
    </row>
    <row r="142" spans="1:14" ht="16.5" customHeight="1" x14ac:dyDescent="0.25">
      <c r="A142" s="8">
        <v>141</v>
      </c>
      <c r="B142" s="16" t="s">
        <v>85</v>
      </c>
      <c r="C142" s="9">
        <v>554439000039504</v>
      </c>
      <c r="D142" s="10">
        <v>23</v>
      </c>
      <c r="E142" s="10" t="s">
        <v>26</v>
      </c>
      <c r="F142" s="10">
        <v>2023</v>
      </c>
      <c r="G142" s="10" t="s">
        <v>13</v>
      </c>
      <c r="H142" s="10" t="s">
        <v>72</v>
      </c>
      <c r="I142" s="17" t="s">
        <v>324</v>
      </c>
      <c r="J142" s="10" t="s">
        <v>73</v>
      </c>
      <c r="K142" s="10" t="s">
        <v>120</v>
      </c>
      <c r="L142" s="12"/>
      <c r="M142" s="13">
        <v>-241.85</v>
      </c>
      <c r="N142" s="119">
        <v>42183.71</v>
      </c>
    </row>
    <row r="143" spans="1:14" ht="16.5" customHeight="1" x14ac:dyDescent="0.25">
      <c r="A143" s="8">
        <v>142</v>
      </c>
      <c r="B143" s="16" t="s">
        <v>44</v>
      </c>
      <c r="C143" s="9">
        <v>873391201264851</v>
      </c>
      <c r="D143" s="10">
        <v>5</v>
      </c>
      <c r="E143" s="10" t="s">
        <v>27</v>
      </c>
      <c r="F143" s="10">
        <v>2023</v>
      </c>
      <c r="G143" s="10" t="s">
        <v>15</v>
      </c>
      <c r="H143" s="21" t="s">
        <v>150</v>
      </c>
      <c r="I143" s="10" t="s">
        <v>112</v>
      </c>
      <c r="J143" s="10" t="s">
        <v>51</v>
      </c>
      <c r="K143" s="10"/>
      <c r="L143" s="12"/>
      <c r="M143" s="13">
        <v>-72</v>
      </c>
      <c r="N143" s="115">
        <v>42111.71</v>
      </c>
    </row>
    <row r="144" spans="1:14" ht="16.5" customHeight="1" x14ac:dyDescent="0.25">
      <c r="A144" s="8">
        <v>143</v>
      </c>
      <c r="B144" s="16" t="s">
        <v>36</v>
      </c>
      <c r="C144" s="9">
        <v>551369000030586</v>
      </c>
      <c r="D144" s="10">
        <v>18</v>
      </c>
      <c r="E144" s="10" t="s">
        <v>27</v>
      </c>
      <c r="F144" s="10">
        <v>2023</v>
      </c>
      <c r="G144" s="10" t="s">
        <v>11</v>
      </c>
      <c r="H144" s="10" t="s">
        <v>39</v>
      </c>
      <c r="I144" s="83" t="s">
        <v>322</v>
      </c>
      <c r="J144" s="10" t="s">
        <v>37</v>
      </c>
      <c r="K144" s="10" t="s">
        <v>174</v>
      </c>
      <c r="L144" s="11">
        <v>8750</v>
      </c>
      <c r="M144" s="12"/>
      <c r="N144" s="119">
        <v>50861.71</v>
      </c>
    </row>
    <row r="145" spans="1:14" ht="16.5" customHeight="1" x14ac:dyDescent="0.25">
      <c r="A145" s="8">
        <v>144</v>
      </c>
      <c r="B145" s="16" t="s">
        <v>44</v>
      </c>
      <c r="C145" s="9">
        <v>870051201332008</v>
      </c>
      <c r="D145" s="10">
        <v>5</v>
      </c>
      <c r="E145" s="10" t="s">
        <v>28</v>
      </c>
      <c r="F145" s="10">
        <v>2024</v>
      </c>
      <c r="G145" s="10" t="s">
        <v>15</v>
      </c>
      <c r="H145" s="21" t="s">
        <v>150</v>
      </c>
      <c r="I145" s="10" t="s">
        <v>112</v>
      </c>
      <c r="J145" s="10" t="s">
        <v>51</v>
      </c>
      <c r="K145" s="10"/>
      <c r="L145" s="12"/>
      <c r="M145" s="13">
        <v>-72</v>
      </c>
      <c r="N145" s="115">
        <v>50789.71</v>
      </c>
    </row>
    <row r="146" spans="1:14" ht="16.5" customHeight="1" x14ac:dyDescent="0.25">
      <c r="A146" s="8">
        <v>145</v>
      </c>
      <c r="B146" s="16" t="s">
        <v>85</v>
      </c>
      <c r="C146" s="9">
        <v>554439000039504</v>
      </c>
      <c r="D146" s="10">
        <v>11</v>
      </c>
      <c r="E146" s="10" t="s">
        <v>28</v>
      </c>
      <c r="F146" s="10">
        <v>2024</v>
      </c>
      <c r="G146" s="10" t="s">
        <v>13</v>
      </c>
      <c r="H146" s="10" t="s">
        <v>72</v>
      </c>
      <c r="I146" s="17" t="s">
        <v>324</v>
      </c>
      <c r="J146" s="10" t="s">
        <v>73</v>
      </c>
      <c r="K146" s="10" t="s">
        <v>124</v>
      </c>
      <c r="L146" s="12"/>
      <c r="M146" s="13">
        <v>-831.25</v>
      </c>
      <c r="N146" s="115">
        <v>49958.46</v>
      </c>
    </row>
    <row r="147" spans="1:14" ht="16.5" customHeight="1" x14ac:dyDescent="0.25">
      <c r="A147" s="8">
        <v>146</v>
      </c>
      <c r="B147" s="16" t="s">
        <v>85</v>
      </c>
      <c r="C147" s="9">
        <v>554439000039504</v>
      </c>
      <c r="D147" s="10">
        <v>11</v>
      </c>
      <c r="E147" s="10" t="s">
        <v>28</v>
      </c>
      <c r="F147" s="10">
        <v>2024</v>
      </c>
      <c r="G147" s="10" t="s">
        <v>13</v>
      </c>
      <c r="H147" s="10" t="s">
        <v>72</v>
      </c>
      <c r="I147" s="17" t="s">
        <v>324</v>
      </c>
      <c r="J147" s="10" t="s">
        <v>73</v>
      </c>
      <c r="K147" s="10" t="s">
        <v>125</v>
      </c>
      <c r="L147" s="12"/>
      <c r="M147" s="13">
        <v>-831.25</v>
      </c>
      <c r="N147" s="115">
        <v>49127.21</v>
      </c>
    </row>
    <row r="148" spans="1:14" ht="16.5" customHeight="1" x14ac:dyDescent="0.25">
      <c r="A148" s="8">
        <v>147</v>
      </c>
      <c r="B148" s="16" t="s">
        <v>67</v>
      </c>
      <c r="C148" s="9">
        <v>11501</v>
      </c>
      <c r="D148" s="10">
        <v>15</v>
      </c>
      <c r="E148" s="10" t="s">
        <v>28</v>
      </c>
      <c r="F148" s="10">
        <v>2024</v>
      </c>
      <c r="G148" s="10" t="s">
        <v>68</v>
      </c>
      <c r="H148" s="10" t="s">
        <v>69</v>
      </c>
      <c r="I148" s="17" t="s">
        <v>404</v>
      </c>
      <c r="J148" s="10" t="s">
        <v>70</v>
      </c>
      <c r="K148" s="10"/>
      <c r="L148" s="12"/>
      <c r="M148" s="13">
        <v>-50.68</v>
      </c>
      <c r="N148" s="115">
        <v>49076.53</v>
      </c>
    </row>
    <row r="149" spans="1:14" ht="16.5" customHeight="1" x14ac:dyDescent="0.25">
      <c r="A149" s="8">
        <v>148</v>
      </c>
      <c r="B149" s="16" t="s">
        <v>67</v>
      </c>
      <c r="C149" s="9">
        <v>11502</v>
      </c>
      <c r="D149" s="10">
        <v>15</v>
      </c>
      <c r="E149" s="10" t="s">
        <v>28</v>
      </c>
      <c r="F149" s="10">
        <v>2024</v>
      </c>
      <c r="G149" s="10" t="s">
        <v>68</v>
      </c>
      <c r="H149" s="10" t="s">
        <v>69</v>
      </c>
      <c r="I149" s="17" t="s">
        <v>404</v>
      </c>
      <c r="J149" s="10" t="s">
        <v>70</v>
      </c>
      <c r="K149" s="10"/>
      <c r="L149" s="12"/>
      <c r="M149" s="13">
        <v>-33.799999999999997</v>
      </c>
      <c r="N149" s="115">
        <v>49042.73</v>
      </c>
    </row>
    <row r="150" spans="1:14" ht="16.5" customHeight="1" x14ac:dyDescent="0.25">
      <c r="A150" s="8">
        <v>149</v>
      </c>
      <c r="B150" s="16" t="s">
        <v>67</v>
      </c>
      <c r="C150" s="9">
        <v>11503</v>
      </c>
      <c r="D150" s="10">
        <v>15</v>
      </c>
      <c r="E150" s="10" t="s">
        <v>28</v>
      </c>
      <c r="F150" s="10">
        <v>2024</v>
      </c>
      <c r="G150" s="10" t="s">
        <v>68</v>
      </c>
      <c r="H150" s="10" t="s">
        <v>69</v>
      </c>
      <c r="I150" s="17" t="s">
        <v>404</v>
      </c>
      <c r="J150" s="10" t="s">
        <v>70</v>
      </c>
      <c r="K150" s="10"/>
      <c r="L150" s="12"/>
      <c r="M150" s="13">
        <v>-1.72</v>
      </c>
      <c r="N150" s="115">
        <v>49041.01</v>
      </c>
    </row>
    <row r="151" spans="1:14" ht="16.5" customHeight="1" x14ac:dyDescent="0.25">
      <c r="A151" s="8">
        <v>150</v>
      </c>
      <c r="B151" s="16" t="s">
        <v>67</v>
      </c>
      <c r="C151" s="9">
        <v>11504</v>
      </c>
      <c r="D151" s="10">
        <v>15</v>
      </c>
      <c r="E151" s="10" t="s">
        <v>28</v>
      </c>
      <c r="F151" s="10">
        <v>2024</v>
      </c>
      <c r="G151" s="10" t="s">
        <v>68</v>
      </c>
      <c r="H151" s="10" t="s">
        <v>69</v>
      </c>
      <c r="I151" s="17" t="s">
        <v>404</v>
      </c>
      <c r="J151" s="10" t="s">
        <v>70</v>
      </c>
      <c r="K151" s="10"/>
      <c r="L151" s="12"/>
      <c r="M151" s="13">
        <v>-1.8</v>
      </c>
      <c r="N151" s="115">
        <v>49039.21</v>
      </c>
    </row>
    <row r="152" spans="1:14" ht="16.5" customHeight="1" x14ac:dyDescent="0.25">
      <c r="A152" s="8">
        <v>151</v>
      </c>
      <c r="B152" s="16" t="s">
        <v>36</v>
      </c>
      <c r="C152" s="9">
        <v>551369000030586</v>
      </c>
      <c r="D152" s="10">
        <v>29</v>
      </c>
      <c r="E152" s="10" t="s">
        <v>28</v>
      </c>
      <c r="F152" s="10">
        <v>2024</v>
      </c>
      <c r="G152" s="10" t="s">
        <v>11</v>
      </c>
      <c r="H152" s="10" t="s">
        <v>39</v>
      </c>
      <c r="I152" s="83" t="s">
        <v>322</v>
      </c>
      <c r="J152" s="10" t="s">
        <v>37</v>
      </c>
      <c r="K152" s="10" t="s">
        <v>175</v>
      </c>
      <c r="L152" s="11">
        <v>10500</v>
      </c>
      <c r="M152" s="12"/>
      <c r="N152" s="119">
        <v>59539.21</v>
      </c>
    </row>
    <row r="153" spans="1:14" ht="16.5" customHeight="1" x14ac:dyDescent="0.25">
      <c r="A153" s="8">
        <v>152</v>
      </c>
      <c r="B153" s="16" t="s">
        <v>44</v>
      </c>
      <c r="C153" s="112">
        <v>870361101389352</v>
      </c>
      <c r="D153" s="10">
        <v>5</v>
      </c>
      <c r="E153" s="10" t="s">
        <v>29</v>
      </c>
      <c r="F153" s="10">
        <v>2024</v>
      </c>
      <c r="G153" s="10" t="s">
        <v>15</v>
      </c>
      <c r="H153" s="21" t="s">
        <v>150</v>
      </c>
      <c r="I153" s="10" t="s">
        <v>112</v>
      </c>
      <c r="J153" s="10" t="s">
        <v>51</v>
      </c>
      <c r="K153" s="10"/>
      <c r="L153" s="11"/>
      <c r="M153" s="13">
        <v>-72</v>
      </c>
      <c r="N153" s="115">
        <f>N152+M153</f>
        <v>59467.21</v>
      </c>
    </row>
    <row r="154" spans="1:14" ht="16.5" customHeight="1" x14ac:dyDescent="0.25">
      <c r="A154" s="8">
        <v>153</v>
      </c>
      <c r="B154" s="16" t="s">
        <v>30</v>
      </c>
      <c r="C154" s="113">
        <v>4900933063797</v>
      </c>
      <c r="D154" s="10">
        <v>6</v>
      </c>
      <c r="E154" s="10" t="s">
        <v>29</v>
      </c>
      <c r="F154" s="10">
        <v>2024</v>
      </c>
      <c r="G154" s="10" t="s">
        <v>30</v>
      </c>
      <c r="H154" s="21" t="s">
        <v>150</v>
      </c>
      <c r="I154" s="10" t="s">
        <v>112</v>
      </c>
      <c r="J154" s="10" t="s">
        <v>51</v>
      </c>
      <c r="K154" s="10"/>
      <c r="L154" s="11"/>
      <c r="M154" s="13">
        <v>-59000</v>
      </c>
      <c r="N154" s="115">
        <f>N153+M154</f>
        <v>467.20999999999913</v>
      </c>
    </row>
    <row r="155" spans="1:14" ht="16.5" customHeight="1" x14ac:dyDescent="0.25">
      <c r="A155" s="8">
        <v>154</v>
      </c>
      <c r="B155" s="16" t="s">
        <v>85</v>
      </c>
      <c r="C155" s="9">
        <v>554439000039504</v>
      </c>
      <c r="D155" s="10">
        <v>20</v>
      </c>
      <c r="E155" s="10" t="s">
        <v>29</v>
      </c>
      <c r="F155" s="10">
        <v>2024</v>
      </c>
      <c r="G155" s="10" t="s">
        <v>13</v>
      </c>
      <c r="H155" s="10" t="s">
        <v>72</v>
      </c>
      <c r="I155" s="17" t="s">
        <v>324</v>
      </c>
      <c r="J155" s="10" t="s">
        <v>73</v>
      </c>
      <c r="K155" s="10" t="s">
        <v>142</v>
      </c>
      <c r="L155" s="11"/>
      <c r="M155" s="13">
        <v>-997.5</v>
      </c>
      <c r="N155" s="115">
        <f>N154+M155</f>
        <v>-530.29000000000087</v>
      </c>
    </row>
    <row r="156" spans="1:14" ht="16.5" customHeight="1" x14ac:dyDescent="0.25">
      <c r="A156" s="8">
        <v>155</v>
      </c>
      <c r="B156" s="16" t="s">
        <v>143</v>
      </c>
      <c r="C156" s="89">
        <v>98</v>
      </c>
      <c r="D156" s="10">
        <v>20</v>
      </c>
      <c r="E156" s="10" t="s">
        <v>29</v>
      </c>
      <c r="F156" s="10">
        <v>2024</v>
      </c>
      <c r="G156" s="10" t="s">
        <v>31</v>
      </c>
      <c r="H156" s="10" t="s">
        <v>72</v>
      </c>
      <c r="I156" s="17" t="s">
        <v>324</v>
      </c>
      <c r="J156" s="10" t="s">
        <v>73</v>
      </c>
      <c r="K156" s="10"/>
      <c r="L156" s="11">
        <v>1000</v>
      </c>
      <c r="M156" s="12"/>
      <c r="N156" s="115">
        <f>N155+L156</f>
        <v>469.70999999999913</v>
      </c>
    </row>
    <row r="157" spans="1:14" ht="16.5" customHeight="1" x14ac:dyDescent="0.25">
      <c r="A157" s="8">
        <v>156</v>
      </c>
      <c r="B157" s="16" t="s">
        <v>144</v>
      </c>
      <c r="C157" s="112">
        <v>2700919362654</v>
      </c>
      <c r="D157" s="10">
        <v>20</v>
      </c>
      <c r="E157" s="10" t="s">
        <v>29</v>
      </c>
      <c r="F157" s="10">
        <v>2024</v>
      </c>
      <c r="G157" s="10" t="s">
        <v>31</v>
      </c>
      <c r="H157" s="10" t="s">
        <v>72</v>
      </c>
      <c r="I157" s="17" t="s">
        <v>324</v>
      </c>
      <c r="J157" s="10" t="s">
        <v>73</v>
      </c>
      <c r="K157" s="10"/>
      <c r="L157" s="11">
        <v>53.44</v>
      </c>
      <c r="M157" s="12"/>
      <c r="N157" s="115">
        <f t="shared" ref="N157:N158" si="0">N156+L157</f>
        <v>523.14999999999918</v>
      </c>
    </row>
    <row r="158" spans="1:14" ht="16.5" customHeight="1" x14ac:dyDescent="0.25">
      <c r="A158" s="8">
        <v>157</v>
      </c>
      <c r="B158" s="16" t="s">
        <v>36</v>
      </c>
      <c r="C158" s="112">
        <v>551369000030586</v>
      </c>
      <c r="D158" s="10">
        <v>26</v>
      </c>
      <c r="E158" s="10" t="s">
        <v>29</v>
      </c>
      <c r="F158" s="10">
        <v>2024</v>
      </c>
      <c r="G158" s="10" t="s">
        <v>11</v>
      </c>
      <c r="H158" s="10" t="s">
        <v>39</v>
      </c>
      <c r="I158" s="83" t="s">
        <v>322</v>
      </c>
      <c r="J158" s="10" t="s">
        <v>37</v>
      </c>
      <c r="K158" s="10" t="s">
        <v>176</v>
      </c>
      <c r="L158" s="11">
        <v>10500</v>
      </c>
      <c r="M158" s="12"/>
      <c r="N158" s="119">
        <f t="shared" si="0"/>
        <v>11023.15</v>
      </c>
    </row>
    <row r="159" spans="1:14" ht="16.5" customHeight="1" x14ac:dyDescent="0.25">
      <c r="A159" s="8">
        <v>158</v>
      </c>
      <c r="B159" s="16" t="s">
        <v>85</v>
      </c>
      <c r="C159" s="9">
        <v>554439000039504</v>
      </c>
      <c r="D159" s="10">
        <v>1</v>
      </c>
      <c r="E159" s="10" t="s">
        <v>71</v>
      </c>
      <c r="F159" s="10">
        <v>2024</v>
      </c>
      <c r="G159" s="10" t="s">
        <v>13</v>
      </c>
      <c r="H159" s="10" t="s">
        <v>72</v>
      </c>
      <c r="I159" s="17" t="s">
        <v>324</v>
      </c>
      <c r="J159" s="10" t="s">
        <v>73</v>
      </c>
      <c r="K159" s="10" t="s">
        <v>126</v>
      </c>
      <c r="L159" s="12"/>
      <c r="M159" s="13">
        <v>-997.5</v>
      </c>
      <c r="N159" s="115">
        <f>N158+M159</f>
        <v>10025.65</v>
      </c>
    </row>
    <row r="160" spans="1:14" ht="16.5" customHeight="1" x14ac:dyDescent="0.25">
      <c r="A160" s="8">
        <v>159</v>
      </c>
      <c r="B160" s="16" t="s">
        <v>44</v>
      </c>
      <c r="C160" s="9">
        <v>870651201440186</v>
      </c>
      <c r="D160" s="10">
        <v>5</v>
      </c>
      <c r="E160" s="10" t="s">
        <v>71</v>
      </c>
      <c r="F160" s="10">
        <v>2024</v>
      </c>
      <c r="G160" s="10" t="s">
        <v>15</v>
      </c>
      <c r="H160" s="21" t="s">
        <v>150</v>
      </c>
      <c r="I160" s="10" t="s">
        <v>112</v>
      </c>
      <c r="J160" s="10" t="s">
        <v>51</v>
      </c>
      <c r="K160" s="10"/>
      <c r="L160" s="12"/>
      <c r="M160" s="13">
        <v>-72</v>
      </c>
      <c r="N160" s="115">
        <f>N159+M160</f>
        <v>9953.65</v>
      </c>
    </row>
    <row r="161" spans="1:14" ht="16.5" customHeight="1" x14ac:dyDescent="0.25">
      <c r="A161" s="8">
        <v>160</v>
      </c>
      <c r="B161" s="16" t="s">
        <v>36</v>
      </c>
      <c r="C161" s="9">
        <v>551369000030586</v>
      </c>
      <c r="D161" s="10">
        <v>15</v>
      </c>
      <c r="E161" s="10" t="s">
        <v>71</v>
      </c>
      <c r="F161" s="10">
        <v>2024</v>
      </c>
      <c r="G161" s="10" t="s">
        <v>11</v>
      </c>
      <c r="H161" s="10" t="s">
        <v>39</v>
      </c>
      <c r="I161" s="83" t="s">
        <v>322</v>
      </c>
      <c r="J161" s="10" t="s">
        <v>37</v>
      </c>
      <c r="K161" s="10" t="s">
        <v>177</v>
      </c>
      <c r="L161" s="11">
        <v>9625</v>
      </c>
      <c r="M161" s="12"/>
      <c r="N161" s="119">
        <f>N160+L161</f>
        <v>19578.650000000001</v>
      </c>
    </row>
    <row r="162" spans="1:14" ht="16.5" customHeight="1" x14ac:dyDescent="0.25">
      <c r="A162" s="8">
        <v>161</v>
      </c>
      <c r="B162" s="16" t="s">
        <v>44</v>
      </c>
      <c r="C162" s="9">
        <v>840961101047138</v>
      </c>
      <c r="D162" s="10">
        <v>5</v>
      </c>
      <c r="E162" s="10" t="s">
        <v>12</v>
      </c>
      <c r="F162" s="10">
        <v>2024</v>
      </c>
      <c r="G162" s="10" t="s">
        <v>15</v>
      </c>
      <c r="H162" s="21" t="s">
        <v>150</v>
      </c>
      <c r="I162" s="10" t="s">
        <v>112</v>
      </c>
      <c r="J162" s="10" t="s">
        <v>51</v>
      </c>
      <c r="K162" s="10"/>
      <c r="L162" s="12"/>
      <c r="M162" s="13">
        <v>-72</v>
      </c>
      <c r="N162" s="115">
        <f>N161+M162</f>
        <v>19506.650000000001</v>
      </c>
    </row>
    <row r="163" spans="1:14" ht="16.5" customHeight="1" x14ac:dyDescent="0.25">
      <c r="A163" s="8">
        <v>162</v>
      </c>
      <c r="B163" s="16" t="s">
        <v>85</v>
      </c>
      <c r="C163" s="9">
        <v>554439000039504</v>
      </c>
      <c r="D163" s="10">
        <v>18</v>
      </c>
      <c r="E163" s="10" t="s">
        <v>12</v>
      </c>
      <c r="F163" s="10">
        <v>2024</v>
      </c>
      <c r="G163" s="10" t="s">
        <v>13</v>
      </c>
      <c r="H163" s="10" t="s">
        <v>72</v>
      </c>
      <c r="I163" s="17" t="s">
        <v>324</v>
      </c>
      <c r="J163" s="10" t="s">
        <v>73</v>
      </c>
      <c r="K163" s="10" t="s">
        <v>127</v>
      </c>
      <c r="L163" s="12"/>
      <c r="M163" s="13">
        <v>-914.38</v>
      </c>
      <c r="N163" s="115">
        <f>N162+M163</f>
        <v>18592.27</v>
      </c>
    </row>
    <row r="164" spans="1:14" ht="16.5" customHeight="1" x14ac:dyDescent="0.25">
      <c r="A164" s="8">
        <v>163</v>
      </c>
      <c r="B164" s="16" t="s">
        <v>36</v>
      </c>
      <c r="C164" s="9">
        <v>551369000030586</v>
      </c>
      <c r="D164" s="10">
        <v>25</v>
      </c>
      <c r="E164" s="10" t="s">
        <v>12</v>
      </c>
      <c r="F164" s="10">
        <v>2024</v>
      </c>
      <c r="G164" s="10" t="s">
        <v>11</v>
      </c>
      <c r="H164" s="10" t="s">
        <v>39</v>
      </c>
      <c r="I164" s="83" t="s">
        <v>322</v>
      </c>
      <c r="J164" s="10" t="s">
        <v>37</v>
      </c>
      <c r="K164" s="10" t="s">
        <v>178</v>
      </c>
      <c r="L164" s="11">
        <v>9625</v>
      </c>
      <c r="M164" s="12"/>
      <c r="N164" s="115">
        <f>N163+L164</f>
        <v>28217.27</v>
      </c>
    </row>
    <row r="165" spans="1:14" ht="16.5" customHeight="1" x14ac:dyDescent="0.25">
      <c r="A165" s="8">
        <v>164</v>
      </c>
      <c r="B165" s="16" t="s">
        <v>67</v>
      </c>
      <c r="C165" s="9">
        <v>42501</v>
      </c>
      <c r="D165" s="10">
        <v>25</v>
      </c>
      <c r="E165" s="10" t="s">
        <v>12</v>
      </c>
      <c r="F165" s="10">
        <v>2024</v>
      </c>
      <c r="G165" s="10" t="s">
        <v>68</v>
      </c>
      <c r="H165" s="10" t="s">
        <v>69</v>
      </c>
      <c r="I165" s="17" t="s">
        <v>404</v>
      </c>
      <c r="J165" s="10" t="s">
        <v>70</v>
      </c>
      <c r="K165" s="10"/>
      <c r="L165" s="12"/>
      <c r="M165" s="13">
        <v>-1.8</v>
      </c>
      <c r="N165" s="115">
        <f>N164+M165</f>
        <v>28215.47</v>
      </c>
    </row>
    <row r="166" spans="1:14" ht="16.5" customHeight="1" x14ac:dyDescent="0.25">
      <c r="A166" s="8">
        <v>165</v>
      </c>
      <c r="B166" s="16" t="s">
        <v>67</v>
      </c>
      <c r="C166" s="9">
        <v>42502</v>
      </c>
      <c r="D166" s="10">
        <v>25</v>
      </c>
      <c r="E166" s="10" t="s">
        <v>12</v>
      </c>
      <c r="F166" s="10">
        <v>2024</v>
      </c>
      <c r="G166" s="10" t="s">
        <v>68</v>
      </c>
      <c r="H166" s="10" t="s">
        <v>69</v>
      </c>
      <c r="I166" s="17" t="s">
        <v>404</v>
      </c>
      <c r="J166" s="10" t="s">
        <v>70</v>
      </c>
      <c r="K166" s="10"/>
      <c r="L166" s="12"/>
      <c r="M166" s="13">
        <v>-1.8</v>
      </c>
      <c r="N166" s="115">
        <f t="shared" ref="N166:N167" si="1">N165+M166</f>
        <v>28213.670000000002</v>
      </c>
    </row>
    <row r="167" spans="1:14" ht="16.5" customHeight="1" x14ac:dyDescent="0.25">
      <c r="A167" s="8">
        <v>166</v>
      </c>
      <c r="B167" s="16" t="s">
        <v>67</v>
      </c>
      <c r="C167" s="9">
        <v>42503</v>
      </c>
      <c r="D167" s="10">
        <v>25</v>
      </c>
      <c r="E167" s="10" t="s">
        <v>12</v>
      </c>
      <c r="F167" s="10">
        <v>2024</v>
      </c>
      <c r="G167" s="10" t="s">
        <v>68</v>
      </c>
      <c r="H167" s="10" t="s">
        <v>69</v>
      </c>
      <c r="I167" s="17" t="s">
        <v>404</v>
      </c>
      <c r="J167" s="10" t="s">
        <v>70</v>
      </c>
      <c r="K167" s="10"/>
      <c r="L167" s="12"/>
      <c r="M167" s="13">
        <v>-1.8</v>
      </c>
      <c r="N167" s="119">
        <f t="shared" si="1"/>
        <v>28211.870000000003</v>
      </c>
    </row>
    <row r="168" spans="1:14" ht="16.5" customHeight="1" x14ac:dyDescent="0.25">
      <c r="A168" s="8">
        <v>167</v>
      </c>
      <c r="B168" s="16" t="s">
        <v>44</v>
      </c>
      <c r="C168" s="9">
        <v>881271101856238</v>
      </c>
      <c r="D168" s="10">
        <v>6</v>
      </c>
      <c r="E168" s="10" t="s">
        <v>16</v>
      </c>
      <c r="F168" s="10">
        <v>2024</v>
      </c>
      <c r="G168" s="10" t="s">
        <v>15</v>
      </c>
      <c r="H168" s="21" t="s">
        <v>150</v>
      </c>
      <c r="I168" s="10" t="s">
        <v>112</v>
      </c>
      <c r="J168" s="10" t="s">
        <v>51</v>
      </c>
      <c r="K168" s="10"/>
      <c r="L168" s="12"/>
      <c r="M168" s="13">
        <v>-72</v>
      </c>
      <c r="N168" s="115">
        <f>N167+M168</f>
        <v>28139.870000000003</v>
      </c>
    </row>
    <row r="169" spans="1:14" ht="16.5" customHeight="1" x14ac:dyDescent="0.25">
      <c r="A169" s="8">
        <v>168</v>
      </c>
      <c r="B169" s="16" t="s">
        <v>85</v>
      </c>
      <c r="C169" s="9">
        <v>554439000039504</v>
      </c>
      <c r="D169" s="10">
        <v>9</v>
      </c>
      <c r="E169" s="10" t="s">
        <v>16</v>
      </c>
      <c r="F169" s="10">
        <v>2024</v>
      </c>
      <c r="G169" s="10" t="s">
        <v>13</v>
      </c>
      <c r="H169" s="10" t="s">
        <v>72</v>
      </c>
      <c r="I169" s="17" t="s">
        <v>324</v>
      </c>
      <c r="J169" s="10" t="s">
        <v>73</v>
      </c>
      <c r="K169" s="10" t="s">
        <v>128</v>
      </c>
      <c r="L169" s="12"/>
      <c r="M169" s="13">
        <v>-914.37</v>
      </c>
      <c r="N169" s="115">
        <f>N168+M169</f>
        <v>27225.500000000004</v>
      </c>
    </row>
    <row r="170" spans="1:14" ht="16.5" customHeight="1" x14ac:dyDescent="0.25">
      <c r="A170" s="8">
        <v>169</v>
      </c>
      <c r="B170" s="16" t="s">
        <v>36</v>
      </c>
      <c r="C170" s="9">
        <v>551369000030586</v>
      </c>
      <c r="D170" s="10">
        <v>10</v>
      </c>
      <c r="E170" s="10" t="s">
        <v>16</v>
      </c>
      <c r="F170" s="10">
        <v>2024</v>
      </c>
      <c r="G170" s="10" t="s">
        <v>11</v>
      </c>
      <c r="H170" s="10" t="s">
        <v>39</v>
      </c>
      <c r="I170" s="83" t="s">
        <v>322</v>
      </c>
      <c r="J170" s="10" t="s">
        <v>37</v>
      </c>
      <c r="K170" s="10" t="s">
        <v>179</v>
      </c>
      <c r="L170" s="11">
        <v>9625</v>
      </c>
      <c r="M170" s="12"/>
      <c r="N170" s="119">
        <f>N169+L170</f>
        <v>36850.5</v>
      </c>
    </row>
    <row r="171" spans="1:14" ht="16.5" customHeight="1" x14ac:dyDescent="0.25">
      <c r="A171" s="8">
        <v>170</v>
      </c>
      <c r="B171" s="16" t="s">
        <v>44</v>
      </c>
      <c r="C171" s="9">
        <v>891571200567272</v>
      </c>
      <c r="D171" s="10">
        <v>5</v>
      </c>
      <c r="E171" s="10" t="s">
        <v>17</v>
      </c>
      <c r="F171" s="10">
        <v>2024</v>
      </c>
      <c r="G171" s="10" t="s">
        <v>15</v>
      </c>
      <c r="H171" s="21" t="s">
        <v>150</v>
      </c>
      <c r="I171" s="10" t="s">
        <v>112</v>
      </c>
      <c r="J171" s="10" t="s">
        <v>51</v>
      </c>
      <c r="K171" s="10"/>
      <c r="L171" s="12"/>
      <c r="M171" s="13">
        <v>-72</v>
      </c>
      <c r="N171" s="115">
        <f>N170+M171</f>
        <v>36778.5</v>
      </c>
    </row>
    <row r="172" spans="1:14" ht="16.5" customHeight="1" x14ac:dyDescent="0.25">
      <c r="A172" s="8">
        <v>171</v>
      </c>
      <c r="B172" s="16" t="s">
        <v>85</v>
      </c>
      <c r="C172" s="9">
        <v>554439000039504</v>
      </c>
      <c r="D172" s="10">
        <v>25</v>
      </c>
      <c r="E172" s="10" t="s">
        <v>17</v>
      </c>
      <c r="F172" s="10">
        <v>2024</v>
      </c>
      <c r="G172" s="10" t="s">
        <v>13</v>
      </c>
      <c r="H172" s="10" t="s">
        <v>72</v>
      </c>
      <c r="I172" s="17" t="s">
        <v>324</v>
      </c>
      <c r="J172" s="10" t="s">
        <v>73</v>
      </c>
      <c r="K172" s="10" t="s">
        <v>106</v>
      </c>
      <c r="L172" s="12"/>
      <c r="M172" s="13">
        <v>-914.37</v>
      </c>
      <c r="N172" s="119">
        <f>N171+M172</f>
        <v>35864.129999999997</v>
      </c>
    </row>
    <row r="173" spans="1:14" ht="16.5" customHeight="1" x14ac:dyDescent="0.25">
      <c r="A173" s="8">
        <v>172</v>
      </c>
      <c r="B173" s="16" t="s">
        <v>78</v>
      </c>
      <c r="C173" s="124">
        <v>70101</v>
      </c>
      <c r="D173" s="10">
        <v>1</v>
      </c>
      <c r="E173" s="10" t="s">
        <v>18</v>
      </c>
      <c r="F173" s="10">
        <v>2024</v>
      </c>
      <c r="G173" s="10" t="s">
        <v>53</v>
      </c>
      <c r="H173" s="10" t="s">
        <v>43</v>
      </c>
      <c r="I173" s="123" t="s">
        <v>387</v>
      </c>
      <c r="J173" s="10" t="s">
        <v>89</v>
      </c>
      <c r="K173" s="10" t="s">
        <v>374</v>
      </c>
      <c r="L173" s="12"/>
      <c r="M173" s="13">
        <v>-137.91</v>
      </c>
      <c r="N173" s="115">
        <f>N172+M173</f>
        <v>35726.219999999994</v>
      </c>
    </row>
    <row r="174" spans="1:14" ht="16.5" customHeight="1" x14ac:dyDescent="0.25">
      <c r="A174" s="8">
        <v>173</v>
      </c>
      <c r="B174" s="16" t="s">
        <v>30</v>
      </c>
      <c r="C174" s="9">
        <v>4400941807088</v>
      </c>
      <c r="D174" s="10">
        <v>2</v>
      </c>
      <c r="E174" s="10" t="s">
        <v>18</v>
      </c>
      <c r="F174" s="10">
        <v>2024</v>
      </c>
      <c r="G174" s="10" t="s">
        <v>30</v>
      </c>
      <c r="H174" s="21" t="s">
        <v>150</v>
      </c>
      <c r="I174" s="10" t="s">
        <v>112</v>
      </c>
      <c r="J174" s="10" t="s">
        <v>51</v>
      </c>
      <c r="K174" s="10"/>
      <c r="L174" s="12"/>
      <c r="M174" s="13">
        <v>-35500</v>
      </c>
      <c r="N174" s="115">
        <f>N173+M174</f>
        <v>226.21999999999389</v>
      </c>
    </row>
    <row r="175" spans="1:14" ht="16.5" customHeight="1" x14ac:dyDescent="0.25">
      <c r="A175" s="8">
        <v>174</v>
      </c>
      <c r="B175" s="16" t="s">
        <v>44</v>
      </c>
      <c r="C175" s="9">
        <v>871871200804479</v>
      </c>
      <c r="D175" s="10">
        <v>5</v>
      </c>
      <c r="E175" s="10" t="s">
        <v>18</v>
      </c>
      <c r="F175" s="10">
        <v>2024</v>
      </c>
      <c r="G175" s="10" t="s">
        <v>15</v>
      </c>
      <c r="H175" s="21" t="s">
        <v>150</v>
      </c>
      <c r="I175" s="10" t="s">
        <v>112</v>
      </c>
      <c r="J175" s="10" t="s">
        <v>51</v>
      </c>
      <c r="K175" s="10"/>
      <c r="L175" s="12"/>
      <c r="M175" s="13">
        <v>-54</v>
      </c>
      <c r="N175" s="115">
        <f>N174+M175</f>
        <v>172.21999999999389</v>
      </c>
    </row>
    <row r="176" spans="1:14" ht="16.5" customHeight="1" x14ac:dyDescent="0.25">
      <c r="A176" s="8">
        <v>175</v>
      </c>
      <c r="B176" s="16" t="s">
        <v>36</v>
      </c>
      <c r="C176" s="9">
        <v>551369000030586</v>
      </c>
      <c r="D176" s="10">
        <v>11</v>
      </c>
      <c r="E176" s="10" t="s">
        <v>18</v>
      </c>
      <c r="F176" s="10">
        <v>2024</v>
      </c>
      <c r="G176" s="10" t="s">
        <v>11</v>
      </c>
      <c r="H176" s="10" t="s">
        <v>39</v>
      </c>
      <c r="I176" s="83" t="s">
        <v>322</v>
      </c>
      <c r="J176" s="10" t="s">
        <v>37</v>
      </c>
      <c r="K176" s="10" t="s">
        <v>321</v>
      </c>
      <c r="L176" s="11">
        <v>13500</v>
      </c>
      <c r="M176" s="12"/>
      <c r="N176" s="115">
        <f>N175+L176</f>
        <v>13672.219999999994</v>
      </c>
    </row>
    <row r="177" spans="1:14" ht="16.5" customHeight="1" x14ac:dyDescent="0.25">
      <c r="A177" s="8">
        <v>176</v>
      </c>
      <c r="B177" s="16" t="s">
        <v>30</v>
      </c>
      <c r="C177" s="9">
        <v>300955941905</v>
      </c>
      <c r="D177" s="10">
        <v>15</v>
      </c>
      <c r="E177" s="10" t="s">
        <v>18</v>
      </c>
      <c r="F177" s="10">
        <v>2024</v>
      </c>
      <c r="G177" s="10" t="s">
        <v>30</v>
      </c>
      <c r="H177" s="21" t="s">
        <v>150</v>
      </c>
      <c r="I177" s="10" t="s">
        <v>112</v>
      </c>
      <c r="J177" s="10" t="s">
        <v>51</v>
      </c>
      <c r="K177" s="10"/>
      <c r="L177" s="12"/>
      <c r="M177" s="13">
        <v>-13500</v>
      </c>
      <c r="N177" s="115">
        <f>N176+M177</f>
        <v>172.21999999999389</v>
      </c>
    </row>
    <row r="178" spans="1:14" ht="16.5" customHeight="1" x14ac:dyDescent="0.25">
      <c r="A178" s="8">
        <v>177</v>
      </c>
      <c r="B178" s="16" t="s">
        <v>67</v>
      </c>
      <c r="C178" s="9">
        <v>73001</v>
      </c>
      <c r="D178" s="10">
        <v>30</v>
      </c>
      <c r="E178" s="10" t="s">
        <v>18</v>
      </c>
      <c r="F178" s="10">
        <v>2024</v>
      </c>
      <c r="G178" s="10" t="s">
        <v>68</v>
      </c>
      <c r="H178" s="10" t="s">
        <v>69</v>
      </c>
      <c r="I178" s="17" t="s">
        <v>404</v>
      </c>
      <c r="J178" s="10" t="s">
        <v>70</v>
      </c>
      <c r="K178" s="10"/>
      <c r="L178" s="12"/>
      <c r="M178" s="13">
        <v>-1.8</v>
      </c>
      <c r="N178" s="115">
        <f t="shared" ref="N178:N180" si="2">N177+M178</f>
        <v>170.41999999999388</v>
      </c>
    </row>
    <row r="179" spans="1:14" ht="16.5" customHeight="1" x14ac:dyDescent="0.25">
      <c r="A179" s="8">
        <v>178</v>
      </c>
      <c r="B179" s="16" t="s">
        <v>67</v>
      </c>
      <c r="C179" s="9">
        <v>73002</v>
      </c>
      <c r="D179" s="10">
        <v>30</v>
      </c>
      <c r="E179" s="10" t="s">
        <v>18</v>
      </c>
      <c r="F179" s="10">
        <v>2024</v>
      </c>
      <c r="G179" s="10" t="s">
        <v>68</v>
      </c>
      <c r="H179" s="10" t="s">
        <v>69</v>
      </c>
      <c r="I179" s="17" t="s">
        <v>404</v>
      </c>
      <c r="J179" s="10" t="s">
        <v>70</v>
      </c>
      <c r="K179" s="10"/>
      <c r="L179" s="12"/>
      <c r="M179" s="13">
        <v>-1.8</v>
      </c>
      <c r="N179" s="115">
        <f t="shared" si="2"/>
        <v>168.61999999999387</v>
      </c>
    </row>
    <row r="180" spans="1:14" ht="16.5" customHeight="1" x14ac:dyDescent="0.25">
      <c r="A180" s="8">
        <v>179</v>
      </c>
      <c r="B180" s="16" t="s">
        <v>67</v>
      </c>
      <c r="C180" s="9">
        <v>73003</v>
      </c>
      <c r="D180" s="10">
        <v>30</v>
      </c>
      <c r="E180" s="10" t="s">
        <v>18</v>
      </c>
      <c r="F180" s="10">
        <v>2024</v>
      </c>
      <c r="G180" s="10" t="s">
        <v>68</v>
      </c>
      <c r="H180" s="10" t="s">
        <v>69</v>
      </c>
      <c r="I180" s="17" t="s">
        <v>404</v>
      </c>
      <c r="J180" s="10" t="s">
        <v>70</v>
      </c>
      <c r="K180" s="10"/>
      <c r="L180" s="12"/>
      <c r="M180" s="13">
        <v>-1.8</v>
      </c>
      <c r="N180" s="119">
        <f t="shared" si="2"/>
        <v>166.81999999999385</v>
      </c>
    </row>
    <row r="181" spans="1:14" ht="16.5" customHeight="1" x14ac:dyDescent="0.25">
      <c r="A181" s="8">
        <v>180</v>
      </c>
      <c r="B181" s="16" t="s">
        <v>129</v>
      </c>
      <c r="C181" s="9">
        <v>554439000006509</v>
      </c>
      <c r="D181" s="10">
        <v>2</v>
      </c>
      <c r="E181" s="10" t="s">
        <v>19</v>
      </c>
      <c r="F181" s="10">
        <v>2024</v>
      </c>
      <c r="G181" s="10" t="s">
        <v>13</v>
      </c>
      <c r="H181" s="10" t="s">
        <v>40</v>
      </c>
      <c r="I181" s="10" t="s">
        <v>336</v>
      </c>
      <c r="J181" s="10" t="s">
        <v>47</v>
      </c>
      <c r="K181" s="10"/>
      <c r="L181" s="12"/>
      <c r="M181" s="13">
        <v>-2506.8000000000002</v>
      </c>
      <c r="N181" s="115">
        <f>N180+M181</f>
        <v>-2339.9800000000064</v>
      </c>
    </row>
    <row r="182" spans="1:14" ht="16.5" customHeight="1" x14ac:dyDescent="0.25">
      <c r="A182" s="8">
        <v>181</v>
      </c>
      <c r="B182" s="16" t="s">
        <v>143</v>
      </c>
      <c r="C182" s="89">
        <v>98</v>
      </c>
      <c r="D182" s="10">
        <v>2</v>
      </c>
      <c r="E182" s="10" t="s">
        <v>19</v>
      </c>
      <c r="F182" s="10">
        <v>2024</v>
      </c>
      <c r="G182" s="10" t="s">
        <v>31</v>
      </c>
      <c r="H182" s="17" t="s">
        <v>72</v>
      </c>
      <c r="I182" s="17" t="s">
        <v>324</v>
      </c>
      <c r="J182" s="18" t="s">
        <v>73</v>
      </c>
      <c r="K182" s="10"/>
      <c r="L182" s="11">
        <v>2500</v>
      </c>
      <c r="M182" s="12"/>
      <c r="N182" s="115">
        <f>N181+L182</f>
        <v>160.01999999999362</v>
      </c>
    </row>
    <row r="183" spans="1:14" ht="16.5" customHeight="1" x14ac:dyDescent="0.25">
      <c r="A183" s="8">
        <v>182</v>
      </c>
      <c r="B183" s="16" t="s">
        <v>144</v>
      </c>
      <c r="C183" s="9">
        <v>2700919362654</v>
      </c>
      <c r="D183" s="10">
        <v>2</v>
      </c>
      <c r="E183" s="10" t="s">
        <v>19</v>
      </c>
      <c r="F183" s="10">
        <v>2024</v>
      </c>
      <c r="G183" s="10" t="s">
        <v>31</v>
      </c>
      <c r="H183" s="17" t="s">
        <v>72</v>
      </c>
      <c r="I183" s="17" t="s">
        <v>324</v>
      </c>
      <c r="J183" s="18" t="s">
        <v>73</v>
      </c>
      <c r="K183" s="10"/>
      <c r="L183" s="11">
        <v>232.95</v>
      </c>
      <c r="M183" s="12"/>
      <c r="N183" s="115">
        <f>N182+L183</f>
        <v>392.9699999999936</v>
      </c>
    </row>
    <row r="184" spans="1:14" ht="16.5" customHeight="1" x14ac:dyDescent="0.25">
      <c r="A184" s="8">
        <v>183</v>
      </c>
      <c r="B184" s="16" t="s">
        <v>44</v>
      </c>
      <c r="C184" s="9">
        <v>832181103672899</v>
      </c>
      <c r="D184" s="10">
        <v>5</v>
      </c>
      <c r="E184" s="10" t="s">
        <v>19</v>
      </c>
      <c r="F184" s="10">
        <v>2024</v>
      </c>
      <c r="G184" s="10" t="s">
        <v>15</v>
      </c>
      <c r="H184" s="21" t="s">
        <v>150</v>
      </c>
      <c r="I184" s="10" t="s">
        <v>112</v>
      </c>
      <c r="J184" s="10" t="s">
        <v>51</v>
      </c>
      <c r="K184" s="10"/>
      <c r="L184" s="12"/>
      <c r="M184" s="13">
        <v>-55.35</v>
      </c>
      <c r="N184" s="115">
        <f>N183+M184</f>
        <v>337.61999999999358</v>
      </c>
    </row>
    <row r="185" spans="1:14" ht="16.5" customHeight="1" x14ac:dyDescent="0.25">
      <c r="A185" s="8">
        <v>184</v>
      </c>
      <c r="B185" s="16" t="s">
        <v>85</v>
      </c>
      <c r="C185" s="9">
        <v>554439000039504</v>
      </c>
      <c r="D185" s="10">
        <v>20</v>
      </c>
      <c r="E185" s="10" t="s">
        <v>19</v>
      </c>
      <c r="F185" s="10">
        <v>2024</v>
      </c>
      <c r="G185" s="10" t="s">
        <v>13</v>
      </c>
      <c r="H185" s="10" t="s">
        <v>72</v>
      </c>
      <c r="I185" s="17" t="s">
        <v>324</v>
      </c>
      <c r="J185" s="10" t="s">
        <v>73</v>
      </c>
      <c r="K185" s="10" t="s">
        <v>130</v>
      </c>
      <c r="L185" s="12"/>
      <c r="M185" s="13">
        <v>-1282.5</v>
      </c>
      <c r="N185" s="115">
        <f>N184+M185</f>
        <v>-944.88000000000648</v>
      </c>
    </row>
    <row r="186" spans="1:14" ht="16.5" customHeight="1" x14ac:dyDescent="0.25">
      <c r="A186" s="8">
        <v>185</v>
      </c>
      <c r="B186" s="16" t="s">
        <v>143</v>
      </c>
      <c r="C186" s="89">
        <v>98</v>
      </c>
      <c r="D186" s="10">
        <v>20</v>
      </c>
      <c r="E186" s="10" t="s">
        <v>19</v>
      </c>
      <c r="F186" s="10">
        <v>2024</v>
      </c>
      <c r="G186" s="10" t="s">
        <v>31</v>
      </c>
      <c r="H186" s="17" t="s">
        <v>72</v>
      </c>
      <c r="I186" s="17" t="s">
        <v>324</v>
      </c>
      <c r="J186" s="18" t="s">
        <v>73</v>
      </c>
      <c r="K186" s="10"/>
      <c r="L186" s="11">
        <v>1000</v>
      </c>
      <c r="M186" s="12"/>
      <c r="N186" s="115">
        <f t="shared" ref="N186:N187" si="3">N185+L186</f>
        <v>55.119999999993524</v>
      </c>
    </row>
    <row r="187" spans="1:14" ht="16.5" customHeight="1" x14ac:dyDescent="0.25">
      <c r="A187" s="8">
        <v>186</v>
      </c>
      <c r="B187" s="16" t="s">
        <v>144</v>
      </c>
      <c r="C187" s="9">
        <v>2700919362654</v>
      </c>
      <c r="D187" s="10">
        <v>20</v>
      </c>
      <c r="E187" s="10" t="s">
        <v>19</v>
      </c>
      <c r="F187" s="10">
        <v>2024</v>
      </c>
      <c r="G187" s="10" t="s">
        <v>31</v>
      </c>
      <c r="H187" s="17" t="s">
        <v>72</v>
      </c>
      <c r="I187" s="17" t="s">
        <v>324</v>
      </c>
      <c r="J187" s="18" t="s">
        <v>73</v>
      </c>
      <c r="K187" s="10"/>
      <c r="L187" s="11">
        <v>97.18</v>
      </c>
      <c r="M187" s="12"/>
      <c r="N187" s="115">
        <f t="shared" si="3"/>
        <v>152.29999999999353</v>
      </c>
    </row>
    <row r="188" spans="1:14" ht="16.5" customHeight="1" x14ac:dyDescent="0.25">
      <c r="A188" s="8">
        <v>187</v>
      </c>
      <c r="B188" s="16" t="s">
        <v>67</v>
      </c>
      <c r="C188" s="9">
        <v>82201</v>
      </c>
      <c r="D188" s="10">
        <v>22</v>
      </c>
      <c r="E188" s="10" t="s">
        <v>19</v>
      </c>
      <c r="F188" s="10">
        <v>2024</v>
      </c>
      <c r="G188" s="10" t="s">
        <v>68</v>
      </c>
      <c r="H188" s="10" t="s">
        <v>69</v>
      </c>
      <c r="I188" s="17" t="s">
        <v>404</v>
      </c>
      <c r="J188" s="10" t="s">
        <v>70</v>
      </c>
      <c r="K188" s="10"/>
      <c r="L188" s="12"/>
      <c r="M188" s="13">
        <v>-4.79</v>
      </c>
      <c r="N188" s="119">
        <f>N187+M188</f>
        <v>147.50999999999354</v>
      </c>
    </row>
    <row r="189" spans="1:14" ht="16.5" customHeight="1" x14ac:dyDescent="0.25">
      <c r="A189" s="8">
        <v>188</v>
      </c>
      <c r="B189" s="16" t="s">
        <v>44</v>
      </c>
      <c r="C189" s="9">
        <v>892491200420643</v>
      </c>
      <c r="D189" s="10">
        <v>5</v>
      </c>
      <c r="E189" s="10" t="s">
        <v>24</v>
      </c>
      <c r="F189" s="10">
        <v>2024</v>
      </c>
      <c r="G189" s="10" t="s">
        <v>15</v>
      </c>
      <c r="H189" s="21" t="s">
        <v>150</v>
      </c>
      <c r="I189" s="10" t="s">
        <v>112</v>
      </c>
      <c r="J189" s="10" t="s">
        <v>51</v>
      </c>
      <c r="K189" s="10"/>
      <c r="L189" s="12"/>
      <c r="M189" s="13">
        <v>-55.35</v>
      </c>
      <c r="N189" s="115">
        <f>N188+M189</f>
        <v>92.159999999993545</v>
      </c>
    </row>
    <row r="190" spans="1:14" ht="16.5" customHeight="1" x14ac:dyDescent="0.25">
      <c r="A190" s="8">
        <v>189</v>
      </c>
      <c r="B190" s="16" t="s">
        <v>67</v>
      </c>
      <c r="C190" s="9">
        <v>91301</v>
      </c>
      <c r="D190" s="10">
        <v>13</v>
      </c>
      <c r="E190" s="10" t="s">
        <v>24</v>
      </c>
      <c r="F190" s="10">
        <v>2024</v>
      </c>
      <c r="G190" s="10" t="s">
        <v>68</v>
      </c>
      <c r="H190" s="10" t="s">
        <v>69</v>
      </c>
      <c r="I190" s="17" t="s">
        <v>404</v>
      </c>
      <c r="J190" s="10" t="s">
        <v>70</v>
      </c>
      <c r="K190" s="10"/>
      <c r="L190" s="12"/>
      <c r="M190" s="13">
        <v>-64.05</v>
      </c>
      <c r="N190" s="115">
        <f t="shared" ref="N190:N191" si="4">N189+M190</f>
        <v>28.109999999993548</v>
      </c>
    </row>
    <row r="191" spans="1:14" ht="16.5" customHeight="1" x14ac:dyDescent="0.25">
      <c r="A191" s="8">
        <v>190</v>
      </c>
      <c r="B191" s="16" t="s">
        <v>133</v>
      </c>
      <c r="C191" s="9">
        <v>553702000404029</v>
      </c>
      <c r="D191" s="10">
        <v>24</v>
      </c>
      <c r="E191" s="10" t="s">
        <v>24</v>
      </c>
      <c r="F191" s="10">
        <v>2024</v>
      </c>
      <c r="G191" s="10" t="s">
        <v>13</v>
      </c>
      <c r="H191" s="10" t="s">
        <v>132</v>
      </c>
      <c r="I191" s="10" t="s">
        <v>439</v>
      </c>
      <c r="J191" s="10" t="s">
        <v>131</v>
      </c>
      <c r="K191" s="10"/>
      <c r="L191" s="12"/>
      <c r="M191" s="13">
        <v>-1680</v>
      </c>
      <c r="N191" s="115">
        <f t="shared" si="4"/>
        <v>-1651.8900000000065</v>
      </c>
    </row>
    <row r="192" spans="1:14" ht="16.5" customHeight="1" x14ac:dyDescent="0.25">
      <c r="A192" s="8">
        <v>191</v>
      </c>
      <c r="B192" s="16" t="s">
        <v>143</v>
      </c>
      <c r="C192" s="89">
        <v>98</v>
      </c>
      <c r="D192" s="10">
        <v>24</v>
      </c>
      <c r="E192" s="10" t="s">
        <v>24</v>
      </c>
      <c r="F192" s="10">
        <v>2024</v>
      </c>
      <c r="G192" s="10" t="s">
        <v>31</v>
      </c>
      <c r="H192" s="17" t="s">
        <v>72</v>
      </c>
      <c r="I192" s="17" t="s">
        <v>324</v>
      </c>
      <c r="J192" s="18" t="s">
        <v>73</v>
      </c>
      <c r="K192" s="10"/>
      <c r="L192" s="11">
        <v>2000</v>
      </c>
      <c r="M192" s="12"/>
      <c r="N192" s="115">
        <f>N191+L192</f>
        <v>348.10999999999353</v>
      </c>
    </row>
    <row r="193" spans="1:14" ht="16.5" customHeight="1" x14ac:dyDescent="0.25">
      <c r="A193" s="8">
        <v>192</v>
      </c>
      <c r="B193" s="16" t="s">
        <v>144</v>
      </c>
      <c r="C193" s="9">
        <v>2700919362654</v>
      </c>
      <c r="D193" s="10">
        <v>24</v>
      </c>
      <c r="E193" s="10" t="s">
        <v>24</v>
      </c>
      <c r="F193" s="10">
        <v>2024</v>
      </c>
      <c r="G193" s="10" t="s">
        <v>31</v>
      </c>
      <c r="H193" s="17" t="s">
        <v>72</v>
      </c>
      <c r="I193" s="17" t="s">
        <v>324</v>
      </c>
      <c r="J193" s="18" t="s">
        <v>73</v>
      </c>
      <c r="K193" s="10"/>
      <c r="L193" s="11">
        <v>211.12</v>
      </c>
      <c r="M193" s="12"/>
      <c r="N193" s="119">
        <f>N192+L193</f>
        <v>559.22999999999354</v>
      </c>
    </row>
    <row r="194" spans="1:14" ht="16.5" customHeight="1" x14ac:dyDescent="0.25">
      <c r="A194" s="8">
        <v>193</v>
      </c>
      <c r="B194" s="16" t="s">
        <v>44</v>
      </c>
      <c r="C194" s="9">
        <v>882811101410511</v>
      </c>
      <c r="D194" s="10">
        <v>7</v>
      </c>
      <c r="E194" s="10" t="s">
        <v>25</v>
      </c>
      <c r="F194" s="10">
        <v>2024</v>
      </c>
      <c r="G194" s="10" t="s">
        <v>15</v>
      </c>
      <c r="H194" s="21" t="s">
        <v>150</v>
      </c>
      <c r="I194" s="10" t="s">
        <v>112</v>
      </c>
      <c r="J194" s="10" t="s">
        <v>51</v>
      </c>
      <c r="K194" s="10"/>
      <c r="L194" s="12"/>
      <c r="M194" s="13">
        <v>-55.35</v>
      </c>
      <c r="N194" s="115">
        <f>N193+M194</f>
        <v>503.87999999999352</v>
      </c>
    </row>
    <row r="195" spans="1:14" ht="16.5" customHeight="1" x14ac:dyDescent="0.25">
      <c r="A195" s="8">
        <v>194</v>
      </c>
      <c r="B195" s="16" t="s">
        <v>65</v>
      </c>
      <c r="C195" s="9">
        <v>9903</v>
      </c>
      <c r="D195" s="10">
        <v>8</v>
      </c>
      <c r="E195" s="10" t="s">
        <v>25</v>
      </c>
      <c r="F195" s="10">
        <v>2024</v>
      </c>
      <c r="G195" s="10" t="s">
        <v>32</v>
      </c>
      <c r="H195" s="21" t="s">
        <v>150</v>
      </c>
      <c r="I195" s="91" t="s">
        <v>112</v>
      </c>
      <c r="J195" s="10" t="s">
        <v>51</v>
      </c>
      <c r="K195" s="10"/>
      <c r="L195" s="12"/>
      <c r="M195" s="13">
        <v>-503.88</v>
      </c>
      <c r="N195" s="115">
        <f>-(N194+M195)</f>
        <v>6.4801497501321137E-12</v>
      </c>
    </row>
    <row r="196" spans="1:14" ht="16.5" customHeight="1" x14ac:dyDescent="0.25">
      <c r="A196" s="8">
        <v>195</v>
      </c>
      <c r="B196" s="16" t="s">
        <v>75</v>
      </c>
      <c r="C196" s="9">
        <v>101001</v>
      </c>
      <c r="D196" s="10">
        <v>10</v>
      </c>
      <c r="E196" s="10" t="s">
        <v>25</v>
      </c>
      <c r="F196" s="10">
        <v>2024</v>
      </c>
      <c r="G196" s="10" t="s">
        <v>52</v>
      </c>
      <c r="H196" s="10" t="s">
        <v>33</v>
      </c>
      <c r="I196" s="91" t="s">
        <v>337</v>
      </c>
      <c r="J196" s="10" t="s">
        <v>89</v>
      </c>
      <c r="K196" s="10" t="s">
        <v>385</v>
      </c>
      <c r="L196" s="12"/>
      <c r="M196" s="13">
        <v>-100</v>
      </c>
      <c r="N196" s="115">
        <f t="shared" ref="N196" si="5">N195+M196</f>
        <v>-99.99999999999352</v>
      </c>
    </row>
    <row r="197" spans="1:14" ht="16.5" customHeight="1" x14ac:dyDescent="0.25">
      <c r="A197" s="8">
        <v>196</v>
      </c>
      <c r="B197" s="16" t="s">
        <v>66</v>
      </c>
      <c r="C197" s="9">
        <v>9903</v>
      </c>
      <c r="D197" s="10">
        <v>10</v>
      </c>
      <c r="E197" s="10" t="s">
        <v>25</v>
      </c>
      <c r="F197" s="10">
        <v>2024</v>
      </c>
      <c r="G197" s="10" t="s">
        <v>32</v>
      </c>
      <c r="H197" s="17" t="s">
        <v>72</v>
      </c>
      <c r="I197" s="17" t="s">
        <v>324</v>
      </c>
      <c r="J197" s="18" t="s">
        <v>73</v>
      </c>
      <c r="K197" s="10"/>
      <c r="L197" s="11">
        <v>100</v>
      </c>
      <c r="M197" s="12"/>
      <c r="N197" s="115">
        <f>N196+L197</f>
        <v>6.4801497501321137E-12</v>
      </c>
    </row>
    <row r="198" spans="1:14" ht="16.5" customHeight="1" x14ac:dyDescent="0.25">
      <c r="A198" s="8">
        <v>197</v>
      </c>
      <c r="B198" s="16" t="s">
        <v>76</v>
      </c>
      <c r="C198" s="124">
        <v>554439000039504</v>
      </c>
      <c r="D198" s="10">
        <v>17</v>
      </c>
      <c r="E198" s="10" t="s">
        <v>25</v>
      </c>
      <c r="F198" s="10">
        <v>2024</v>
      </c>
      <c r="G198" s="10" t="s">
        <v>53</v>
      </c>
      <c r="H198" s="17" t="s">
        <v>43</v>
      </c>
      <c r="I198" s="123" t="s">
        <v>387</v>
      </c>
      <c r="J198" s="18" t="s">
        <v>89</v>
      </c>
      <c r="K198" s="10" t="s">
        <v>366</v>
      </c>
      <c r="L198" s="11"/>
      <c r="M198" s="13">
        <v>-400</v>
      </c>
      <c r="N198" s="115">
        <f>N197+M198</f>
        <v>-399.99999999999352</v>
      </c>
    </row>
    <row r="199" spans="1:14" ht="16.5" customHeight="1" x14ac:dyDescent="0.25">
      <c r="A199" s="8">
        <v>198</v>
      </c>
      <c r="B199" s="16" t="s">
        <v>77</v>
      </c>
      <c r="C199" s="124">
        <v>554439000039504</v>
      </c>
      <c r="D199" s="10">
        <v>17</v>
      </c>
      <c r="E199" s="10" t="s">
        <v>25</v>
      </c>
      <c r="F199" s="10">
        <v>2024</v>
      </c>
      <c r="G199" s="10" t="s">
        <v>53</v>
      </c>
      <c r="H199" s="10" t="s">
        <v>43</v>
      </c>
      <c r="I199" s="123" t="s">
        <v>387</v>
      </c>
      <c r="J199" s="10" t="s">
        <v>89</v>
      </c>
      <c r="K199" s="10" t="s">
        <v>358</v>
      </c>
      <c r="L199" s="12"/>
      <c r="M199" s="13">
        <v>-220</v>
      </c>
      <c r="N199" s="115">
        <f>N198+M199</f>
        <v>-619.99999999999352</v>
      </c>
    </row>
    <row r="200" spans="1:14" ht="16.5" customHeight="1" x14ac:dyDescent="0.25">
      <c r="A200" s="8">
        <v>199</v>
      </c>
      <c r="B200" s="16" t="s">
        <v>66</v>
      </c>
      <c r="C200" s="9">
        <v>9903</v>
      </c>
      <c r="D200" s="10">
        <v>17</v>
      </c>
      <c r="E200" s="10" t="s">
        <v>25</v>
      </c>
      <c r="F200" s="10">
        <v>2024</v>
      </c>
      <c r="G200" s="10" t="s">
        <v>32</v>
      </c>
      <c r="H200" s="17" t="s">
        <v>72</v>
      </c>
      <c r="I200" s="17" t="s">
        <v>324</v>
      </c>
      <c r="J200" s="18" t="s">
        <v>73</v>
      </c>
      <c r="K200" s="10"/>
      <c r="L200" s="11">
        <v>403.92</v>
      </c>
      <c r="M200" s="12"/>
      <c r="N200" s="115">
        <f>N199+L200</f>
        <v>-216.0799999999935</v>
      </c>
    </row>
    <row r="201" spans="1:14" ht="16.5" customHeight="1" x14ac:dyDescent="0.25">
      <c r="A201" s="8">
        <v>200</v>
      </c>
      <c r="B201" s="16" t="s">
        <v>143</v>
      </c>
      <c r="C201" s="89">
        <v>98</v>
      </c>
      <c r="D201" s="10">
        <v>17</v>
      </c>
      <c r="E201" s="10" t="s">
        <v>25</v>
      </c>
      <c r="F201" s="10">
        <v>2024</v>
      </c>
      <c r="G201" s="10" t="s">
        <v>31</v>
      </c>
      <c r="H201" s="17" t="s">
        <v>72</v>
      </c>
      <c r="I201" s="17" t="s">
        <v>324</v>
      </c>
      <c r="J201" s="18" t="s">
        <v>73</v>
      </c>
      <c r="K201" s="10"/>
      <c r="L201" s="11">
        <v>500</v>
      </c>
      <c r="M201" s="12"/>
      <c r="N201" s="115">
        <f>N200+L201</f>
        <v>283.9200000000065</v>
      </c>
    </row>
    <row r="202" spans="1:14" ht="16.5" customHeight="1" x14ac:dyDescent="0.25">
      <c r="A202" s="8">
        <v>201</v>
      </c>
      <c r="B202" s="16" t="s">
        <v>65</v>
      </c>
      <c r="C202" s="9">
        <v>9903</v>
      </c>
      <c r="D202" s="10">
        <v>17</v>
      </c>
      <c r="E202" s="10" t="s">
        <v>25</v>
      </c>
      <c r="F202" s="10">
        <v>2024</v>
      </c>
      <c r="G202" s="10" t="s">
        <v>32</v>
      </c>
      <c r="H202" s="21" t="s">
        <v>150</v>
      </c>
      <c r="I202" s="91" t="s">
        <v>112</v>
      </c>
      <c r="J202" s="10" t="s">
        <v>51</v>
      </c>
      <c r="K202" s="10"/>
      <c r="L202" s="12"/>
      <c r="M202" s="13">
        <v>-283.92</v>
      </c>
      <c r="N202" s="115">
        <f>N201+M202</f>
        <v>6.4801497501321137E-12</v>
      </c>
    </row>
    <row r="203" spans="1:14" ht="16.5" customHeight="1" x14ac:dyDescent="0.25">
      <c r="A203" s="8">
        <v>202</v>
      </c>
      <c r="B203" s="16" t="s">
        <v>144</v>
      </c>
      <c r="C203" s="9">
        <v>2700919362654</v>
      </c>
      <c r="D203" s="10">
        <v>17</v>
      </c>
      <c r="E203" s="10" t="s">
        <v>25</v>
      </c>
      <c r="F203" s="10">
        <v>2024</v>
      </c>
      <c r="G203" s="10" t="s">
        <v>31</v>
      </c>
      <c r="H203" s="17" t="s">
        <v>72</v>
      </c>
      <c r="I203" s="17" t="s">
        <v>324</v>
      </c>
      <c r="J203" s="18" t="s">
        <v>73</v>
      </c>
      <c r="K203" s="10"/>
      <c r="L203" s="11">
        <v>55.72</v>
      </c>
      <c r="M203" s="12"/>
      <c r="N203" s="115">
        <f>N202+L203</f>
        <v>55.720000000006479</v>
      </c>
    </row>
    <row r="204" spans="1:14" ht="16.5" customHeight="1" x14ac:dyDescent="0.25">
      <c r="A204" s="8">
        <v>203</v>
      </c>
      <c r="B204" s="16" t="s">
        <v>65</v>
      </c>
      <c r="C204" s="9">
        <v>9903</v>
      </c>
      <c r="D204" s="10">
        <v>18</v>
      </c>
      <c r="E204" s="10" t="s">
        <v>25</v>
      </c>
      <c r="F204" s="10">
        <v>2024</v>
      </c>
      <c r="G204" s="10" t="s">
        <v>32</v>
      </c>
      <c r="H204" s="21" t="s">
        <v>150</v>
      </c>
      <c r="I204" s="91" t="s">
        <v>112</v>
      </c>
      <c r="J204" s="10" t="s">
        <v>51</v>
      </c>
      <c r="K204" s="10"/>
      <c r="L204" s="12"/>
      <c r="M204" s="13">
        <v>-55.72</v>
      </c>
      <c r="N204" s="119">
        <f>N203+M204</f>
        <v>6.4801497501321137E-12</v>
      </c>
    </row>
    <row r="205" spans="1:14" ht="16.5" customHeight="1" x14ac:dyDescent="0.25">
      <c r="A205" s="8">
        <v>204</v>
      </c>
      <c r="B205" s="16" t="s">
        <v>44</v>
      </c>
      <c r="C205" s="9">
        <v>843101101891625</v>
      </c>
      <c r="D205" s="10">
        <v>5</v>
      </c>
      <c r="E205" s="10" t="s">
        <v>26</v>
      </c>
      <c r="F205" s="10">
        <v>2024</v>
      </c>
      <c r="G205" s="10" t="s">
        <v>15</v>
      </c>
      <c r="H205" s="21" t="s">
        <v>150</v>
      </c>
      <c r="I205" s="10" t="s">
        <v>112</v>
      </c>
      <c r="J205" s="10" t="s">
        <v>51</v>
      </c>
      <c r="K205" s="10"/>
      <c r="L205" s="12"/>
      <c r="M205" s="13">
        <v>-55.35</v>
      </c>
      <c r="N205" s="115">
        <f>N204+M205</f>
        <v>-55.349999999993521</v>
      </c>
    </row>
    <row r="206" spans="1:14" ht="16.5" customHeight="1" x14ac:dyDescent="0.25">
      <c r="A206" s="8">
        <v>205</v>
      </c>
      <c r="B206" s="16" t="s">
        <v>66</v>
      </c>
      <c r="C206" s="9">
        <v>9903</v>
      </c>
      <c r="D206" s="10">
        <v>5</v>
      </c>
      <c r="E206" s="10" t="s">
        <v>26</v>
      </c>
      <c r="F206" s="10">
        <v>2024</v>
      </c>
      <c r="G206" s="10" t="s">
        <v>32</v>
      </c>
      <c r="H206" s="17" t="s">
        <v>72</v>
      </c>
      <c r="I206" s="17" t="s">
        <v>324</v>
      </c>
      <c r="J206" s="18" t="s">
        <v>73</v>
      </c>
      <c r="K206" s="10"/>
      <c r="L206" s="11">
        <v>55.35</v>
      </c>
      <c r="M206" s="12"/>
      <c r="N206" s="115">
        <f>N205+L206</f>
        <v>6.4801497501321137E-12</v>
      </c>
    </row>
    <row r="207" spans="1:14" ht="16.5" customHeight="1" x14ac:dyDescent="0.25">
      <c r="A207" s="8">
        <v>206</v>
      </c>
      <c r="B207" s="16" t="s">
        <v>67</v>
      </c>
      <c r="C207" s="9">
        <v>111801</v>
      </c>
      <c r="D207" s="10">
        <v>18</v>
      </c>
      <c r="E207" s="10" t="s">
        <v>26</v>
      </c>
      <c r="F207" s="10">
        <v>2024</v>
      </c>
      <c r="G207" s="10" t="s">
        <v>68</v>
      </c>
      <c r="H207" s="10" t="s">
        <v>69</v>
      </c>
      <c r="I207" s="17" t="s">
        <v>404</v>
      </c>
      <c r="J207" s="10" t="s">
        <v>70</v>
      </c>
      <c r="K207" s="10"/>
      <c r="L207" s="12"/>
      <c r="M207" s="13">
        <v>-43.38</v>
      </c>
      <c r="N207" s="115">
        <f>N206+M207</f>
        <v>-43.379999999993522</v>
      </c>
    </row>
    <row r="208" spans="1:14" ht="16.5" customHeight="1" x14ac:dyDescent="0.25">
      <c r="A208" s="8">
        <v>207</v>
      </c>
      <c r="B208" s="16" t="s">
        <v>67</v>
      </c>
      <c r="C208" s="9">
        <v>111802</v>
      </c>
      <c r="D208" s="10">
        <v>18</v>
      </c>
      <c r="E208" s="10" t="s">
        <v>26</v>
      </c>
      <c r="F208" s="10">
        <v>2024</v>
      </c>
      <c r="G208" s="10" t="s">
        <v>68</v>
      </c>
      <c r="H208" s="10" t="s">
        <v>69</v>
      </c>
      <c r="I208" s="17" t="s">
        <v>404</v>
      </c>
      <c r="J208" s="10" t="s">
        <v>70</v>
      </c>
      <c r="K208" s="10"/>
      <c r="L208" s="12"/>
      <c r="M208" s="13">
        <v>-19.399999999999999</v>
      </c>
      <c r="N208" s="115">
        <f>N207+M208</f>
        <v>-62.779999999993521</v>
      </c>
    </row>
    <row r="209" spans="1:14" ht="16.5" customHeight="1" x14ac:dyDescent="0.25">
      <c r="A209" s="8">
        <v>208</v>
      </c>
      <c r="B209" s="16" t="s">
        <v>66</v>
      </c>
      <c r="C209" s="9">
        <v>9903</v>
      </c>
      <c r="D209" s="10">
        <v>18</v>
      </c>
      <c r="E209" s="10" t="s">
        <v>26</v>
      </c>
      <c r="F209" s="10">
        <v>2024</v>
      </c>
      <c r="G209" s="10" t="s">
        <v>32</v>
      </c>
      <c r="H209" s="17" t="s">
        <v>72</v>
      </c>
      <c r="I209" s="17" t="s">
        <v>324</v>
      </c>
      <c r="J209" s="18" t="s">
        <v>73</v>
      </c>
      <c r="K209" s="10"/>
      <c r="L209" s="11">
        <v>62.78</v>
      </c>
      <c r="M209" s="12"/>
      <c r="N209" s="119">
        <f>N208+L209</f>
        <v>6.4801497501321137E-12</v>
      </c>
    </row>
    <row r="210" spans="1:14" ht="16.5" customHeight="1" x14ac:dyDescent="0.25">
      <c r="A210" s="8">
        <v>209</v>
      </c>
      <c r="B210" s="16" t="s">
        <v>36</v>
      </c>
      <c r="C210" s="9">
        <v>551369000030586</v>
      </c>
      <c r="D210" s="10">
        <v>3</v>
      </c>
      <c r="E210" s="10" t="s">
        <v>27</v>
      </c>
      <c r="F210" s="10">
        <v>2024</v>
      </c>
      <c r="G210" s="10" t="s">
        <v>11</v>
      </c>
      <c r="H210" s="10" t="s">
        <v>39</v>
      </c>
      <c r="I210" s="83" t="s">
        <v>322</v>
      </c>
      <c r="J210" s="10" t="s">
        <v>37</v>
      </c>
      <c r="K210" s="10" t="s">
        <v>321</v>
      </c>
      <c r="L210" s="11">
        <v>875</v>
      </c>
      <c r="M210" s="12"/>
      <c r="N210" s="115">
        <f>N209+L210</f>
        <v>875.00000000000648</v>
      </c>
    </row>
    <row r="211" spans="1:14" ht="16.5" customHeight="1" x14ac:dyDescent="0.25">
      <c r="A211" s="8">
        <v>210</v>
      </c>
      <c r="B211" s="16" t="s">
        <v>65</v>
      </c>
      <c r="C211" s="9">
        <v>9903</v>
      </c>
      <c r="D211" s="10">
        <v>3</v>
      </c>
      <c r="E211" s="10" t="s">
        <v>27</v>
      </c>
      <c r="F211" s="10">
        <v>2024</v>
      </c>
      <c r="G211" s="10" t="s">
        <v>32</v>
      </c>
      <c r="H211" s="21" t="s">
        <v>150</v>
      </c>
      <c r="I211" s="91" t="s">
        <v>112</v>
      </c>
      <c r="J211" s="10" t="s">
        <v>51</v>
      </c>
      <c r="K211" s="10"/>
      <c r="L211" s="12"/>
      <c r="M211" s="13">
        <v>-875</v>
      </c>
      <c r="N211" s="115">
        <f>N210+M211</f>
        <v>6.4801497501321137E-12</v>
      </c>
    </row>
    <row r="212" spans="1:14" ht="16.5" customHeight="1" x14ac:dyDescent="0.25">
      <c r="A212" s="8">
        <v>211</v>
      </c>
      <c r="B212" s="16" t="s">
        <v>44</v>
      </c>
      <c r="C212" s="9">
        <v>883401200616392</v>
      </c>
      <c r="D212" s="10">
        <v>5</v>
      </c>
      <c r="E212" s="10" t="s">
        <v>27</v>
      </c>
      <c r="F212" s="10">
        <v>2024</v>
      </c>
      <c r="G212" s="10" t="s">
        <v>15</v>
      </c>
      <c r="H212" s="21" t="s">
        <v>150</v>
      </c>
      <c r="I212" s="10" t="s">
        <v>112</v>
      </c>
      <c r="J212" s="10" t="s">
        <v>51</v>
      </c>
      <c r="K212" s="10"/>
      <c r="L212" s="12"/>
      <c r="M212" s="13">
        <v>-55.35</v>
      </c>
      <c r="N212" s="115">
        <f>N211+M212</f>
        <v>-55.349999999993521</v>
      </c>
    </row>
    <row r="213" spans="1:14" ht="16.5" customHeight="1" x14ac:dyDescent="0.25">
      <c r="A213" s="8">
        <v>212</v>
      </c>
      <c r="B213" s="16" t="s">
        <v>66</v>
      </c>
      <c r="C213" s="9">
        <v>9903</v>
      </c>
      <c r="D213" s="10">
        <v>5</v>
      </c>
      <c r="E213" s="10" t="s">
        <v>27</v>
      </c>
      <c r="F213" s="10">
        <v>2024</v>
      </c>
      <c r="G213" s="10" t="s">
        <v>32</v>
      </c>
      <c r="H213" s="17" t="s">
        <v>72</v>
      </c>
      <c r="I213" s="17" t="s">
        <v>324</v>
      </c>
      <c r="J213" s="18" t="s">
        <v>73</v>
      </c>
      <c r="K213" s="10"/>
      <c r="L213" s="11">
        <v>55.35</v>
      </c>
      <c r="M213" s="12"/>
      <c r="N213" s="115">
        <f>N212+L213</f>
        <v>6.4801497501321137E-12</v>
      </c>
    </row>
    <row r="214" spans="1:14" ht="16.5" customHeight="1" x14ac:dyDescent="0.25">
      <c r="A214" s="8">
        <v>213</v>
      </c>
      <c r="B214" s="16" t="s">
        <v>67</v>
      </c>
      <c r="C214" s="9">
        <v>121101</v>
      </c>
      <c r="D214" s="10">
        <v>11</v>
      </c>
      <c r="E214" s="10" t="s">
        <v>27</v>
      </c>
      <c r="F214" s="10">
        <v>2024</v>
      </c>
      <c r="G214" s="10" t="s">
        <v>68</v>
      </c>
      <c r="H214" s="10" t="s">
        <v>69</v>
      </c>
      <c r="I214" s="17" t="s">
        <v>404</v>
      </c>
      <c r="J214" s="10" t="s">
        <v>70</v>
      </c>
      <c r="K214" s="10"/>
      <c r="L214" s="12"/>
      <c r="M214" s="13">
        <v>-4.1500000000000004</v>
      </c>
      <c r="N214" s="115">
        <f>N213+M214</f>
        <v>-4.1499999999935202</v>
      </c>
    </row>
    <row r="215" spans="1:14" ht="16.5" customHeight="1" x14ac:dyDescent="0.25">
      <c r="A215" s="8">
        <v>214</v>
      </c>
      <c r="B215" s="16" t="s">
        <v>66</v>
      </c>
      <c r="C215" s="9">
        <v>9903</v>
      </c>
      <c r="D215" s="10">
        <v>11</v>
      </c>
      <c r="E215" s="10" t="s">
        <v>27</v>
      </c>
      <c r="F215" s="10">
        <v>2024</v>
      </c>
      <c r="G215" s="10" t="s">
        <v>32</v>
      </c>
      <c r="H215" s="17" t="s">
        <v>72</v>
      </c>
      <c r="I215" s="17" t="s">
        <v>324</v>
      </c>
      <c r="J215" s="18" t="s">
        <v>73</v>
      </c>
      <c r="K215" s="10"/>
      <c r="L215" s="11">
        <v>4.1500000000000004</v>
      </c>
      <c r="M215" s="12"/>
      <c r="N215" s="119">
        <f>N214+L215</f>
        <v>6.4801497501321137E-12</v>
      </c>
    </row>
    <row r="216" spans="1:14" ht="16.5" customHeight="1" x14ac:dyDescent="0.25">
      <c r="A216" s="8">
        <v>215</v>
      </c>
      <c r="B216" s="16" t="s">
        <v>44</v>
      </c>
      <c r="C216" s="9">
        <v>890071200707059</v>
      </c>
      <c r="D216" s="10">
        <v>7</v>
      </c>
      <c r="E216" s="10" t="s">
        <v>28</v>
      </c>
      <c r="F216" s="10">
        <v>2025</v>
      </c>
      <c r="G216" s="10" t="s">
        <v>15</v>
      </c>
      <c r="H216" s="21" t="s">
        <v>150</v>
      </c>
      <c r="I216" s="10" t="s">
        <v>112</v>
      </c>
      <c r="J216" s="10" t="s">
        <v>51</v>
      </c>
      <c r="K216" s="10"/>
      <c r="L216" s="12"/>
      <c r="M216" s="13">
        <v>-55.35</v>
      </c>
      <c r="N216" s="115">
        <f>N215+M216</f>
        <v>-55.349999999993521</v>
      </c>
    </row>
    <row r="217" spans="1:14" ht="16.5" customHeight="1" x14ac:dyDescent="0.25">
      <c r="A217" s="8">
        <v>216</v>
      </c>
      <c r="B217" s="16" t="s">
        <v>66</v>
      </c>
      <c r="C217" s="9">
        <v>9903</v>
      </c>
      <c r="D217" s="10">
        <v>7</v>
      </c>
      <c r="E217" s="10" t="s">
        <v>28</v>
      </c>
      <c r="F217" s="10">
        <v>2025</v>
      </c>
      <c r="G217" s="10" t="s">
        <v>32</v>
      </c>
      <c r="H217" s="17" t="s">
        <v>72</v>
      </c>
      <c r="I217" s="17" t="s">
        <v>324</v>
      </c>
      <c r="J217" s="18" t="s">
        <v>73</v>
      </c>
      <c r="K217" s="10"/>
      <c r="L217" s="11">
        <v>55.35</v>
      </c>
      <c r="M217" s="12"/>
      <c r="N217" s="115">
        <f>N216+L217</f>
        <v>6.4801497501321137E-12</v>
      </c>
    </row>
    <row r="218" spans="1:14" ht="16.5" customHeight="1" x14ac:dyDescent="0.25">
      <c r="A218" s="8">
        <v>217</v>
      </c>
      <c r="B218" s="16" t="s">
        <v>67</v>
      </c>
      <c r="C218" s="9">
        <v>11601</v>
      </c>
      <c r="D218" s="10">
        <v>16</v>
      </c>
      <c r="E218" s="10" t="s">
        <v>28</v>
      </c>
      <c r="F218" s="10">
        <v>2025</v>
      </c>
      <c r="G218" s="10" t="s">
        <v>68</v>
      </c>
      <c r="H218" s="10" t="s">
        <v>69</v>
      </c>
      <c r="I218" s="17" t="s">
        <v>404</v>
      </c>
      <c r="J218" s="10" t="s">
        <v>70</v>
      </c>
      <c r="K218" s="10"/>
      <c r="L218" s="12"/>
      <c r="M218" s="13">
        <v>-4.1500000000000004</v>
      </c>
      <c r="N218" s="115">
        <f>N217+M218</f>
        <v>-4.1499999999935202</v>
      </c>
    </row>
    <row r="219" spans="1:14" ht="16.5" customHeight="1" x14ac:dyDescent="0.25">
      <c r="A219" s="8">
        <v>218</v>
      </c>
      <c r="B219" s="16" t="s">
        <v>66</v>
      </c>
      <c r="C219" s="9">
        <v>9903</v>
      </c>
      <c r="D219" s="10">
        <v>16</v>
      </c>
      <c r="E219" s="10" t="s">
        <v>28</v>
      </c>
      <c r="F219" s="10">
        <v>2025</v>
      </c>
      <c r="G219" s="10" t="s">
        <v>32</v>
      </c>
      <c r="H219" s="17" t="s">
        <v>72</v>
      </c>
      <c r="I219" s="17" t="s">
        <v>324</v>
      </c>
      <c r="J219" s="18" t="s">
        <v>73</v>
      </c>
      <c r="K219" s="10"/>
      <c r="L219" s="11">
        <v>4.1500000000000004</v>
      </c>
      <c r="M219" s="12"/>
      <c r="N219" s="119">
        <f>N218+L219</f>
        <v>6.4801497501321137E-12</v>
      </c>
    </row>
    <row r="220" spans="1:14" ht="16.5" customHeight="1" x14ac:dyDescent="0.25">
      <c r="A220" s="8">
        <v>219</v>
      </c>
      <c r="B220" s="16" t="s">
        <v>44</v>
      </c>
      <c r="C220" s="9">
        <v>890361200492540</v>
      </c>
      <c r="D220" s="10">
        <v>5</v>
      </c>
      <c r="E220" s="10" t="s">
        <v>29</v>
      </c>
      <c r="F220" s="10">
        <v>2025</v>
      </c>
      <c r="G220" s="10" t="s">
        <v>15</v>
      </c>
      <c r="H220" s="21" t="s">
        <v>150</v>
      </c>
      <c r="I220" s="10" t="s">
        <v>112</v>
      </c>
      <c r="J220" s="10" t="s">
        <v>51</v>
      </c>
      <c r="K220" s="10"/>
      <c r="L220" s="12"/>
      <c r="M220" s="13">
        <v>-55.35</v>
      </c>
      <c r="N220" s="115">
        <f>N219+M220</f>
        <v>-55.349999999993521</v>
      </c>
    </row>
    <row r="221" spans="1:14" ht="16.5" customHeight="1" x14ac:dyDescent="0.25">
      <c r="A221" s="8">
        <v>220</v>
      </c>
      <c r="B221" s="16" t="s">
        <v>66</v>
      </c>
      <c r="C221" s="9">
        <v>9903</v>
      </c>
      <c r="D221" s="10">
        <v>5</v>
      </c>
      <c r="E221" s="10" t="s">
        <v>29</v>
      </c>
      <c r="F221" s="10">
        <v>2025</v>
      </c>
      <c r="G221" s="10" t="s">
        <v>32</v>
      </c>
      <c r="H221" s="17" t="s">
        <v>72</v>
      </c>
      <c r="I221" s="17" t="s">
        <v>324</v>
      </c>
      <c r="J221" s="18" t="s">
        <v>73</v>
      </c>
      <c r="K221" s="10"/>
      <c r="L221" s="11">
        <v>55.35</v>
      </c>
      <c r="M221" s="12"/>
      <c r="N221" s="115">
        <f>N220+L221</f>
        <v>6.4801497501321137E-12</v>
      </c>
    </row>
    <row r="222" spans="1:14" ht="16.5" customHeight="1" x14ac:dyDescent="0.25">
      <c r="A222" s="8">
        <v>221</v>
      </c>
      <c r="B222" s="16" t="s">
        <v>67</v>
      </c>
      <c r="C222" s="9">
        <v>21401</v>
      </c>
      <c r="D222" s="10">
        <v>14</v>
      </c>
      <c r="E222" s="10" t="s">
        <v>29</v>
      </c>
      <c r="F222" s="10">
        <v>2025</v>
      </c>
      <c r="G222" s="10" t="s">
        <v>68</v>
      </c>
      <c r="H222" s="10" t="s">
        <v>69</v>
      </c>
      <c r="I222" s="17" t="s">
        <v>404</v>
      </c>
      <c r="J222" s="10" t="s">
        <v>70</v>
      </c>
      <c r="K222" s="10"/>
      <c r="L222" s="12"/>
      <c r="M222" s="13">
        <v>-4.1500000000000004</v>
      </c>
      <c r="N222" s="115">
        <f>N221+M222</f>
        <v>-4.1499999999935202</v>
      </c>
    </row>
    <row r="223" spans="1:14" ht="16.5" customHeight="1" x14ac:dyDescent="0.25">
      <c r="A223" s="8">
        <v>222</v>
      </c>
      <c r="B223" s="16" t="s">
        <v>66</v>
      </c>
      <c r="C223" s="9">
        <v>9903</v>
      </c>
      <c r="D223" s="10">
        <v>14</v>
      </c>
      <c r="E223" s="10" t="s">
        <v>29</v>
      </c>
      <c r="F223" s="10">
        <v>2025</v>
      </c>
      <c r="G223" s="10" t="s">
        <v>32</v>
      </c>
      <c r="H223" s="17" t="s">
        <v>72</v>
      </c>
      <c r="I223" s="17" t="s">
        <v>324</v>
      </c>
      <c r="J223" s="18" t="s">
        <v>73</v>
      </c>
      <c r="K223" s="10"/>
      <c r="L223" s="11">
        <v>4.1500000000000004</v>
      </c>
      <c r="M223" s="12"/>
      <c r="N223" s="119">
        <f>N222+L223</f>
        <v>6.4801497501321137E-12</v>
      </c>
    </row>
    <row r="224" spans="1:14" ht="16.5" customHeight="1" x14ac:dyDescent="0.25">
      <c r="A224" s="8">
        <v>223</v>
      </c>
      <c r="B224" s="16" t="s">
        <v>44</v>
      </c>
      <c r="C224" s="9">
        <v>890661200436511</v>
      </c>
      <c r="D224" s="10">
        <v>7</v>
      </c>
      <c r="E224" s="10" t="s">
        <v>71</v>
      </c>
      <c r="F224" s="10">
        <v>2025</v>
      </c>
      <c r="G224" s="10" t="s">
        <v>15</v>
      </c>
      <c r="H224" s="21" t="s">
        <v>150</v>
      </c>
      <c r="I224" s="10" t="s">
        <v>112</v>
      </c>
      <c r="J224" s="10" t="s">
        <v>51</v>
      </c>
      <c r="K224" s="10"/>
      <c r="L224" s="12"/>
      <c r="M224" s="13">
        <v>-56.55</v>
      </c>
      <c r="N224" s="115">
        <f>N223+M224</f>
        <v>-56.549999999993517</v>
      </c>
    </row>
    <row r="225" spans="1:14" ht="16.5" customHeight="1" x14ac:dyDescent="0.25">
      <c r="A225" s="8">
        <v>224</v>
      </c>
      <c r="B225" s="16" t="s">
        <v>66</v>
      </c>
      <c r="C225" s="9">
        <v>9903</v>
      </c>
      <c r="D225" s="10">
        <v>7</v>
      </c>
      <c r="E225" s="10" t="s">
        <v>71</v>
      </c>
      <c r="F225" s="10">
        <v>2025</v>
      </c>
      <c r="G225" s="10" t="s">
        <v>32</v>
      </c>
      <c r="H225" s="17" t="s">
        <v>72</v>
      </c>
      <c r="I225" s="17" t="s">
        <v>324</v>
      </c>
      <c r="J225" s="18" t="s">
        <v>73</v>
      </c>
      <c r="K225" s="10"/>
      <c r="L225" s="11">
        <v>56.55</v>
      </c>
      <c r="M225" s="12"/>
      <c r="N225" s="115">
        <f>N224+L225</f>
        <v>6.4801497501321137E-12</v>
      </c>
    </row>
    <row r="226" spans="1:14" ht="16.5" customHeight="1" x14ac:dyDescent="0.25">
      <c r="A226" s="8">
        <v>225</v>
      </c>
      <c r="B226" s="16" t="s">
        <v>30</v>
      </c>
      <c r="C226" s="9">
        <v>2400974729648</v>
      </c>
      <c r="D226" s="10">
        <v>13</v>
      </c>
      <c r="E226" s="10" t="s">
        <v>71</v>
      </c>
      <c r="F226" s="10">
        <v>2025</v>
      </c>
      <c r="G226" s="10" t="s">
        <v>30</v>
      </c>
      <c r="H226" s="21" t="s">
        <v>150</v>
      </c>
      <c r="I226" s="10" t="s">
        <v>112</v>
      </c>
      <c r="J226" s="10" t="s">
        <v>51</v>
      </c>
      <c r="K226" s="10"/>
      <c r="L226" s="12"/>
      <c r="M226" s="13">
        <v>-126000</v>
      </c>
      <c r="N226" s="115">
        <f>N225+M226</f>
        <v>-126000</v>
      </c>
    </row>
    <row r="227" spans="1:14" ht="16.5" customHeight="1" x14ac:dyDescent="0.25">
      <c r="A227" s="8">
        <v>226</v>
      </c>
      <c r="B227" s="16" t="s">
        <v>66</v>
      </c>
      <c r="C227" s="9">
        <v>9903</v>
      </c>
      <c r="D227" s="10">
        <v>13</v>
      </c>
      <c r="E227" s="10" t="s">
        <v>71</v>
      </c>
      <c r="F227" s="10">
        <v>2025</v>
      </c>
      <c r="G227" s="10" t="s">
        <v>32</v>
      </c>
      <c r="H227" s="17" t="s">
        <v>72</v>
      </c>
      <c r="I227" s="17" t="s">
        <v>324</v>
      </c>
      <c r="J227" s="18" t="s">
        <v>73</v>
      </c>
      <c r="K227" s="10"/>
      <c r="L227" s="11">
        <v>866.84</v>
      </c>
      <c r="M227" s="12"/>
      <c r="N227" s="115">
        <f>N226+L227</f>
        <v>-125133.16</v>
      </c>
    </row>
    <row r="228" spans="1:14" ht="16.5" customHeight="1" x14ac:dyDescent="0.25">
      <c r="A228" s="8">
        <v>227</v>
      </c>
      <c r="B228" s="16" t="s">
        <v>143</v>
      </c>
      <c r="C228" s="89">
        <v>98</v>
      </c>
      <c r="D228" s="10">
        <v>13</v>
      </c>
      <c r="E228" s="10" t="s">
        <v>71</v>
      </c>
      <c r="F228" s="10">
        <v>2025</v>
      </c>
      <c r="G228" s="10" t="s">
        <v>31</v>
      </c>
      <c r="H228" s="17" t="s">
        <v>72</v>
      </c>
      <c r="I228" s="17" t="s">
        <v>324</v>
      </c>
      <c r="J228" s="18" t="s">
        <v>73</v>
      </c>
      <c r="K228" s="10"/>
      <c r="L228" s="11">
        <v>116000</v>
      </c>
      <c r="M228" s="12"/>
      <c r="N228" s="115">
        <f t="shared" ref="N228:N232" si="6">N227+L228</f>
        <v>-9133.1600000000035</v>
      </c>
    </row>
    <row r="229" spans="1:14" ht="16.5" customHeight="1" x14ac:dyDescent="0.25">
      <c r="A229" s="8">
        <v>228</v>
      </c>
      <c r="B229" s="16" t="s">
        <v>144</v>
      </c>
      <c r="C229" s="9">
        <v>300955941905</v>
      </c>
      <c r="D229" s="10">
        <v>13</v>
      </c>
      <c r="E229" s="10" t="s">
        <v>71</v>
      </c>
      <c r="F229" s="10">
        <v>2025</v>
      </c>
      <c r="G229" s="10" t="s">
        <v>31</v>
      </c>
      <c r="H229" s="17" t="s">
        <v>72</v>
      </c>
      <c r="I229" s="17" t="s">
        <v>324</v>
      </c>
      <c r="J229" s="18" t="s">
        <v>73</v>
      </c>
      <c r="K229" s="10"/>
      <c r="L229" s="11">
        <v>748.44</v>
      </c>
      <c r="M229" s="12"/>
      <c r="N229" s="115">
        <f t="shared" si="6"/>
        <v>-8384.720000000003</v>
      </c>
    </row>
    <row r="230" spans="1:14" ht="16.5" customHeight="1" x14ac:dyDescent="0.25">
      <c r="A230" s="8">
        <v>229</v>
      </c>
      <c r="B230" s="16" t="s">
        <v>144</v>
      </c>
      <c r="C230" s="9">
        <v>2700919362654</v>
      </c>
      <c r="D230" s="10">
        <v>13</v>
      </c>
      <c r="E230" s="10" t="s">
        <v>71</v>
      </c>
      <c r="F230" s="10">
        <v>2025</v>
      </c>
      <c r="G230" s="10" t="s">
        <v>31</v>
      </c>
      <c r="H230" s="17" t="s">
        <v>72</v>
      </c>
      <c r="I230" s="17" t="s">
        <v>324</v>
      </c>
      <c r="J230" s="18" t="s">
        <v>73</v>
      </c>
      <c r="K230" s="10"/>
      <c r="L230" s="11">
        <v>1203.8399999999999</v>
      </c>
      <c r="M230" s="12"/>
      <c r="N230" s="115">
        <f t="shared" si="6"/>
        <v>-7180.8800000000028</v>
      </c>
    </row>
    <row r="231" spans="1:14" ht="16.5" customHeight="1" x14ac:dyDescent="0.25">
      <c r="A231" s="8">
        <v>230</v>
      </c>
      <c r="B231" s="16" t="s">
        <v>144</v>
      </c>
      <c r="C231" s="9">
        <v>4400941807088</v>
      </c>
      <c r="D231" s="10">
        <v>13</v>
      </c>
      <c r="E231" s="10" t="s">
        <v>71</v>
      </c>
      <c r="F231" s="10">
        <v>2025</v>
      </c>
      <c r="G231" s="10" t="s">
        <v>31</v>
      </c>
      <c r="H231" s="17" t="s">
        <v>72</v>
      </c>
      <c r="I231" s="17" t="s">
        <v>324</v>
      </c>
      <c r="J231" s="18" t="s">
        <v>73</v>
      </c>
      <c r="K231" s="10"/>
      <c r="L231" s="11">
        <v>2024.21</v>
      </c>
      <c r="M231" s="12"/>
      <c r="N231" s="115">
        <f t="shared" si="6"/>
        <v>-5156.6700000000028</v>
      </c>
    </row>
    <row r="232" spans="1:14" ht="16.5" customHeight="1" x14ac:dyDescent="0.25">
      <c r="A232" s="8">
        <v>231</v>
      </c>
      <c r="B232" s="16" t="s">
        <v>144</v>
      </c>
      <c r="C232" s="9">
        <v>4900933063797</v>
      </c>
      <c r="D232" s="10">
        <v>13</v>
      </c>
      <c r="E232" s="10" t="s">
        <v>71</v>
      </c>
      <c r="F232" s="10">
        <v>2025</v>
      </c>
      <c r="G232" s="10" t="s">
        <v>31</v>
      </c>
      <c r="H232" s="17" t="s">
        <v>72</v>
      </c>
      <c r="I232" s="17" t="s">
        <v>324</v>
      </c>
      <c r="J232" s="18" t="s">
        <v>73</v>
      </c>
      <c r="K232" s="10"/>
      <c r="L232" s="11">
        <v>5440.98</v>
      </c>
      <c r="M232" s="12"/>
      <c r="N232" s="119">
        <f t="shared" si="6"/>
        <v>284.30999999999676</v>
      </c>
    </row>
    <row r="233" spans="1:14" ht="16.5" customHeight="1" x14ac:dyDescent="0.25">
      <c r="A233" s="8">
        <v>232</v>
      </c>
      <c r="B233" s="16" t="s">
        <v>44</v>
      </c>
      <c r="C233" s="9">
        <v>830971203710158</v>
      </c>
      <c r="D233" s="10">
        <v>7</v>
      </c>
      <c r="E233" s="10" t="s">
        <v>12</v>
      </c>
      <c r="F233" s="10">
        <v>2025</v>
      </c>
      <c r="G233" s="10" t="s">
        <v>15</v>
      </c>
      <c r="H233" s="21" t="s">
        <v>150</v>
      </c>
      <c r="I233" s="10" t="s">
        <v>112</v>
      </c>
      <c r="J233" s="10" t="s">
        <v>51</v>
      </c>
      <c r="K233" s="10" t="s">
        <v>140</v>
      </c>
      <c r="L233" s="12"/>
      <c r="M233" s="13">
        <v>-56.55</v>
      </c>
      <c r="N233" s="115">
        <f>N232+M233</f>
        <v>227.75999999999675</v>
      </c>
    </row>
    <row r="234" spans="1:14" ht="16.5" customHeight="1" x14ac:dyDescent="0.25">
      <c r="A234" s="8">
        <v>233</v>
      </c>
      <c r="B234" s="16" t="s">
        <v>34</v>
      </c>
      <c r="C234" s="9">
        <v>400007</v>
      </c>
      <c r="D234" s="10">
        <v>14</v>
      </c>
      <c r="E234" s="10" t="s">
        <v>12</v>
      </c>
      <c r="F234" s="10">
        <v>2025</v>
      </c>
      <c r="G234" s="10" t="s">
        <v>34</v>
      </c>
      <c r="H234" s="10" t="s">
        <v>72</v>
      </c>
      <c r="I234" s="17" t="s">
        <v>324</v>
      </c>
      <c r="J234" s="10" t="s">
        <v>73</v>
      </c>
      <c r="K234" s="10" t="s">
        <v>140</v>
      </c>
      <c r="L234" s="11">
        <v>2506.8000000000002</v>
      </c>
      <c r="M234" s="12"/>
      <c r="N234" s="115">
        <f>N233+L234</f>
        <v>2734.5599999999968</v>
      </c>
    </row>
    <row r="235" spans="1:14" ht="16.5" customHeight="1" x14ac:dyDescent="0.25">
      <c r="A235" s="8">
        <v>234</v>
      </c>
      <c r="B235" s="16" t="s">
        <v>135</v>
      </c>
      <c r="C235" s="9">
        <v>850005</v>
      </c>
      <c r="D235" s="10">
        <v>14</v>
      </c>
      <c r="E235" s="10" t="s">
        <v>12</v>
      </c>
      <c r="F235" s="10">
        <v>2025</v>
      </c>
      <c r="G235" s="10" t="s">
        <v>21</v>
      </c>
      <c r="H235" s="10" t="s">
        <v>42</v>
      </c>
      <c r="I235" s="23" t="s">
        <v>335</v>
      </c>
      <c r="J235" s="10" t="s">
        <v>134</v>
      </c>
      <c r="K235" s="10"/>
      <c r="L235" s="12"/>
      <c r="M235" s="13">
        <v>-1814.44</v>
      </c>
      <c r="N235" s="115">
        <f>N234+M235</f>
        <v>920.11999999999671</v>
      </c>
    </row>
    <row r="236" spans="1:14" ht="16.5" customHeight="1" x14ac:dyDescent="0.25">
      <c r="A236" s="8">
        <v>235</v>
      </c>
      <c r="B236" s="16" t="s">
        <v>135</v>
      </c>
      <c r="C236" s="9">
        <v>550094000070740</v>
      </c>
      <c r="D236" s="10">
        <v>14</v>
      </c>
      <c r="E236" s="10" t="s">
        <v>12</v>
      </c>
      <c r="F236" s="10">
        <v>2025</v>
      </c>
      <c r="G236" s="10" t="s">
        <v>13</v>
      </c>
      <c r="H236" s="10" t="s">
        <v>403</v>
      </c>
      <c r="I236" s="10" t="s">
        <v>402</v>
      </c>
      <c r="J236" s="10" t="s">
        <v>134</v>
      </c>
      <c r="K236" s="10"/>
      <c r="L236" s="12"/>
      <c r="M236" s="13">
        <v>-2506.8000000000002</v>
      </c>
      <c r="N236" s="115">
        <f t="shared" ref="N236:N254" si="7">N235+M236</f>
        <v>-1586.6800000000035</v>
      </c>
    </row>
    <row r="237" spans="1:14" ht="16.5" customHeight="1" x14ac:dyDescent="0.25">
      <c r="A237" s="8">
        <v>236</v>
      </c>
      <c r="B237" s="16" t="s">
        <v>135</v>
      </c>
      <c r="C237" s="9">
        <v>553653000019244</v>
      </c>
      <c r="D237" s="10">
        <v>14</v>
      </c>
      <c r="E237" s="10" t="s">
        <v>12</v>
      </c>
      <c r="F237" s="10">
        <v>2025</v>
      </c>
      <c r="G237" s="10" t="s">
        <v>13</v>
      </c>
      <c r="H237" s="10" t="s">
        <v>113</v>
      </c>
      <c r="I237" s="10" t="s">
        <v>400</v>
      </c>
      <c r="J237" s="10" t="s">
        <v>134</v>
      </c>
      <c r="K237" s="10"/>
      <c r="L237" s="12"/>
      <c r="M237" s="13">
        <v>-2506.8000000000002</v>
      </c>
      <c r="N237" s="115">
        <f t="shared" si="7"/>
        <v>-4093.4800000000037</v>
      </c>
    </row>
    <row r="238" spans="1:14" ht="16.5" customHeight="1" x14ac:dyDescent="0.25">
      <c r="A238" s="8">
        <v>237</v>
      </c>
      <c r="B238" s="16" t="s">
        <v>57</v>
      </c>
      <c r="C238" s="9">
        <v>554439000028455</v>
      </c>
      <c r="D238" s="10">
        <v>14</v>
      </c>
      <c r="E238" s="10" t="s">
        <v>12</v>
      </c>
      <c r="F238" s="10">
        <v>2025</v>
      </c>
      <c r="G238" s="10" t="s">
        <v>13</v>
      </c>
      <c r="H238" s="10" t="s">
        <v>136</v>
      </c>
      <c r="I238" s="23" t="s">
        <v>405</v>
      </c>
      <c r="J238" s="10" t="s">
        <v>88</v>
      </c>
      <c r="K238" s="10"/>
      <c r="L238" s="12"/>
      <c r="M238" s="13">
        <v>-7035.06</v>
      </c>
      <c r="N238" s="115">
        <f t="shared" si="7"/>
        <v>-11128.540000000005</v>
      </c>
    </row>
    <row r="239" spans="1:14" ht="16.5" customHeight="1" x14ac:dyDescent="0.25">
      <c r="A239" s="8">
        <v>238</v>
      </c>
      <c r="B239" s="16" t="s">
        <v>135</v>
      </c>
      <c r="C239" s="9">
        <v>41401</v>
      </c>
      <c r="D239" s="10">
        <v>14</v>
      </c>
      <c r="E239" s="10" t="s">
        <v>12</v>
      </c>
      <c r="F239" s="10">
        <v>2025</v>
      </c>
      <c r="G239" s="10" t="s">
        <v>14</v>
      </c>
      <c r="H239" s="10" t="s">
        <v>408</v>
      </c>
      <c r="I239" s="10" t="s">
        <v>407</v>
      </c>
      <c r="J239" s="10" t="s">
        <v>134</v>
      </c>
      <c r="K239" s="10"/>
      <c r="L239" s="12"/>
      <c r="M239" s="13">
        <v>-1960.7</v>
      </c>
      <c r="N239" s="115">
        <f t="shared" si="7"/>
        <v>-13089.240000000005</v>
      </c>
    </row>
    <row r="240" spans="1:14" ht="16.5" customHeight="1" x14ac:dyDescent="0.25">
      <c r="A240" s="8">
        <v>239</v>
      </c>
      <c r="B240" s="16" t="s">
        <v>141</v>
      </c>
      <c r="C240" s="9">
        <v>41402</v>
      </c>
      <c r="D240" s="10">
        <v>14</v>
      </c>
      <c r="E240" s="10" t="s">
        <v>12</v>
      </c>
      <c r="F240" s="10">
        <v>2025</v>
      </c>
      <c r="G240" s="10" t="s">
        <v>14</v>
      </c>
      <c r="H240" s="10" t="s">
        <v>137</v>
      </c>
      <c r="I240" s="10" t="s">
        <v>392</v>
      </c>
      <c r="J240" s="10" t="s">
        <v>134</v>
      </c>
      <c r="K240" s="10"/>
      <c r="L240" s="12"/>
      <c r="M240" s="13">
        <v>-2506.8000000000002</v>
      </c>
      <c r="N240" s="115">
        <f t="shared" si="7"/>
        <v>-15596.040000000005</v>
      </c>
    </row>
    <row r="241" spans="1:14" ht="16.5" customHeight="1" x14ac:dyDescent="0.25">
      <c r="A241" s="8">
        <v>240</v>
      </c>
      <c r="B241" s="16" t="s">
        <v>57</v>
      </c>
      <c r="C241" s="9">
        <v>41403</v>
      </c>
      <c r="D241" s="10">
        <v>14</v>
      </c>
      <c r="E241" s="10" t="s">
        <v>12</v>
      </c>
      <c r="F241" s="10">
        <v>2025</v>
      </c>
      <c r="G241" s="10" t="s">
        <v>14</v>
      </c>
      <c r="H241" s="10" t="s">
        <v>114</v>
      </c>
      <c r="I241" s="10" t="s">
        <v>395</v>
      </c>
      <c r="J241" s="10" t="s">
        <v>138</v>
      </c>
      <c r="K241" s="10"/>
      <c r="L241" s="12"/>
      <c r="M241" s="13">
        <v>-3882.3</v>
      </c>
      <c r="N241" s="115">
        <f t="shared" si="7"/>
        <v>-19478.340000000004</v>
      </c>
    </row>
    <row r="242" spans="1:14" ht="16.5" customHeight="1" x14ac:dyDescent="0.25">
      <c r="A242" s="8">
        <v>241</v>
      </c>
      <c r="B242" s="16" t="s">
        <v>143</v>
      </c>
      <c r="C242" s="89">
        <v>98</v>
      </c>
      <c r="D242" s="10">
        <v>14</v>
      </c>
      <c r="E242" s="10" t="s">
        <v>12</v>
      </c>
      <c r="F242" s="10">
        <v>2025</v>
      </c>
      <c r="G242" s="10" t="s">
        <v>31</v>
      </c>
      <c r="H242" s="17" t="s">
        <v>72</v>
      </c>
      <c r="I242" s="17" t="s">
        <v>324</v>
      </c>
      <c r="J242" s="18" t="s">
        <v>73</v>
      </c>
      <c r="K242" s="10"/>
      <c r="L242" s="11">
        <v>19500</v>
      </c>
      <c r="M242" s="12"/>
      <c r="N242" s="115">
        <f>N241+L242</f>
        <v>21.659999999996217</v>
      </c>
    </row>
    <row r="243" spans="1:14" ht="16.5" customHeight="1" x14ac:dyDescent="0.25">
      <c r="A243" s="8">
        <v>242</v>
      </c>
      <c r="B243" s="16" t="s">
        <v>144</v>
      </c>
      <c r="C243" s="9">
        <v>2400974729648</v>
      </c>
      <c r="D243" s="10">
        <v>14</v>
      </c>
      <c r="E243" s="10" t="s">
        <v>12</v>
      </c>
      <c r="F243" s="10">
        <v>2025</v>
      </c>
      <c r="G243" s="10" t="s">
        <v>31</v>
      </c>
      <c r="H243" s="17" t="s">
        <v>72</v>
      </c>
      <c r="I243" s="17" t="s">
        <v>324</v>
      </c>
      <c r="J243" s="23" t="s">
        <v>73</v>
      </c>
      <c r="K243" s="10"/>
      <c r="L243" s="11">
        <v>164.19</v>
      </c>
      <c r="M243" s="12"/>
      <c r="N243" s="115">
        <f>N242+L243</f>
        <v>185.84999999999621</v>
      </c>
    </row>
    <row r="244" spans="1:14" ht="16.5" customHeight="1" x14ac:dyDescent="0.25">
      <c r="A244" s="8">
        <v>243</v>
      </c>
      <c r="B244" s="16" t="s">
        <v>135</v>
      </c>
      <c r="C244" s="9">
        <v>550765000015547</v>
      </c>
      <c r="D244" s="10">
        <v>16</v>
      </c>
      <c r="E244" s="10" t="s">
        <v>12</v>
      </c>
      <c r="F244" s="10">
        <v>2025</v>
      </c>
      <c r="G244" s="10" t="s">
        <v>13</v>
      </c>
      <c r="H244" s="10" t="s">
        <v>116</v>
      </c>
      <c r="I244" s="10" t="s">
        <v>394</v>
      </c>
      <c r="J244" s="10" t="s">
        <v>134</v>
      </c>
      <c r="K244" s="10"/>
      <c r="L244" s="12"/>
      <c r="M244" s="13">
        <v>-2506.8000000000002</v>
      </c>
      <c r="N244" s="115">
        <f t="shared" si="7"/>
        <v>-2320.9500000000039</v>
      </c>
    </row>
    <row r="245" spans="1:14" ht="16.5" customHeight="1" x14ac:dyDescent="0.25">
      <c r="A245" s="8">
        <v>244</v>
      </c>
      <c r="B245" s="16" t="s">
        <v>135</v>
      </c>
      <c r="C245" s="9">
        <v>551295000702791</v>
      </c>
      <c r="D245" s="10">
        <v>16</v>
      </c>
      <c r="E245" s="10" t="s">
        <v>12</v>
      </c>
      <c r="F245" s="10">
        <v>2025</v>
      </c>
      <c r="G245" s="10" t="s">
        <v>13</v>
      </c>
      <c r="H245" s="10" t="s">
        <v>396</v>
      </c>
      <c r="I245" s="10" t="s">
        <v>397</v>
      </c>
      <c r="J245" s="10" t="s">
        <v>134</v>
      </c>
      <c r="K245" s="10"/>
      <c r="L245" s="12"/>
      <c r="M245" s="13">
        <v>-2069.87</v>
      </c>
      <c r="N245" s="115">
        <f t="shared" si="7"/>
        <v>-4390.8200000000033</v>
      </c>
    </row>
    <row r="246" spans="1:14" ht="16.5" customHeight="1" x14ac:dyDescent="0.25">
      <c r="A246" s="8">
        <v>245</v>
      </c>
      <c r="B246" s="16" t="s">
        <v>135</v>
      </c>
      <c r="C246" s="9">
        <v>553613000106388</v>
      </c>
      <c r="D246" s="10">
        <v>16</v>
      </c>
      <c r="E246" s="10" t="s">
        <v>12</v>
      </c>
      <c r="F246" s="10">
        <v>2025</v>
      </c>
      <c r="G246" s="10" t="s">
        <v>13</v>
      </c>
      <c r="H246" s="10" t="s">
        <v>117</v>
      </c>
      <c r="I246" s="10" t="s">
        <v>401</v>
      </c>
      <c r="J246" s="10" t="s">
        <v>134</v>
      </c>
      <c r="K246" s="10"/>
      <c r="L246" s="12"/>
      <c r="M246" s="13">
        <v>-1836.59</v>
      </c>
      <c r="N246" s="115">
        <f t="shared" si="7"/>
        <v>-6227.4100000000035</v>
      </c>
    </row>
    <row r="247" spans="1:14" ht="16.5" customHeight="1" x14ac:dyDescent="0.25">
      <c r="A247" s="8">
        <v>246</v>
      </c>
      <c r="B247" s="16" t="s">
        <v>135</v>
      </c>
      <c r="C247" s="9">
        <v>555101000005631</v>
      </c>
      <c r="D247" s="10">
        <v>16</v>
      </c>
      <c r="E247" s="10" t="s">
        <v>12</v>
      </c>
      <c r="F247" s="10">
        <v>2025</v>
      </c>
      <c r="G247" s="10" t="s">
        <v>13</v>
      </c>
      <c r="H247" s="10" t="s">
        <v>62</v>
      </c>
      <c r="I247" s="23" t="s">
        <v>398</v>
      </c>
      <c r="J247" s="10" t="s">
        <v>134</v>
      </c>
      <c r="K247" s="10"/>
      <c r="L247" s="12"/>
      <c r="M247" s="13">
        <v>-2069.87</v>
      </c>
      <c r="N247" s="115">
        <f t="shared" si="7"/>
        <v>-8297.2800000000025</v>
      </c>
    </row>
    <row r="248" spans="1:14" ht="16.5" customHeight="1" x14ac:dyDescent="0.25">
      <c r="A248" s="8">
        <v>247</v>
      </c>
      <c r="B248" s="16" t="s">
        <v>135</v>
      </c>
      <c r="C248" s="9">
        <v>555101000011327</v>
      </c>
      <c r="D248" s="10">
        <v>16</v>
      </c>
      <c r="E248" s="10" t="s">
        <v>12</v>
      </c>
      <c r="F248" s="10">
        <v>2025</v>
      </c>
      <c r="G248" s="10" t="s">
        <v>13</v>
      </c>
      <c r="H248" s="10" t="s">
        <v>139</v>
      </c>
      <c r="I248" s="10" t="s">
        <v>399</v>
      </c>
      <c r="J248" s="10" t="s">
        <v>134</v>
      </c>
      <c r="K248" s="10"/>
      <c r="L248" s="12"/>
      <c r="M248" s="13">
        <v>-1900.8</v>
      </c>
      <c r="N248" s="115">
        <f t="shared" si="7"/>
        <v>-10198.080000000002</v>
      </c>
    </row>
    <row r="249" spans="1:14" ht="16.5" customHeight="1" x14ac:dyDescent="0.25">
      <c r="A249" s="8">
        <v>248</v>
      </c>
      <c r="B249" s="16" t="s">
        <v>135</v>
      </c>
      <c r="C249" s="9">
        <v>41601</v>
      </c>
      <c r="D249" s="10">
        <v>16</v>
      </c>
      <c r="E249" s="10" t="s">
        <v>12</v>
      </c>
      <c r="F249" s="10">
        <v>2025</v>
      </c>
      <c r="G249" s="10" t="s">
        <v>14</v>
      </c>
      <c r="H249" s="10" t="s">
        <v>115</v>
      </c>
      <c r="I249" s="10" t="s">
        <v>406</v>
      </c>
      <c r="J249" s="10" t="s">
        <v>134</v>
      </c>
      <c r="K249" s="10"/>
      <c r="L249" s="12"/>
      <c r="M249" s="13">
        <v>-1960.7</v>
      </c>
      <c r="N249" s="115">
        <f t="shared" si="7"/>
        <v>-12158.780000000002</v>
      </c>
    </row>
    <row r="250" spans="1:14" ht="16.5" customHeight="1" x14ac:dyDescent="0.25">
      <c r="A250" s="8">
        <v>249</v>
      </c>
      <c r="B250" s="16" t="s">
        <v>44</v>
      </c>
      <c r="C250" s="9">
        <v>891061200009477</v>
      </c>
      <c r="D250" s="10">
        <v>16</v>
      </c>
      <c r="E250" s="10" t="s">
        <v>12</v>
      </c>
      <c r="F250" s="10">
        <v>2025</v>
      </c>
      <c r="G250" s="10" t="s">
        <v>35</v>
      </c>
      <c r="H250" s="21" t="s">
        <v>150</v>
      </c>
      <c r="I250" s="10" t="s">
        <v>112</v>
      </c>
      <c r="J250" s="10" t="s">
        <v>51</v>
      </c>
      <c r="K250" s="10"/>
      <c r="L250" s="12"/>
      <c r="M250" s="13">
        <v>-13</v>
      </c>
      <c r="N250" s="115">
        <f t="shared" si="7"/>
        <v>-12171.780000000002</v>
      </c>
    </row>
    <row r="251" spans="1:14" ht="16.5" customHeight="1" x14ac:dyDescent="0.25">
      <c r="A251" s="8">
        <v>250</v>
      </c>
      <c r="B251" s="16" t="s">
        <v>143</v>
      </c>
      <c r="C251" s="89">
        <v>98</v>
      </c>
      <c r="D251" s="10">
        <v>16</v>
      </c>
      <c r="E251" s="10" t="s">
        <v>12</v>
      </c>
      <c r="F251" s="10">
        <v>2025</v>
      </c>
      <c r="G251" s="10" t="s">
        <v>31</v>
      </c>
      <c r="H251" s="17" t="s">
        <v>72</v>
      </c>
      <c r="I251" s="17" t="s">
        <v>324</v>
      </c>
      <c r="J251" s="23" t="s">
        <v>73</v>
      </c>
      <c r="K251" s="10"/>
      <c r="L251" s="11">
        <v>12500</v>
      </c>
      <c r="M251" s="12"/>
      <c r="N251" s="115">
        <f>N250+L251</f>
        <v>328.21999999999753</v>
      </c>
    </row>
    <row r="252" spans="1:14" ht="16.5" customHeight="1" x14ac:dyDescent="0.25">
      <c r="A252" s="8">
        <v>251</v>
      </c>
      <c r="B252" s="16" t="s">
        <v>144</v>
      </c>
      <c r="C252" s="9">
        <v>2400974729648</v>
      </c>
      <c r="D252" s="10">
        <v>16</v>
      </c>
      <c r="E252" s="10" t="s">
        <v>12</v>
      </c>
      <c r="F252" s="10">
        <v>2025</v>
      </c>
      <c r="G252" s="10" t="s">
        <v>31</v>
      </c>
      <c r="H252" s="17" t="s">
        <v>72</v>
      </c>
      <c r="I252" s="17" t="s">
        <v>324</v>
      </c>
      <c r="J252" s="23" t="s">
        <v>73</v>
      </c>
      <c r="K252" s="10"/>
      <c r="L252" s="11">
        <v>115</v>
      </c>
      <c r="M252" s="12"/>
      <c r="N252" s="115">
        <f>N251+L252</f>
        <v>443.21999999999753</v>
      </c>
    </row>
    <row r="253" spans="1:14" ht="16.5" customHeight="1" x14ac:dyDescent="0.25">
      <c r="A253" s="8">
        <v>252</v>
      </c>
      <c r="B253" s="16" t="s">
        <v>135</v>
      </c>
      <c r="C253" s="9">
        <v>42201</v>
      </c>
      <c r="D253" s="10">
        <v>22</v>
      </c>
      <c r="E253" s="10" t="s">
        <v>12</v>
      </c>
      <c r="F253" s="10">
        <v>2025</v>
      </c>
      <c r="G253" s="10" t="s">
        <v>14</v>
      </c>
      <c r="H253" s="10" t="s">
        <v>137</v>
      </c>
      <c r="I253" s="10" t="s">
        <v>392</v>
      </c>
      <c r="J253" s="10" t="s">
        <v>134</v>
      </c>
      <c r="K253" s="10"/>
      <c r="L253" s="12"/>
      <c r="M253" s="13">
        <v>-2506.8000000000002</v>
      </c>
      <c r="N253" s="115">
        <f>N252+M253</f>
        <v>-2063.5800000000027</v>
      </c>
    </row>
    <row r="254" spans="1:14" ht="16.5" customHeight="1" x14ac:dyDescent="0.25">
      <c r="A254" s="8">
        <v>253</v>
      </c>
      <c r="B254" s="16" t="s">
        <v>44</v>
      </c>
      <c r="C254" s="9">
        <v>851121100066859</v>
      </c>
      <c r="D254" s="10">
        <v>22</v>
      </c>
      <c r="E254" s="10" t="s">
        <v>12</v>
      </c>
      <c r="F254" s="10">
        <v>2025</v>
      </c>
      <c r="G254" s="10" t="s">
        <v>35</v>
      </c>
      <c r="H254" s="21" t="s">
        <v>150</v>
      </c>
      <c r="I254" s="10" t="s">
        <v>112</v>
      </c>
      <c r="J254" s="10" t="s">
        <v>51</v>
      </c>
      <c r="K254" s="10"/>
      <c r="L254" s="12"/>
      <c r="M254" s="13">
        <v>-13</v>
      </c>
      <c r="N254" s="115">
        <f t="shared" si="7"/>
        <v>-2076.5800000000027</v>
      </c>
    </row>
    <row r="255" spans="1:14" ht="16.5" customHeight="1" x14ac:dyDescent="0.25">
      <c r="A255" s="8">
        <v>254</v>
      </c>
      <c r="B255" s="16" t="s">
        <v>143</v>
      </c>
      <c r="C255" s="89">
        <v>98</v>
      </c>
      <c r="D255" s="10">
        <v>22</v>
      </c>
      <c r="E255" s="10" t="s">
        <v>12</v>
      </c>
      <c r="F255" s="10">
        <v>2025</v>
      </c>
      <c r="G255" s="10" t="s">
        <v>31</v>
      </c>
      <c r="H255" s="17" t="s">
        <v>72</v>
      </c>
      <c r="I255" s="17" t="s">
        <v>324</v>
      </c>
      <c r="J255" s="23" t="s">
        <v>73</v>
      </c>
      <c r="K255" s="10"/>
      <c r="L255" s="11">
        <v>2500</v>
      </c>
      <c r="M255" s="12"/>
      <c r="N255" s="115">
        <f>N254+L255</f>
        <v>423.41999999999734</v>
      </c>
    </row>
    <row r="256" spans="1:14" ht="16.5" customHeight="1" x14ac:dyDescent="0.25">
      <c r="A256" s="8">
        <v>255</v>
      </c>
      <c r="B256" s="16" t="s">
        <v>144</v>
      </c>
      <c r="C256" s="9">
        <v>2400974729648</v>
      </c>
      <c r="D256" s="10">
        <v>22</v>
      </c>
      <c r="E256" s="10" t="s">
        <v>12</v>
      </c>
      <c r="F256" s="10">
        <v>2025</v>
      </c>
      <c r="G256" s="10" t="s">
        <v>31</v>
      </c>
      <c r="H256" s="17" t="s">
        <v>72</v>
      </c>
      <c r="I256" s="17" t="s">
        <v>324</v>
      </c>
      <c r="J256" s="23" t="s">
        <v>73</v>
      </c>
      <c r="K256" s="10"/>
      <c r="L256" s="11">
        <v>25</v>
      </c>
      <c r="M256" s="12"/>
      <c r="N256" s="126">
        <f>N255+L256</f>
        <v>448.41999999999734</v>
      </c>
    </row>
    <row r="257" spans="1:14" ht="16.5" customHeight="1" x14ac:dyDescent="0.25">
      <c r="A257" s="8">
        <v>256</v>
      </c>
      <c r="B257" s="16" t="s">
        <v>44</v>
      </c>
      <c r="C257" s="9">
        <v>891261200725416</v>
      </c>
      <c r="D257" s="10">
        <v>6</v>
      </c>
      <c r="E257" s="10" t="s">
        <v>16</v>
      </c>
      <c r="F257" s="10">
        <v>2025</v>
      </c>
      <c r="G257" s="10" t="s">
        <v>15</v>
      </c>
      <c r="H257" s="21" t="s">
        <v>150</v>
      </c>
      <c r="I257" s="10" t="s">
        <v>112</v>
      </c>
      <c r="J257" s="10" t="s">
        <v>51</v>
      </c>
      <c r="K257" s="10"/>
      <c r="L257" s="12"/>
      <c r="M257" s="13">
        <v>-56.55</v>
      </c>
      <c r="N257" s="116">
        <f>N256+M257</f>
        <v>391.86999999999733</v>
      </c>
    </row>
    <row r="258" spans="1:14" ht="16.5" customHeight="1" x14ac:dyDescent="0.25">
      <c r="A258" s="8">
        <v>257</v>
      </c>
      <c r="B258" s="16" t="s">
        <v>75</v>
      </c>
      <c r="C258" s="9">
        <v>51301</v>
      </c>
      <c r="D258" s="10">
        <v>13</v>
      </c>
      <c r="E258" s="10" t="s">
        <v>16</v>
      </c>
      <c r="F258" s="10">
        <v>2025</v>
      </c>
      <c r="G258" s="10" t="s">
        <v>52</v>
      </c>
      <c r="H258" s="10" t="s">
        <v>33</v>
      </c>
      <c r="I258" s="91" t="s">
        <v>337</v>
      </c>
      <c r="J258" s="10" t="s">
        <v>89</v>
      </c>
      <c r="K258" s="10" t="s">
        <v>386</v>
      </c>
      <c r="L258" s="12"/>
      <c r="M258" s="13">
        <v>-2462.44</v>
      </c>
      <c r="N258" s="116">
        <f>N257+M258</f>
        <v>-2070.5700000000029</v>
      </c>
    </row>
    <row r="259" spans="1:14" ht="16.5" customHeight="1" x14ac:dyDescent="0.25">
      <c r="A259" s="8">
        <v>259</v>
      </c>
      <c r="B259" s="16" t="s">
        <v>143</v>
      </c>
      <c r="C259" s="89">
        <v>98</v>
      </c>
      <c r="D259" s="10">
        <v>13</v>
      </c>
      <c r="E259" s="10" t="s">
        <v>16</v>
      </c>
      <c r="F259" s="10">
        <v>2025</v>
      </c>
      <c r="G259" s="10" t="s">
        <v>31</v>
      </c>
      <c r="H259" s="17" t="s">
        <v>72</v>
      </c>
      <c r="I259" s="17" t="s">
        <v>324</v>
      </c>
      <c r="J259" s="23" t="s">
        <v>73</v>
      </c>
      <c r="K259" s="10"/>
      <c r="L259" s="11">
        <v>2500</v>
      </c>
      <c r="M259" s="12"/>
      <c r="N259" s="116">
        <f>N258+L259</f>
        <v>429.42999999999711</v>
      </c>
    </row>
    <row r="260" spans="1:14" ht="16.5" customHeight="1" x14ac:dyDescent="0.25">
      <c r="A260" s="8">
        <v>260</v>
      </c>
      <c r="B260" s="16" t="s">
        <v>144</v>
      </c>
      <c r="C260" s="9">
        <v>2400974729648</v>
      </c>
      <c r="D260" s="10">
        <v>13</v>
      </c>
      <c r="E260" s="10" t="s">
        <v>16</v>
      </c>
      <c r="F260" s="10">
        <v>2025</v>
      </c>
      <c r="G260" s="10" t="s">
        <v>31</v>
      </c>
      <c r="H260" s="17" t="s">
        <v>72</v>
      </c>
      <c r="I260" s="17" t="s">
        <v>324</v>
      </c>
      <c r="J260" s="23" t="s">
        <v>73</v>
      </c>
      <c r="K260" s="10"/>
      <c r="L260" s="11">
        <v>38.799999999999997</v>
      </c>
      <c r="M260" s="12"/>
      <c r="N260" s="116">
        <f>N259+L260</f>
        <v>468.22999999999712</v>
      </c>
    </row>
    <row r="261" spans="1:14" ht="16.5" customHeight="1" x14ac:dyDescent="0.25">
      <c r="A261" s="8">
        <v>261</v>
      </c>
      <c r="B261" s="16" t="s">
        <v>57</v>
      </c>
      <c r="C261" s="9">
        <v>554439000028455</v>
      </c>
      <c r="D261" s="10">
        <v>14</v>
      </c>
      <c r="E261" s="10" t="s">
        <v>16</v>
      </c>
      <c r="F261" s="10">
        <v>2025</v>
      </c>
      <c r="G261" s="10" t="s">
        <v>13</v>
      </c>
      <c r="H261" s="10" t="s">
        <v>136</v>
      </c>
      <c r="I261" s="23" t="s">
        <v>405</v>
      </c>
      <c r="J261" s="10" t="s">
        <v>88</v>
      </c>
      <c r="K261" s="10"/>
      <c r="L261" s="12"/>
      <c r="M261" s="13">
        <v>-14783.53</v>
      </c>
      <c r="N261" s="116">
        <f>N260+M261</f>
        <v>-14315.300000000003</v>
      </c>
    </row>
    <row r="262" spans="1:14" ht="16.5" customHeight="1" x14ac:dyDescent="0.25">
      <c r="A262" s="8">
        <v>262</v>
      </c>
      <c r="B262" s="16" t="s">
        <v>57</v>
      </c>
      <c r="C262" s="9">
        <v>51401</v>
      </c>
      <c r="D262" s="10">
        <v>14</v>
      </c>
      <c r="E262" s="10" t="s">
        <v>16</v>
      </c>
      <c r="F262" s="10">
        <v>2025</v>
      </c>
      <c r="G262" s="10" t="s">
        <v>14</v>
      </c>
      <c r="H262" s="10" t="s">
        <v>114</v>
      </c>
      <c r="I262" s="10" t="s">
        <v>395</v>
      </c>
      <c r="J262" s="10" t="s">
        <v>88</v>
      </c>
      <c r="K262" s="10"/>
      <c r="L262" s="12"/>
      <c r="M262" s="13">
        <v>-7332.34</v>
      </c>
      <c r="N262" s="116">
        <f>N261+M262</f>
        <v>-21647.640000000003</v>
      </c>
    </row>
    <row r="263" spans="1:14" ht="16.5" customHeight="1" x14ac:dyDescent="0.25">
      <c r="A263" s="8">
        <v>263</v>
      </c>
      <c r="B263" s="16" t="s">
        <v>143</v>
      </c>
      <c r="C263" s="89">
        <v>98</v>
      </c>
      <c r="D263" s="10">
        <v>14</v>
      </c>
      <c r="E263" s="10" t="s">
        <v>16</v>
      </c>
      <c r="F263" s="10">
        <v>2025</v>
      </c>
      <c r="G263" s="10" t="s">
        <v>31</v>
      </c>
      <c r="H263" s="17" t="s">
        <v>72</v>
      </c>
      <c r="I263" s="17" t="s">
        <v>324</v>
      </c>
      <c r="J263" s="23" t="s">
        <v>73</v>
      </c>
      <c r="K263" s="21"/>
      <c r="L263" s="88">
        <v>22000</v>
      </c>
      <c r="M263" s="15"/>
      <c r="N263" s="117">
        <f>N262+L263</f>
        <v>352.35999999999694</v>
      </c>
    </row>
    <row r="264" spans="1:14" ht="16.5" customHeight="1" x14ac:dyDescent="0.25">
      <c r="A264" s="8">
        <v>264</v>
      </c>
      <c r="B264" s="16" t="s">
        <v>144</v>
      </c>
      <c r="C264" s="9">
        <v>2400974729648</v>
      </c>
      <c r="D264" s="21">
        <v>14</v>
      </c>
      <c r="E264" s="21" t="s">
        <v>16</v>
      </c>
      <c r="F264" s="21">
        <v>2025</v>
      </c>
      <c r="G264" s="21" t="s">
        <v>31</v>
      </c>
      <c r="H264" s="21" t="s">
        <v>72</v>
      </c>
      <c r="I264" s="17" t="s">
        <v>324</v>
      </c>
      <c r="J264" s="25" t="s">
        <v>73</v>
      </c>
      <c r="K264" s="25"/>
      <c r="L264" s="90">
        <v>350.68</v>
      </c>
      <c r="M264" s="26"/>
      <c r="N264" s="118">
        <f>N263+L264</f>
        <v>703.03999999999701</v>
      </c>
    </row>
    <row r="265" spans="1:14" ht="16.5" customHeight="1" x14ac:dyDescent="0.25">
      <c r="A265" s="8">
        <v>265</v>
      </c>
      <c r="B265" s="14" t="s">
        <v>76</v>
      </c>
      <c r="C265" s="125">
        <v>554439000039504</v>
      </c>
      <c r="D265" s="21">
        <v>19</v>
      </c>
      <c r="E265" s="21" t="s">
        <v>16</v>
      </c>
      <c r="F265" s="21">
        <v>2025</v>
      </c>
      <c r="G265" s="10" t="s">
        <v>53</v>
      </c>
      <c r="H265" s="21" t="s">
        <v>43</v>
      </c>
      <c r="I265" s="123" t="s">
        <v>387</v>
      </c>
      <c r="J265" s="21" t="s">
        <v>89</v>
      </c>
      <c r="K265" s="21" t="s">
        <v>367</v>
      </c>
      <c r="L265" s="22"/>
      <c r="M265" s="24">
        <v>-9617.41</v>
      </c>
      <c r="N265" s="118">
        <f>N264+M265</f>
        <v>-8914.3700000000026</v>
      </c>
    </row>
    <row r="266" spans="1:14" ht="16.5" customHeight="1" x14ac:dyDescent="0.25">
      <c r="A266" s="8">
        <v>266</v>
      </c>
      <c r="B266" s="14" t="s">
        <v>77</v>
      </c>
      <c r="C266" s="125">
        <v>554439000039504</v>
      </c>
      <c r="D266" s="21">
        <v>19</v>
      </c>
      <c r="E266" s="21" t="s">
        <v>16</v>
      </c>
      <c r="F266" s="21">
        <v>2025</v>
      </c>
      <c r="G266" s="10" t="s">
        <v>53</v>
      </c>
      <c r="H266" s="21" t="s">
        <v>43</v>
      </c>
      <c r="I266" s="123" t="s">
        <v>387</v>
      </c>
      <c r="J266" s="21" t="s">
        <v>89</v>
      </c>
      <c r="K266" s="21" t="s">
        <v>359</v>
      </c>
      <c r="L266" s="22"/>
      <c r="M266" s="24">
        <v>-4921.74</v>
      </c>
      <c r="N266" s="118">
        <f t="shared" ref="N266:N267" si="8">N265+M266</f>
        <v>-13836.110000000002</v>
      </c>
    </row>
    <row r="267" spans="1:14" ht="16.5" customHeight="1" x14ac:dyDescent="0.25">
      <c r="A267" s="8">
        <v>267</v>
      </c>
      <c r="B267" s="16" t="s">
        <v>78</v>
      </c>
      <c r="C267" s="125">
        <v>554439000039504</v>
      </c>
      <c r="D267" s="21">
        <v>19</v>
      </c>
      <c r="E267" s="21" t="s">
        <v>16</v>
      </c>
      <c r="F267" s="21">
        <v>2025</v>
      </c>
      <c r="G267" s="10" t="s">
        <v>53</v>
      </c>
      <c r="H267" s="21" t="s">
        <v>43</v>
      </c>
      <c r="I267" s="123" t="s">
        <v>387</v>
      </c>
      <c r="J267" s="21" t="s">
        <v>89</v>
      </c>
      <c r="K267" s="21" t="s">
        <v>375</v>
      </c>
      <c r="L267" s="22"/>
      <c r="M267" s="24">
        <v>-6203.43</v>
      </c>
      <c r="N267" s="118">
        <f t="shared" si="8"/>
        <v>-20039.54</v>
      </c>
    </row>
    <row r="268" spans="1:14" ht="16.5" customHeight="1" x14ac:dyDescent="0.25">
      <c r="A268" s="8">
        <v>268</v>
      </c>
      <c r="B268" s="16" t="s">
        <v>143</v>
      </c>
      <c r="C268" s="14">
        <v>98</v>
      </c>
      <c r="D268" s="21">
        <v>19</v>
      </c>
      <c r="E268" s="21" t="s">
        <v>16</v>
      </c>
      <c r="F268" s="21">
        <v>2025</v>
      </c>
      <c r="G268" s="21" t="s">
        <v>31</v>
      </c>
      <c r="H268" s="21" t="s">
        <v>72</v>
      </c>
      <c r="I268" s="17" t="s">
        <v>324</v>
      </c>
      <c r="J268" s="21" t="s">
        <v>73</v>
      </c>
      <c r="K268" s="21"/>
      <c r="L268" s="88">
        <v>20500</v>
      </c>
      <c r="M268" s="24"/>
      <c r="N268" s="118">
        <f>N267+L268</f>
        <v>460.45999999999913</v>
      </c>
    </row>
    <row r="269" spans="1:14" ht="16.5" customHeight="1" x14ac:dyDescent="0.25">
      <c r="A269" s="8">
        <v>269</v>
      </c>
      <c r="B269" s="16" t="s">
        <v>144</v>
      </c>
      <c r="C269" s="9">
        <v>2400974729648</v>
      </c>
      <c r="D269" s="21">
        <v>19</v>
      </c>
      <c r="E269" s="21" t="s">
        <v>16</v>
      </c>
      <c r="F269" s="21">
        <v>2025</v>
      </c>
      <c r="G269" s="21" t="s">
        <v>31</v>
      </c>
      <c r="H269" s="21" t="s">
        <v>72</v>
      </c>
      <c r="I269" s="17" t="s">
        <v>324</v>
      </c>
      <c r="J269" s="21" t="s">
        <v>73</v>
      </c>
      <c r="K269" s="21"/>
      <c r="L269" s="88">
        <v>351.78</v>
      </c>
      <c r="M269" s="24"/>
      <c r="N269" s="118">
        <f>N268+L269</f>
        <v>812.2399999999991</v>
      </c>
    </row>
    <row r="270" spans="1:14" ht="16.5" customHeight="1" x14ac:dyDescent="0.25">
      <c r="A270" s="8">
        <v>270</v>
      </c>
      <c r="B270" s="14" t="s">
        <v>411</v>
      </c>
      <c r="C270" s="27">
        <v>554439000028455</v>
      </c>
      <c r="D270" s="21">
        <v>20</v>
      </c>
      <c r="E270" s="21" t="s">
        <v>16</v>
      </c>
      <c r="F270" s="21">
        <v>2025</v>
      </c>
      <c r="G270" s="21" t="s">
        <v>13</v>
      </c>
      <c r="H270" s="21" t="s">
        <v>136</v>
      </c>
      <c r="I270" s="23" t="s">
        <v>405</v>
      </c>
      <c r="J270" s="21" t="s">
        <v>350</v>
      </c>
      <c r="K270" s="21"/>
      <c r="L270" s="22"/>
      <c r="M270" s="24">
        <v>-21866.93</v>
      </c>
      <c r="N270" s="118">
        <f>N269+M270</f>
        <v>-21054.690000000002</v>
      </c>
    </row>
    <row r="271" spans="1:14" ht="16.5" customHeight="1" x14ac:dyDescent="0.25">
      <c r="A271" s="8">
        <v>271</v>
      </c>
      <c r="B271" s="14" t="s">
        <v>153</v>
      </c>
      <c r="C271" s="27">
        <v>52001</v>
      </c>
      <c r="D271" s="21">
        <v>20</v>
      </c>
      <c r="E271" s="21" t="s">
        <v>16</v>
      </c>
      <c r="F271" s="21">
        <v>2025</v>
      </c>
      <c r="G271" s="21" t="s">
        <v>149</v>
      </c>
      <c r="H271" s="21" t="s">
        <v>148</v>
      </c>
      <c r="I271" s="120" t="s">
        <v>391</v>
      </c>
      <c r="J271" s="21" t="s">
        <v>410</v>
      </c>
      <c r="K271" s="21"/>
      <c r="L271" s="22"/>
      <c r="M271" s="24">
        <v>-2420.8000000000002</v>
      </c>
      <c r="N271" s="118">
        <f t="shared" ref="N271:N273" si="9">N270+M271</f>
        <v>-23475.49</v>
      </c>
    </row>
    <row r="272" spans="1:14" ht="16.5" customHeight="1" x14ac:dyDescent="0.25">
      <c r="A272" s="8">
        <v>272</v>
      </c>
      <c r="B272" s="14" t="s">
        <v>154</v>
      </c>
      <c r="C272" s="27">
        <v>52002</v>
      </c>
      <c r="D272" s="21">
        <v>20</v>
      </c>
      <c r="E272" s="21" t="s">
        <v>16</v>
      </c>
      <c r="F272" s="21">
        <v>2025</v>
      </c>
      <c r="G272" s="21" t="s">
        <v>149</v>
      </c>
      <c r="H272" s="21" t="s">
        <v>148</v>
      </c>
      <c r="I272" s="120" t="s">
        <v>391</v>
      </c>
      <c r="J272" s="21" t="s">
        <v>410</v>
      </c>
      <c r="K272" s="21"/>
      <c r="L272" s="22"/>
      <c r="M272" s="24">
        <v>-8091.1</v>
      </c>
      <c r="N272" s="118">
        <f t="shared" si="9"/>
        <v>-31566.590000000004</v>
      </c>
    </row>
    <row r="273" spans="1:14" ht="16.5" customHeight="1" x14ac:dyDescent="0.25">
      <c r="A273" s="8">
        <v>273</v>
      </c>
      <c r="B273" s="14" t="s">
        <v>411</v>
      </c>
      <c r="C273" s="28">
        <v>13105</v>
      </c>
      <c r="D273" s="21">
        <v>20</v>
      </c>
      <c r="E273" s="21" t="s">
        <v>16</v>
      </c>
      <c r="F273" s="21">
        <v>2025</v>
      </c>
      <c r="G273" s="21" t="s">
        <v>14</v>
      </c>
      <c r="H273" s="21" t="s">
        <v>114</v>
      </c>
      <c r="I273" s="10" t="s">
        <v>395</v>
      </c>
      <c r="J273" s="21" t="s">
        <v>349</v>
      </c>
      <c r="K273" s="21"/>
      <c r="L273" s="22"/>
      <c r="M273" s="24">
        <v>-13559.16</v>
      </c>
      <c r="N273" s="118">
        <f t="shared" si="9"/>
        <v>-45125.75</v>
      </c>
    </row>
    <row r="274" spans="1:14" ht="16.5" customHeight="1" x14ac:dyDescent="0.25">
      <c r="A274" s="8">
        <v>274</v>
      </c>
      <c r="B274" s="16" t="s">
        <v>143</v>
      </c>
      <c r="C274" s="14">
        <v>98</v>
      </c>
      <c r="D274" s="21">
        <v>20</v>
      </c>
      <c r="E274" s="21" t="s">
        <v>16</v>
      </c>
      <c r="F274" s="21">
        <v>2025</v>
      </c>
      <c r="G274" s="21" t="s">
        <v>31</v>
      </c>
      <c r="H274" s="21" t="s">
        <v>72</v>
      </c>
      <c r="I274" s="17" t="s">
        <v>324</v>
      </c>
      <c r="J274" s="21" t="s">
        <v>73</v>
      </c>
      <c r="K274" s="21"/>
      <c r="L274" s="88">
        <v>45500</v>
      </c>
      <c r="M274" s="15"/>
      <c r="N274" s="118">
        <f>N273+L274</f>
        <v>374.25</v>
      </c>
    </row>
    <row r="275" spans="1:14" ht="16.5" customHeight="1" x14ac:dyDescent="0.25">
      <c r="A275" s="8">
        <v>275</v>
      </c>
      <c r="B275" s="16" t="s">
        <v>144</v>
      </c>
      <c r="C275" s="28">
        <v>2400974729648</v>
      </c>
      <c r="D275" s="21">
        <v>20</v>
      </c>
      <c r="E275" s="21" t="s">
        <v>16</v>
      </c>
      <c r="F275" s="21">
        <v>2025</v>
      </c>
      <c r="G275" s="21" t="s">
        <v>31</v>
      </c>
      <c r="H275" s="21" t="s">
        <v>72</v>
      </c>
      <c r="I275" s="17" t="s">
        <v>324</v>
      </c>
      <c r="J275" s="21" t="s">
        <v>73</v>
      </c>
      <c r="K275" s="21"/>
      <c r="L275" s="88">
        <v>799.89</v>
      </c>
      <c r="M275" s="15"/>
      <c r="N275" s="127">
        <f>N274+L275</f>
        <v>1174.1399999999999</v>
      </c>
    </row>
    <row r="276" spans="1:14" ht="16.5" customHeight="1" x14ac:dyDescent="0.25">
      <c r="A276" s="8">
        <v>276</v>
      </c>
      <c r="B276" s="14" t="s">
        <v>44</v>
      </c>
      <c r="C276" s="28">
        <v>891561200549803</v>
      </c>
      <c r="D276" s="21">
        <v>5</v>
      </c>
      <c r="E276" s="21" t="s">
        <v>17</v>
      </c>
      <c r="F276" s="21">
        <v>2025</v>
      </c>
      <c r="G276" s="21" t="s">
        <v>15</v>
      </c>
      <c r="H276" s="21" t="s">
        <v>150</v>
      </c>
      <c r="I276" s="10" t="s">
        <v>112</v>
      </c>
      <c r="J276" s="21" t="s">
        <v>51</v>
      </c>
      <c r="K276" s="21"/>
      <c r="L276" s="15"/>
      <c r="M276" s="24">
        <v>-56.55</v>
      </c>
      <c r="N276" s="118">
        <f>N275+M276</f>
        <v>1117.5899999999999</v>
      </c>
    </row>
    <row r="277" spans="1:14" ht="16.5" customHeight="1" x14ac:dyDescent="0.25">
      <c r="A277" s="8">
        <v>277</v>
      </c>
      <c r="B277" s="14" t="s">
        <v>75</v>
      </c>
      <c r="C277" s="28">
        <v>61001</v>
      </c>
      <c r="D277" s="21">
        <v>10</v>
      </c>
      <c r="E277" s="21" t="s">
        <v>17</v>
      </c>
      <c r="F277" s="21">
        <v>2025</v>
      </c>
      <c r="G277" s="21" t="s">
        <v>52</v>
      </c>
      <c r="H277" s="21" t="s">
        <v>33</v>
      </c>
      <c r="I277" s="91" t="s">
        <v>337</v>
      </c>
      <c r="J277" s="21" t="s">
        <v>89</v>
      </c>
      <c r="K277" s="10" t="s">
        <v>409</v>
      </c>
      <c r="L277" s="15"/>
      <c r="M277" s="24">
        <v>-1936.74</v>
      </c>
      <c r="N277" s="118">
        <f>N276+M277</f>
        <v>-819.15000000000009</v>
      </c>
    </row>
    <row r="278" spans="1:14" ht="16.5" customHeight="1" x14ac:dyDescent="0.25">
      <c r="A278" s="8">
        <v>278</v>
      </c>
      <c r="B278" s="16" t="s">
        <v>143</v>
      </c>
      <c r="C278" s="14">
        <v>98</v>
      </c>
      <c r="D278" s="21">
        <v>10</v>
      </c>
      <c r="E278" s="21" t="s">
        <v>17</v>
      </c>
      <c r="F278" s="21">
        <v>2025</v>
      </c>
      <c r="G278" s="21" t="s">
        <v>31</v>
      </c>
      <c r="H278" s="21" t="s">
        <v>72</v>
      </c>
      <c r="I278" s="17" t="s">
        <v>324</v>
      </c>
      <c r="J278" s="21" t="s">
        <v>73</v>
      </c>
      <c r="K278" s="21"/>
      <c r="L278" s="88">
        <v>1000</v>
      </c>
      <c r="M278" s="24"/>
      <c r="N278" s="118">
        <f>N277+L278</f>
        <v>180.84999999999991</v>
      </c>
    </row>
    <row r="279" spans="1:14" ht="16.5" customHeight="1" x14ac:dyDescent="0.25">
      <c r="A279" s="8">
        <v>279</v>
      </c>
      <c r="B279" s="14" t="s">
        <v>144</v>
      </c>
      <c r="C279" s="9">
        <v>2400974729648</v>
      </c>
      <c r="D279" s="21">
        <v>10</v>
      </c>
      <c r="E279" s="21" t="s">
        <v>17</v>
      </c>
      <c r="F279" s="21">
        <v>2025</v>
      </c>
      <c r="G279" s="21" t="s">
        <v>31</v>
      </c>
      <c r="H279" s="21" t="s">
        <v>72</v>
      </c>
      <c r="I279" s="17" t="s">
        <v>324</v>
      </c>
      <c r="J279" s="21" t="s">
        <v>73</v>
      </c>
      <c r="K279" s="21"/>
      <c r="L279" s="88">
        <v>23.72</v>
      </c>
      <c r="M279" s="24"/>
      <c r="N279" s="118">
        <f>N278+L279</f>
        <v>204.56999999999991</v>
      </c>
    </row>
    <row r="280" spans="1:14" ht="16.5" customHeight="1" x14ac:dyDescent="0.25">
      <c r="A280" s="8">
        <v>280</v>
      </c>
      <c r="B280" s="14" t="s">
        <v>327</v>
      </c>
      <c r="C280" s="27">
        <v>551369000033102</v>
      </c>
      <c r="D280" s="21">
        <v>18</v>
      </c>
      <c r="E280" s="21" t="s">
        <v>17</v>
      </c>
      <c r="F280" s="21">
        <v>2025</v>
      </c>
      <c r="G280" s="21" t="s">
        <v>328</v>
      </c>
      <c r="H280" s="21" t="s">
        <v>329</v>
      </c>
      <c r="I280" s="17" t="s">
        <v>324</v>
      </c>
      <c r="J280" s="21" t="s">
        <v>151</v>
      </c>
      <c r="K280" s="21" t="s">
        <v>330</v>
      </c>
      <c r="L280" s="88">
        <v>17882.66</v>
      </c>
      <c r="M280" s="15"/>
      <c r="N280" s="118">
        <f>N279+L280</f>
        <v>18087.23</v>
      </c>
    </row>
    <row r="281" spans="1:14" ht="16.5" customHeight="1" x14ac:dyDescent="0.25">
      <c r="A281" s="8">
        <v>281</v>
      </c>
      <c r="B281" s="14" t="s">
        <v>331</v>
      </c>
      <c r="C281" s="125">
        <v>554439000039504</v>
      </c>
      <c r="D281" s="21">
        <v>18</v>
      </c>
      <c r="E281" s="21" t="s">
        <v>17</v>
      </c>
      <c r="F281" s="21">
        <v>2025</v>
      </c>
      <c r="G281" s="21" t="s">
        <v>53</v>
      </c>
      <c r="H281" s="21" t="s">
        <v>43</v>
      </c>
      <c r="I281" s="123" t="s">
        <v>387</v>
      </c>
      <c r="J281" s="21" t="s">
        <v>151</v>
      </c>
      <c r="K281" s="21" t="s">
        <v>378</v>
      </c>
      <c r="L281" s="15"/>
      <c r="M281" s="24">
        <v>-1794.62</v>
      </c>
      <c r="N281" s="118">
        <f>N280+M281</f>
        <v>16292.61</v>
      </c>
    </row>
    <row r="282" spans="1:14" ht="16.5" customHeight="1" x14ac:dyDescent="0.25">
      <c r="A282" s="8">
        <v>282</v>
      </c>
      <c r="B282" s="14" t="s">
        <v>331</v>
      </c>
      <c r="C282" s="125">
        <v>554439000039504</v>
      </c>
      <c r="D282" s="21">
        <v>18</v>
      </c>
      <c r="E282" s="21" t="s">
        <v>17</v>
      </c>
      <c r="F282" s="21">
        <v>2025</v>
      </c>
      <c r="G282" s="21" t="s">
        <v>53</v>
      </c>
      <c r="H282" s="21" t="s">
        <v>43</v>
      </c>
      <c r="I282" s="123" t="s">
        <v>387</v>
      </c>
      <c r="J282" s="21" t="s">
        <v>151</v>
      </c>
      <c r="K282" s="21" t="s">
        <v>379</v>
      </c>
      <c r="L282" s="15"/>
      <c r="M282" s="24">
        <v>-8341.08</v>
      </c>
      <c r="N282" s="118">
        <f t="shared" ref="N282:N284" si="10">N281+M282</f>
        <v>7951.5300000000007</v>
      </c>
    </row>
    <row r="283" spans="1:14" ht="16.5" customHeight="1" x14ac:dyDescent="0.25">
      <c r="A283" s="8">
        <v>283</v>
      </c>
      <c r="B283" s="14" t="s">
        <v>331</v>
      </c>
      <c r="C283" s="125">
        <v>554439000039504</v>
      </c>
      <c r="D283" s="21">
        <v>18</v>
      </c>
      <c r="E283" s="21" t="s">
        <v>17</v>
      </c>
      <c r="F283" s="21">
        <v>2025</v>
      </c>
      <c r="G283" s="21" t="s">
        <v>53</v>
      </c>
      <c r="H283" s="21" t="s">
        <v>43</v>
      </c>
      <c r="I283" s="123" t="s">
        <v>387</v>
      </c>
      <c r="J283" s="21" t="s">
        <v>151</v>
      </c>
      <c r="K283" s="21" t="s">
        <v>380</v>
      </c>
      <c r="L283" s="15"/>
      <c r="M283" s="24">
        <v>-7746.96</v>
      </c>
      <c r="N283" s="118">
        <f t="shared" si="10"/>
        <v>204.57000000000062</v>
      </c>
    </row>
    <row r="284" spans="1:14" ht="16.5" customHeight="1" x14ac:dyDescent="0.25">
      <c r="A284" s="8">
        <v>284</v>
      </c>
      <c r="B284" s="14" t="s">
        <v>152</v>
      </c>
      <c r="C284" s="28">
        <v>62701</v>
      </c>
      <c r="D284" s="21">
        <v>27</v>
      </c>
      <c r="E284" s="21" t="s">
        <v>17</v>
      </c>
      <c r="F284" s="21">
        <v>2025</v>
      </c>
      <c r="G284" s="21" t="s">
        <v>68</v>
      </c>
      <c r="H284" s="21" t="s">
        <v>69</v>
      </c>
      <c r="I284" s="17" t="s">
        <v>404</v>
      </c>
      <c r="J284" s="21" t="s">
        <v>70</v>
      </c>
      <c r="K284" s="21"/>
      <c r="L284" s="15"/>
      <c r="M284" s="24">
        <v>-204.57</v>
      </c>
      <c r="N284" s="127">
        <f t="shared" si="10"/>
        <v>6.2527760746888816E-13</v>
      </c>
    </row>
    <row r="288" spans="1:14" ht="16.5" customHeight="1" x14ac:dyDescent="0.25">
      <c r="M288" s="3" t="s">
        <v>376</v>
      </c>
    </row>
  </sheetData>
  <autoFilter ref="A1:N286" xr:uid="{A3ABF28C-DBAE-48BE-81D7-426FEDE379B0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45120-2F6F-7344-AB3E-90EB103DC602}">
  <dimension ref="A1:L208"/>
  <sheetViews>
    <sheetView topLeftCell="A13" workbookViewId="0">
      <selection activeCell="K24" sqref="K24"/>
    </sheetView>
  </sheetViews>
  <sheetFormatPr defaultColWidth="9.140625" defaultRowHeight="13.5" x14ac:dyDescent="0.25"/>
  <cols>
    <col min="1" max="1" width="5.140625" style="1" bestFit="1" customWidth="1"/>
    <col min="2" max="2" width="58.140625" style="1" customWidth="1"/>
    <col min="3" max="3" width="17.42578125" style="1" customWidth="1"/>
    <col min="4" max="4" width="3.140625" style="2" bestFit="1" customWidth="1"/>
    <col min="5" max="5" width="10.7109375" style="2" customWidth="1"/>
    <col min="6" max="6" width="3.85546875" style="2" bestFit="1" customWidth="1"/>
    <col min="7" max="7" width="19.85546875" style="2" bestFit="1" customWidth="1"/>
    <col min="8" max="8" width="69.140625" style="2" bestFit="1" customWidth="1"/>
    <col min="9" max="9" width="21" style="2" customWidth="1"/>
    <col min="10" max="10" width="23" style="2" customWidth="1"/>
    <col min="11" max="11" width="34.28515625" style="2" bestFit="1" customWidth="1"/>
    <col min="12" max="12" width="10.42578125" style="3" bestFit="1" customWidth="1"/>
    <col min="13" max="16384" width="9.140625" style="1"/>
  </cols>
  <sheetData>
    <row r="1" spans="1:12" x14ac:dyDescent="0.25">
      <c r="A1" s="144" t="s">
        <v>412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2" ht="16.5" customHeight="1" x14ac:dyDescent="0.25">
      <c r="A2" s="4" t="s">
        <v>0</v>
      </c>
      <c r="B2" s="7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9</v>
      </c>
      <c r="J2" s="5" t="s">
        <v>8</v>
      </c>
      <c r="K2" s="5" t="s">
        <v>38</v>
      </c>
      <c r="L2" s="6" t="s">
        <v>333</v>
      </c>
    </row>
    <row r="3" spans="1:12" ht="16.5" customHeight="1" x14ac:dyDescent="0.25">
      <c r="A3" s="8">
        <v>2</v>
      </c>
      <c r="B3" s="16" t="s">
        <v>49</v>
      </c>
      <c r="C3" s="9">
        <v>554439000006509</v>
      </c>
      <c r="D3" s="10">
        <v>22</v>
      </c>
      <c r="E3" s="10" t="s">
        <v>12</v>
      </c>
      <c r="F3" s="10">
        <v>2022</v>
      </c>
      <c r="G3" s="10" t="s">
        <v>13</v>
      </c>
      <c r="H3" s="10" t="s">
        <v>40</v>
      </c>
      <c r="I3" s="10" t="s">
        <v>336</v>
      </c>
      <c r="J3" s="10" t="s">
        <v>48</v>
      </c>
      <c r="K3" s="10"/>
      <c r="L3" s="13">
        <v>-2615.6</v>
      </c>
    </row>
    <row r="4" spans="1:12" ht="16.5" customHeight="1" x14ac:dyDescent="0.25">
      <c r="A4" s="8">
        <v>3</v>
      </c>
      <c r="B4" s="16" t="s">
        <v>49</v>
      </c>
      <c r="C4" s="9">
        <v>554732000131396</v>
      </c>
      <c r="D4" s="10">
        <v>22</v>
      </c>
      <c r="E4" s="10" t="s">
        <v>12</v>
      </c>
      <c r="F4" s="10">
        <v>2022</v>
      </c>
      <c r="G4" s="10" t="s">
        <v>13</v>
      </c>
      <c r="H4" s="10" t="s">
        <v>41</v>
      </c>
      <c r="I4" s="23" t="s">
        <v>334</v>
      </c>
      <c r="J4" s="10" t="s">
        <v>48</v>
      </c>
      <c r="K4" s="10"/>
      <c r="L4" s="13">
        <v>-2615.6</v>
      </c>
    </row>
    <row r="5" spans="1:12" ht="16.5" customHeight="1" x14ac:dyDescent="0.25">
      <c r="A5" s="8">
        <v>4</v>
      </c>
      <c r="B5" s="16" t="s">
        <v>49</v>
      </c>
      <c r="C5" s="9">
        <v>42201</v>
      </c>
      <c r="D5" s="10">
        <v>22</v>
      </c>
      <c r="E5" s="10" t="s">
        <v>12</v>
      </c>
      <c r="F5" s="10">
        <v>2022</v>
      </c>
      <c r="G5" s="10" t="s">
        <v>14</v>
      </c>
      <c r="H5" s="10" t="s">
        <v>42</v>
      </c>
      <c r="I5" s="23" t="s">
        <v>335</v>
      </c>
      <c r="J5" s="10" t="s">
        <v>48</v>
      </c>
      <c r="K5" s="10"/>
      <c r="L5" s="13">
        <v>-2615.6</v>
      </c>
    </row>
    <row r="6" spans="1:12" ht="16.5" customHeight="1" x14ac:dyDescent="0.25">
      <c r="A6" s="8">
        <v>5</v>
      </c>
      <c r="B6" s="16" t="s">
        <v>44</v>
      </c>
      <c r="C6" s="9">
        <v>891251300497379</v>
      </c>
      <c r="D6" s="10">
        <v>5</v>
      </c>
      <c r="E6" s="10" t="s">
        <v>16</v>
      </c>
      <c r="F6" s="10">
        <v>2022</v>
      </c>
      <c r="G6" s="10" t="s">
        <v>15</v>
      </c>
      <c r="H6" s="21" t="s">
        <v>150</v>
      </c>
      <c r="I6" s="10" t="s">
        <v>112</v>
      </c>
      <c r="J6" s="10" t="s">
        <v>51</v>
      </c>
      <c r="K6" s="10"/>
      <c r="L6" s="13">
        <v>-66</v>
      </c>
    </row>
    <row r="7" spans="1:12" ht="16.5" customHeight="1" x14ac:dyDescent="0.25">
      <c r="A7" s="8">
        <v>6</v>
      </c>
      <c r="B7" s="16" t="s">
        <v>75</v>
      </c>
      <c r="C7" s="9">
        <v>51001</v>
      </c>
      <c r="D7" s="10">
        <v>10</v>
      </c>
      <c r="E7" s="10" t="s">
        <v>16</v>
      </c>
      <c r="F7" s="10">
        <v>2022</v>
      </c>
      <c r="G7" s="10" t="s">
        <v>52</v>
      </c>
      <c r="H7" s="10" t="s">
        <v>33</v>
      </c>
      <c r="I7" s="91" t="s">
        <v>337</v>
      </c>
      <c r="J7" s="21" t="s">
        <v>89</v>
      </c>
      <c r="K7" s="10" t="s">
        <v>110</v>
      </c>
      <c r="L7" s="13">
        <v>-480</v>
      </c>
    </row>
    <row r="8" spans="1:12" ht="16.5" customHeight="1" x14ac:dyDescent="0.25">
      <c r="A8" s="8">
        <v>7</v>
      </c>
      <c r="B8" s="16" t="s">
        <v>79</v>
      </c>
      <c r="C8" s="9">
        <v>51002</v>
      </c>
      <c r="D8" s="10">
        <v>10</v>
      </c>
      <c r="E8" s="10" t="s">
        <v>16</v>
      </c>
      <c r="F8" s="10">
        <v>2022</v>
      </c>
      <c r="G8" s="10" t="s">
        <v>52</v>
      </c>
      <c r="H8" s="10" t="s">
        <v>33</v>
      </c>
      <c r="I8" s="91" t="s">
        <v>337</v>
      </c>
      <c r="J8" s="21" t="s">
        <v>89</v>
      </c>
      <c r="K8" s="10" t="s">
        <v>338</v>
      </c>
      <c r="L8" s="13">
        <v>-612.5</v>
      </c>
    </row>
    <row r="9" spans="1:12" ht="16.5" customHeight="1" x14ac:dyDescent="0.25">
      <c r="A9" s="8">
        <v>8</v>
      </c>
      <c r="B9" s="16" t="s">
        <v>76</v>
      </c>
      <c r="C9" s="124">
        <v>51901</v>
      </c>
      <c r="D9" s="10">
        <v>19</v>
      </c>
      <c r="E9" s="10" t="s">
        <v>16</v>
      </c>
      <c r="F9" s="10">
        <v>2022</v>
      </c>
      <c r="G9" s="10" t="s">
        <v>53</v>
      </c>
      <c r="H9" s="10" t="s">
        <v>43</v>
      </c>
      <c r="I9" s="123" t="s">
        <v>387</v>
      </c>
      <c r="J9" s="21" t="s">
        <v>89</v>
      </c>
      <c r="K9" s="10" t="s">
        <v>50</v>
      </c>
      <c r="L9" s="13">
        <v>-1920</v>
      </c>
    </row>
    <row r="10" spans="1:12" ht="16.5" customHeight="1" x14ac:dyDescent="0.25">
      <c r="A10" s="8">
        <v>9</v>
      </c>
      <c r="B10" s="16" t="s">
        <v>77</v>
      </c>
      <c r="C10" s="124">
        <v>51901</v>
      </c>
      <c r="D10" s="10">
        <v>19</v>
      </c>
      <c r="E10" s="10" t="s">
        <v>16</v>
      </c>
      <c r="F10" s="10">
        <v>2022</v>
      </c>
      <c r="G10" s="10" t="s">
        <v>53</v>
      </c>
      <c r="H10" s="10" t="s">
        <v>43</v>
      </c>
      <c r="I10" s="123" t="s">
        <v>387</v>
      </c>
      <c r="J10" s="21" t="s">
        <v>89</v>
      </c>
      <c r="K10" s="10" t="s">
        <v>351</v>
      </c>
      <c r="L10" s="13">
        <v>-1056</v>
      </c>
    </row>
    <row r="11" spans="1:12" ht="16.5" customHeight="1" x14ac:dyDescent="0.25">
      <c r="A11" s="8">
        <v>10</v>
      </c>
      <c r="B11" s="16" t="s">
        <v>78</v>
      </c>
      <c r="C11" s="124">
        <v>51902</v>
      </c>
      <c r="D11" s="10">
        <v>19</v>
      </c>
      <c r="E11" s="10" t="s">
        <v>16</v>
      </c>
      <c r="F11" s="10">
        <v>2022</v>
      </c>
      <c r="G11" s="10" t="s">
        <v>53</v>
      </c>
      <c r="H11" s="10" t="s">
        <v>43</v>
      </c>
      <c r="I11" s="123" t="s">
        <v>387</v>
      </c>
      <c r="J11" s="21" t="s">
        <v>89</v>
      </c>
      <c r="K11" s="10" t="s">
        <v>111</v>
      </c>
      <c r="L11" s="13">
        <v>-217.2</v>
      </c>
    </row>
    <row r="12" spans="1:12" ht="16.5" customHeight="1" x14ac:dyDescent="0.25">
      <c r="A12" s="8">
        <v>12</v>
      </c>
      <c r="B12" s="16" t="s">
        <v>54</v>
      </c>
      <c r="C12" s="9">
        <v>554732000131396</v>
      </c>
      <c r="D12" s="10">
        <v>27</v>
      </c>
      <c r="E12" s="10" t="s">
        <v>16</v>
      </c>
      <c r="F12" s="10">
        <v>2022</v>
      </c>
      <c r="G12" s="10" t="s">
        <v>13</v>
      </c>
      <c r="H12" s="10" t="s">
        <v>41</v>
      </c>
      <c r="I12" s="23" t="s">
        <v>334</v>
      </c>
      <c r="J12" s="10" t="s">
        <v>55</v>
      </c>
      <c r="K12" s="10"/>
      <c r="L12" s="13">
        <v>-4012.28</v>
      </c>
    </row>
    <row r="13" spans="1:12" ht="16.5" customHeight="1" x14ac:dyDescent="0.25">
      <c r="A13" s="8">
        <v>13</v>
      </c>
      <c r="B13" s="16" t="s">
        <v>44</v>
      </c>
      <c r="C13" s="9">
        <v>861571202235962</v>
      </c>
      <c r="D13" s="10">
        <v>6</v>
      </c>
      <c r="E13" s="10" t="s">
        <v>17</v>
      </c>
      <c r="F13" s="10">
        <v>2022</v>
      </c>
      <c r="G13" s="10" t="s">
        <v>15</v>
      </c>
      <c r="H13" s="21" t="s">
        <v>150</v>
      </c>
      <c r="I13" s="10" t="s">
        <v>112</v>
      </c>
      <c r="J13" s="10" t="s">
        <v>51</v>
      </c>
      <c r="K13" s="10"/>
      <c r="L13" s="13">
        <v>-66</v>
      </c>
    </row>
    <row r="14" spans="1:12" ht="16.5" customHeight="1" x14ac:dyDescent="0.25">
      <c r="A14" s="8">
        <v>14</v>
      </c>
      <c r="B14" s="16" t="s">
        <v>75</v>
      </c>
      <c r="C14" s="9">
        <v>60801</v>
      </c>
      <c r="D14" s="10">
        <v>8</v>
      </c>
      <c r="E14" s="10" t="s">
        <v>17</v>
      </c>
      <c r="F14" s="10">
        <v>2022</v>
      </c>
      <c r="G14" s="10" t="s">
        <v>52</v>
      </c>
      <c r="H14" s="10" t="s">
        <v>33</v>
      </c>
      <c r="I14" s="91" t="s">
        <v>337</v>
      </c>
      <c r="J14" s="20" t="s">
        <v>89</v>
      </c>
      <c r="K14" s="10" t="s">
        <v>93</v>
      </c>
      <c r="L14" s="13">
        <v>-264</v>
      </c>
    </row>
    <row r="15" spans="1:12" ht="16.5" customHeight="1" x14ac:dyDescent="0.25">
      <c r="A15" s="8">
        <v>15</v>
      </c>
      <c r="B15" s="16" t="s">
        <v>79</v>
      </c>
      <c r="C15" s="9">
        <v>60802</v>
      </c>
      <c r="D15" s="10">
        <v>8</v>
      </c>
      <c r="E15" s="10" t="s">
        <v>17</v>
      </c>
      <c r="F15" s="10">
        <v>2022</v>
      </c>
      <c r="G15" s="10" t="s">
        <v>52</v>
      </c>
      <c r="H15" s="10" t="s">
        <v>33</v>
      </c>
      <c r="I15" s="91" t="s">
        <v>337</v>
      </c>
      <c r="J15" s="21" t="s">
        <v>89</v>
      </c>
      <c r="K15" s="10" t="s">
        <v>339</v>
      </c>
      <c r="L15" s="13">
        <v>-612.5</v>
      </c>
    </row>
    <row r="16" spans="1:12" ht="16.5" customHeight="1" x14ac:dyDescent="0.25">
      <c r="A16" s="8">
        <v>17</v>
      </c>
      <c r="B16" s="16" t="s">
        <v>54</v>
      </c>
      <c r="C16" s="9">
        <v>554732000114391</v>
      </c>
      <c r="D16" s="10">
        <v>29</v>
      </c>
      <c r="E16" s="10" t="s">
        <v>17</v>
      </c>
      <c r="F16" s="10">
        <v>2022</v>
      </c>
      <c r="G16" s="10" t="s">
        <v>13</v>
      </c>
      <c r="H16" s="10" t="s">
        <v>45</v>
      </c>
      <c r="I16" s="10" t="s">
        <v>389</v>
      </c>
      <c r="J16" s="10" t="s">
        <v>55</v>
      </c>
      <c r="K16" s="10"/>
      <c r="L16" s="13">
        <v>-4012.28</v>
      </c>
    </row>
    <row r="17" spans="1:12" ht="16.5" customHeight="1" x14ac:dyDescent="0.25">
      <c r="A17" s="8">
        <v>18</v>
      </c>
      <c r="B17" s="16" t="s">
        <v>44</v>
      </c>
      <c r="C17" s="9">
        <v>801871300069840</v>
      </c>
      <c r="D17" s="10">
        <v>6</v>
      </c>
      <c r="E17" s="10" t="s">
        <v>18</v>
      </c>
      <c r="F17" s="10">
        <v>2022</v>
      </c>
      <c r="G17" s="10" t="s">
        <v>15</v>
      </c>
      <c r="H17" s="21" t="s">
        <v>150</v>
      </c>
      <c r="I17" s="10" t="s">
        <v>112</v>
      </c>
      <c r="J17" s="10" t="s">
        <v>51</v>
      </c>
      <c r="K17" s="10"/>
      <c r="L17" s="13">
        <v>-66</v>
      </c>
    </row>
    <row r="18" spans="1:12" ht="16.5" customHeight="1" x14ac:dyDescent="0.25">
      <c r="A18" s="8">
        <v>19</v>
      </c>
      <c r="B18" s="16" t="s">
        <v>79</v>
      </c>
      <c r="C18" s="9">
        <v>70801</v>
      </c>
      <c r="D18" s="10">
        <v>8</v>
      </c>
      <c r="E18" s="10" t="s">
        <v>18</v>
      </c>
      <c r="F18" s="10">
        <v>2022</v>
      </c>
      <c r="G18" s="10" t="s">
        <v>52</v>
      </c>
      <c r="H18" s="10" t="s">
        <v>33</v>
      </c>
      <c r="I18" s="91" t="s">
        <v>337</v>
      </c>
      <c r="J18" s="21" t="s">
        <v>89</v>
      </c>
      <c r="K18" s="10" t="s">
        <v>368</v>
      </c>
      <c r="L18" s="13">
        <v>-568.75</v>
      </c>
    </row>
    <row r="19" spans="1:12" ht="16.5" customHeight="1" x14ac:dyDescent="0.25">
      <c r="A19" s="8">
        <v>20</v>
      </c>
      <c r="B19" s="16" t="s">
        <v>75</v>
      </c>
      <c r="C19" s="9">
        <v>70802</v>
      </c>
      <c r="D19" s="10">
        <v>8</v>
      </c>
      <c r="E19" s="10" t="s">
        <v>18</v>
      </c>
      <c r="F19" s="10">
        <v>2022</v>
      </c>
      <c r="G19" s="10" t="s">
        <v>52</v>
      </c>
      <c r="H19" s="10" t="s">
        <v>33</v>
      </c>
      <c r="I19" s="91" t="s">
        <v>337</v>
      </c>
      <c r="J19" s="21" t="s">
        <v>89</v>
      </c>
      <c r="K19" s="10" t="s">
        <v>91</v>
      </c>
      <c r="L19" s="13">
        <v>-264</v>
      </c>
    </row>
    <row r="20" spans="1:12" ht="16.5" customHeight="1" x14ac:dyDescent="0.25">
      <c r="A20" s="8">
        <v>21</v>
      </c>
      <c r="B20" s="16" t="s">
        <v>76</v>
      </c>
      <c r="C20" s="124">
        <v>554439000039504</v>
      </c>
      <c r="D20" s="10">
        <v>19</v>
      </c>
      <c r="E20" s="10" t="s">
        <v>18</v>
      </c>
      <c r="F20" s="10">
        <v>2022</v>
      </c>
      <c r="G20" s="10" t="s">
        <v>53</v>
      </c>
      <c r="H20" s="10" t="s">
        <v>43</v>
      </c>
      <c r="I20" s="123" t="s">
        <v>387</v>
      </c>
      <c r="J20" s="21" t="s">
        <v>89</v>
      </c>
      <c r="K20" s="10" t="s">
        <v>56</v>
      </c>
      <c r="L20" s="13">
        <v>-1056</v>
      </c>
    </row>
    <row r="21" spans="1:12" ht="16.5" customHeight="1" x14ac:dyDescent="0.25">
      <c r="A21" s="8">
        <v>22</v>
      </c>
      <c r="B21" s="16" t="s">
        <v>77</v>
      </c>
      <c r="C21" s="124">
        <v>554439000039504</v>
      </c>
      <c r="D21" s="10">
        <v>19</v>
      </c>
      <c r="E21" s="10" t="s">
        <v>18</v>
      </c>
      <c r="F21" s="10">
        <v>2022</v>
      </c>
      <c r="G21" s="10" t="s">
        <v>53</v>
      </c>
      <c r="H21" s="10" t="s">
        <v>43</v>
      </c>
      <c r="I21" s="123" t="s">
        <v>387</v>
      </c>
      <c r="J21" s="21" t="s">
        <v>89</v>
      </c>
      <c r="K21" s="10" t="s">
        <v>90</v>
      </c>
      <c r="L21" s="13">
        <v>-580.79999999999995</v>
      </c>
    </row>
    <row r="22" spans="1:12" ht="16.5" customHeight="1" x14ac:dyDescent="0.25">
      <c r="A22" s="8">
        <v>23</v>
      </c>
      <c r="B22" s="16" t="s">
        <v>78</v>
      </c>
      <c r="C22" s="124">
        <v>71901</v>
      </c>
      <c r="D22" s="10">
        <v>19</v>
      </c>
      <c r="E22" s="10" t="s">
        <v>18</v>
      </c>
      <c r="F22" s="10">
        <v>2022</v>
      </c>
      <c r="G22" s="10" t="s">
        <v>53</v>
      </c>
      <c r="H22" s="10" t="s">
        <v>43</v>
      </c>
      <c r="I22" s="123" t="s">
        <v>387</v>
      </c>
      <c r="J22" s="21" t="s">
        <v>89</v>
      </c>
      <c r="K22" s="10" t="s">
        <v>92</v>
      </c>
      <c r="L22" s="13">
        <v>-422.92</v>
      </c>
    </row>
    <row r="23" spans="1:12" ht="16.5" customHeight="1" x14ac:dyDescent="0.25">
      <c r="A23" s="8">
        <v>25</v>
      </c>
      <c r="B23" s="16" t="s">
        <v>79</v>
      </c>
      <c r="C23" s="9">
        <v>80201</v>
      </c>
      <c r="D23" s="10">
        <v>2</v>
      </c>
      <c r="E23" s="10" t="s">
        <v>19</v>
      </c>
      <c r="F23" s="10">
        <v>2022</v>
      </c>
      <c r="G23" s="10" t="s">
        <v>52</v>
      </c>
      <c r="H23" s="10" t="s">
        <v>33</v>
      </c>
      <c r="I23" s="91" t="s">
        <v>337</v>
      </c>
      <c r="J23" s="21" t="s">
        <v>89</v>
      </c>
      <c r="K23" s="10" t="s">
        <v>341</v>
      </c>
      <c r="L23" s="13">
        <v>-525</v>
      </c>
    </row>
    <row r="24" spans="1:12" ht="16.5" customHeight="1" x14ac:dyDescent="0.25">
      <c r="A24" s="8">
        <v>26</v>
      </c>
      <c r="B24" s="16" t="s">
        <v>74</v>
      </c>
      <c r="C24" s="9">
        <v>80401</v>
      </c>
      <c r="D24" s="10">
        <v>4</v>
      </c>
      <c r="E24" s="10" t="s">
        <v>19</v>
      </c>
      <c r="F24" s="10">
        <v>2022</v>
      </c>
      <c r="G24" s="10" t="s">
        <v>20</v>
      </c>
      <c r="H24" s="10" t="s">
        <v>46</v>
      </c>
      <c r="I24" s="87" t="s">
        <v>348</v>
      </c>
      <c r="J24" s="10" t="s">
        <v>47</v>
      </c>
      <c r="K24" s="21" t="s">
        <v>437</v>
      </c>
      <c r="L24" s="13">
        <v>-5397</v>
      </c>
    </row>
    <row r="25" spans="1:12" ht="16.5" customHeight="1" x14ac:dyDescent="0.25">
      <c r="A25" s="8">
        <v>27</v>
      </c>
      <c r="B25" s="16" t="s">
        <v>44</v>
      </c>
      <c r="C25" s="9">
        <v>882171300026829</v>
      </c>
      <c r="D25" s="10">
        <v>5</v>
      </c>
      <c r="E25" s="10" t="s">
        <v>19</v>
      </c>
      <c r="F25" s="10">
        <v>2022</v>
      </c>
      <c r="G25" s="10" t="s">
        <v>15</v>
      </c>
      <c r="H25" s="21" t="s">
        <v>150</v>
      </c>
      <c r="I25" s="10" t="s">
        <v>112</v>
      </c>
      <c r="J25" s="10" t="s">
        <v>51</v>
      </c>
      <c r="K25" s="10"/>
      <c r="L25" s="13">
        <v>-66</v>
      </c>
    </row>
    <row r="26" spans="1:12" ht="16.5" customHeight="1" x14ac:dyDescent="0.25">
      <c r="A26" s="8">
        <v>29</v>
      </c>
      <c r="B26" s="16" t="s">
        <v>80</v>
      </c>
      <c r="C26" s="9">
        <v>850001</v>
      </c>
      <c r="D26" s="10">
        <v>26</v>
      </c>
      <c r="E26" s="10" t="s">
        <v>19</v>
      </c>
      <c r="F26" s="10">
        <v>2022</v>
      </c>
      <c r="G26" s="10" t="s">
        <v>21</v>
      </c>
      <c r="H26" s="10" t="s">
        <v>81</v>
      </c>
      <c r="I26" s="120" t="s">
        <v>345</v>
      </c>
      <c r="J26" s="10" t="s">
        <v>47</v>
      </c>
      <c r="K26" s="10"/>
      <c r="L26" s="13">
        <v>-179</v>
      </c>
    </row>
    <row r="27" spans="1:12" ht="16.5" customHeight="1" x14ac:dyDescent="0.25">
      <c r="A27" s="8">
        <v>30</v>
      </c>
      <c r="B27" s="16" t="s">
        <v>44</v>
      </c>
      <c r="C27" s="9">
        <v>812380700015219</v>
      </c>
      <c r="D27" s="10">
        <v>26</v>
      </c>
      <c r="E27" s="10" t="s">
        <v>19</v>
      </c>
      <c r="F27" s="10">
        <v>2022</v>
      </c>
      <c r="G27" s="10" t="s">
        <v>22</v>
      </c>
      <c r="H27" s="21" t="s">
        <v>150</v>
      </c>
      <c r="I27" s="10" t="s">
        <v>112</v>
      </c>
      <c r="J27" s="10" t="s">
        <v>51</v>
      </c>
      <c r="K27" s="10"/>
      <c r="L27" s="13">
        <v>-56</v>
      </c>
    </row>
    <row r="28" spans="1:12" ht="16.5" customHeight="1" x14ac:dyDescent="0.25">
      <c r="A28" s="8">
        <v>31</v>
      </c>
      <c r="B28" s="16" t="s">
        <v>80</v>
      </c>
      <c r="C28" s="9">
        <v>850004</v>
      </c>
      <c r="D28" s="10">
        <v>29</v>
      </c>
      <c r="E28" s="10" t="s">
        <v>19</v>
      </c>
      <c r="F28" s="10">
        <v>2022</v>
      </c>
      <c r="G28" s="10" t="s">
        <v>21</v>
      </c>
      <c r="H28" s="10" t="s">
        <v>82</v>
      </c>
      <c r="I28" s="83" t="s">
        <v>346</v>
      </c>
      <c r="J28" s="10" t="s">
        <v>47</v>
      </c>
      <c r="K28" s="10"/>
      <c r="L28" s="13">
        <v>-465.11</v>
      </c>
    </row>
    <row r="29" spans="1:12" ht="16.5" customHeight="1" x14ac:dyDescent="0.25">
      <c r="A29" s="8">
        <v>32</v>
      </c>
      <c r="B29" s="16" t="s">
        <v>84</v>
      </c>
      <c r="C29" s="9">
        <v>850002</v>
      </c>
      <c r="D29" s="10">
        <v>29</v>
      </c>
      <c r="E29" s="10" t="s">
        <v>19</v>
      </c>
      <c r="F29" s="10">
        <v>2022</v>
      </c>
      <c r="G29" s="10" t="s">
        <v>23</v>
      </c>
      <c r="H29" s="10" t="s">
        <v>83</v>
      </c>
      <c r="I29" s="121" t="s">
        <v>347</v>
      </c>
      <c r="J29" s="10" t="s">
        <v>47</v>
      </c>
      <c r="K29" s="10"/>
      <c r="L29" s="13">
        <v>-457.14</v>
      </c>
    </row>
    <row r="30" spans="1:12" ht="16.5" customHeight="1" x14ac:dyDescent="0.25">
      <c r="A30" s="8">
        <v>33</v>
      </c>
      <c r="B30" s="16" t="s">
        <v>44</v>
      </c>
      <c r="C30" s="9">
        <v>852481201591726</v>
      </c>
      <c r="D30" s="10">
        <v>5</v>
      </c>
      <c r="E30" s="10" t="s">
        <v>24</v>
      </c>
      <c r="F30" s="10">
        <v>2022</v>
      </c>
      <c r="G30" s="10" t="s">
        <v>15</v>
      </c>
      <c r="H30" s="21" t="s">
        <v>150</v>
      </c>
      <c r="I30" s="10" t="s">
        <v>112</v>
      </c>
      <c r="J30" s="10" t="s">
        <v>51</v>
      </c>
      <c r="K30" s="10"/>
      <c r="L30" s="13">
        <v>-66</v>
      </c>
    </row>
    <row r="31" spans="1:12" ht="16.5" customHeight="1" x14ac:dyDescent="0.25">
      <c r="A31" s="8">
        <v>34</v>
      </c>
      <c r="B31" s="16" t="s">
        <v>57</v>
      </c>
      <c r="C31" s="9">
        <v>552917000016432</v>
      </c>
      <c r="D31" s="10">
        <v>6</v>
      </c>
      <c r="E31" s="10" t="s">
        <v>24</v>
      </c>
      <c r="F31" s="10">
        <v>2022</v>
      </c>
      <c r="G31" s="10" t="s">
        <v>13</v>
      </c>
      <c r="H31" s="10" t="s">
        <v>64</v>
      </c>
      <c r="I31" s="10" t="s">
        <v>388</v>
      </c>
      <c r="J31" s="10" t="s">
        <v>58</v>
      </c>
      <c r="K31" s="10"/>
      <c r="L31" s="13">
        <v>-1848</v>
      </c>
    </row>
    <row r="32" spans="1:12" ht="16.5" customHeight="1" x14ac:dyDescent="0.25">
      <c r="A32" s="8">
        <v>35</v>
      </c>
      <c r="B32" s="16" t="s">
        <v>57</v>
      </c>
      <c r="C32" s="9">
        <v>554732000131396</v>
      </c>
      <c r="D32" s="10">
        <v>9</v>
      </c>
      <c r="E32" s="10" t="s">
        <v>24</v>
      </c>
      <c r="F32" s="10">
        <v>2022</v>
      </c>
      <c r="G32" s="10" t="s">
        <v>13</v>
      </c>
      <c r="H32" s="10" t="s">
        <v>41</v>
      </c>
      <c r="I32" s="23" t="s">
        <v>334</v>
      </c>
      <c r="J32" s="10" t="s">
        <v>59</v>
      </c>
      <c r="K32" s="10"/>
      <c r="L32" s="13">
        <v>-1260</v>
      </c>
    </row>
    <row r="33" spans="1:12" ht="16.5" customHeight="1" x14ac:dyDescent="0.25">
      <c r="A33" s="8">
        <v>36</v>
      </c>
      <c r="B33" s="16" t="s">
        <v>79</v>
      </c>
      <c r="C33" s="9">
        <v>90901</v>
      </c>
      <c r="D33" s="10">
        <v>9</v>
      </c>
      <c r="E33" s="10" t="s">
        <v>24</v>
      </c>
      <c r="F33" s="10">
        <v>2022</v>
      </c>
      <c r="G33" s="10" t="s">
        <v>52</v>
      </c>
      <c r="H33" s="10" t="s">
        <v>33</v>
      </c>
      <c r="I33" s="91" t="s">
        <v>337</v>
      </c>
      <c r="J33" s="21" t="s">
        <v>89</v>
      </c>
      <c r="K33" s="10" t="s">
        <v>342</v>
      </c>
      <c r="L33" s="13">
        <v>-481.25</v>
      </c>
    </row>
    <row r="34" spans="1:12" ht="16.5" customHeight="1" x14ac:dyDescent="0.25">
      <c r="A34" s="8">
        <v>37</v>
      </c>
      <c r="B34" s="16" t="s">
        <v>57</v>
      </c>
      <c r="C34" s="9">
        <v>90902</v>
      </c>
      <c r="D34" s="10">
        <v>9</v>
      </c>
      <c r="E34" s="10" t="s">
        <v>24</v>
      </c>
      <c r="F34" s="10">
        <v>2022</v>
      </c>
      <c r="G34" s="10" t="s">
        <v>14</v>
      </c>
      <c r="H34" s="10" t="s">
        <v>42</v>
      </c>
      <c r="I34" s="23" t="s">
        <v>335</v>
      </c>
      <c r="J34" s="10" t="s">
        <v>59</v>
      </c>
      <c r="K34" s="10"/>
      <c r="L34" s="13">
        <v>-2075.92</v>
      </c>
    </row>
    <row r="35" spans="1:12" ht="16.5" customHeight="1" x14ac:dyDescent="0.25">
      <c r="A35" s="8">
        <v>39</v>
      </c>
      <c r="B35" s="16" t="s">
        <v>85</v>
      </c>
      <c r="C35" s="9">
        <v>554439000039504</v>
      </c>
      <c r="D35" s="10">
        <v>3</v>
      </c>
      <c r="E35" s="10" t="s">
        <v>25</v>
      </c>
      <c r="F35" s="10">
        <v>2022</v>
      </c>
      <c r="G35" s="10" t="s">
        <v>13</v>
      </c>
      <c r="H35" s="10" t="s">
        <v>72</v>
      </c>
      <c r="I35" s="17" t="s">
        <v>324</v>
      </c>
      <c r="J35" s="10" t="s">
        <v>73</v>
      </c>
      <c r="K35" s="10"/>
      <c r="L35" s="13">
        <v>-6234.38</v>
      </c>
    </row>
    <row r="36" spans="1:12" ht="16.5" customHeight="1" x14ac:dyDescent="0.25">
      <c r="A36" s="8">
        <v>40</v>
      </c>
      <c r="B36" s="16" t="s">
        <v>44</v>
      </c>
      <c r="C36" s="9">
        <v>872781200411705</v>
      </c>
      <c r="D36" s="10">
        <v>5</v>
      </c>
      <c r="E36" s="10" t="s">
        <v>25</v>
      </c>
      <c r="F36" s="10">
        <v>2022</v>
      </c>
      <c r="G36" s="10" t="s">
        <v>15</v>
      </c>
      <c r="H36" s="21" t="s">
        <v>150</v>
      </c>
      <c r="I36" s="10" t="s">
        <v>112</v>
      </c>
      <c r="J36" s="10" t="s">
        <v>51</v>
      </c>
      <c r="K36" s="10"/>
      <c r="L36" s="13">
        <v>-66</v>
      </c>
    </row>
    <row r="37" spans="1:12" ht="16.5" customHeight="1" x14ac:dyDescent="0.25">
      <c r="A37" s="8">
        <v>41</v>
      </c>
      <c r="B37" s="16" t="s">
        <v>75</v>
      </c>
      <c r="C37" s="9">
        <v>101001</v>
      </c>
      <c r="D37" s="10">
        <v>10</v>
      </c>
      <c r="E37" s="10" t="s">
        <v>25</v>
      </c>
      <c r="F37" s="10">
        <v>2022</v>
      </c>
      <c r="G37" s="10" t="s">
        <v>52</v>
      </c>
      <c r="H37" s="10" t="s">
        <v>33</v>
      </c>
      <c r="I37" s="91" t="s">
        <v>337</v>
      </c>
      <c r="J37" s="21" t="s">
        <v>89</v>
      </c>
      <c r="K37" s="10" t="s">
        <v>94</v>
      </c>
      <c r="L37" s="13">
        <v>-310</v>
      </c>
    </row>
    <row r="38" spans="1:12" ht="16.5" customHeight="1" x14ac:dyDescent="0.25">
      <c r="A38" s="8">
        <v>42</v>
      </c>
      <c r="B38" s="16" t="s">
        <v>79</v>
      </c>
      <c r="C38" s="9">
        <v>101002</v>
      </c>
      <c r="D38" s="10">
        <v>10</v>
      </c>
      <c r="E38" s="10" t="s">
        <v>25</v>
      </c>
      <c r="F38" s="10">
        <v>2022</v>
      </c>
      <c r="G38" s="10" t="s">
        <v>52</v>
      </c>
      <c r="H38" s="10" t="s">
        <v>33</v>
      </c>
      <c r="I38" s="91" t="s">
        <v>337</v>
      </c>
      <c r="J38" s="21" t="s">
        <v>89</v>
      </c>
      <c r="K38" s="10" t="s">
        <v>343</v>
      </c>
      <c r="L38" s="13">
        <v>-481.25</v>
      </c>
    </row>
    <row r="39" spans="1:12" ht="16.5" customHeight="1" x14ac:dyDescent="0.25">
      <c r="A39" s="8">
        <v>43</v>
      </c>
      <c r="B39" s="16" t="s">
        <v>76</v>
      </c>
      <c r="C39" s="124">
        <v>554439000039504</v>
      </c>
      <c r="D39" s="10">
        <v>19</v>
      </c>
      <c r="E39" s="10" t="s">
        <v>25</v>
      </c>
      <c r="F39" s="10">
        <v>2022</v>
      </c>
      <c r="G39" s="10" t="s">
        <v>53</v>
      </c>
      <c r="H39" s="10" t="s">
        <v>43</v>
      </c>
      <c r="I39" s="123" t="s">
        <v>387</v>
      </c>
      <c r="J39" s="21" t="s">
        <v>89</v>
      </c>
      <c r="K39" s="10" t="s">
        <v>60</v>
      </c>
      <c r="L39" s="13">
        <v>-1240</v>
      </c>
    </row>
    <row r="40" spans="1:12" ht="16.5" customHeight="1" x14ac:dyDescent="0.25">
      <c r="A40" s="8">
        <v>44</v>
      </c>
      <c r="B40" s="16" t="s">
        <v>77</v>
      </c>
      <c r="C40" s="124">
        <v>554439000039504</v>
      </c>
      <c r="D40" s="10">
        <v>19</v>
      </c>
      <c r="E40" s="10" t="s">
        <v>25</v>
      </c>
      <c r="F40" s="10">
        <v>2022</v>
      </c>
      <c r="G40" s="10" t="s">
        <v>53</v>
      </c>
      <c r="H40" s="10" t="s">
        <v>43</v>
      </c>
      <c r="I40" s="123" t="s">
        <v>387</v>
      </c>
      <c r="J40" s="21" t="s">
        <v>89</v>
      </c>
      <c r="K40" s="10" t="s">
        <v>96</v>
      </c>
      <c r="L40" s="13">
        <v>-682</v>
      </c>
    </row>
    <row r="41" spans="1:12" ht="16.5" customHeight="1" x14ac:dyDescent="0.25">
      <c r="A41" s="8">
        <v>45</v>
      </c>
      <c r="B41" s="16" t="s">
        <v>54</v>
      </c>
      <c r="C41" s="9">
        <v>558632000000116</v>
      </c>
      <c r="D41" s="10">
        <v>19</v>
      </c>
      <c r="E41" s="10" t="s">
        <v>25</v>
      </c>
      <c r="F41" s="10">
        <v>2022</v>
      </c>
      <c r="G41" s="10" t="s">
        <v>13</v>
      </c>
      <c r="H41" s="10" t="s">
        <v>61</v>
      </c>
      <c r="I41" s="10" t="s">
        <v>390</v>
      </c>
      <c r="J41" s="10" t="s">
        <v>55</v>
      </c>
      <c r="K41" s="10"/>
      <c r="L41" s="13">
        <v>-2426.19</v>
      </c>
    </row>
    <row r="42" spans="1:12" ht="16.5" customHeight="1" x14ac:dyDescent="0.25">
      <c r="A42" s="8">
        <v>46</v>
      </c>
      <c r="B42" s="16" t="s">
        <v>54</v>
      </c>
      <c r="C42" s="9">
        <v>101901</v>
      </c>
      <c r="D42" s="10">
        <v>19</v>
      </c>
      <c r="E42" s="10" t="s">
        <v>25</v>
      </c>
      <c r="F42" s="10">
        <v>2022</v>
      </c>
      <c r="G42" s="10" t="s">
        <v>14</v>
      </c>
      <c r="H42" s="10" t="s">
        <v>42</v>
      </c>
      <c r="I42" s="23" t="s">
        <v>335</v>
      </c>
      <c r="J42" s="10" t="s">
        <v>55</v>
      </c>
      <c r="K42" s="10"/>
      <c r="L42" s="13">
        <v>-3451.03</v>
      </c>
    </row>
    <row r="43" spans="1:12" ht="16.5" customHeight="1" x14ac:dyDescent="0.25">
      <c r="A43" s="8">
        <v>47</v>
      </c>
      <c r="B43" s="16" t="s">
        <v>78</v>
      </c>
      <c r="C43" s="124">
        <v>101902</v>
      </c>
      <c r="D43" s="10">
        <v>19</v>
      </c>
      <c r="E43" s="10" t="s">
        <v>25</v>
      </c>
      <c r="F43" s="10">
        <v>2022</v>
      </c>
      <c r="G43" s="10" t="s">
        <v>53</v>
      </c>
      <c r="H43" s="10" t="s">
        <v>43</v>
      </c>
      <c r="I43" s="123" t="s">
        <v>387</v>
      </c>
      <c r="J43" s="21" t="s">
        <v>89</v>
      </c>
      <c r="K43" s="10" t="s">
        <v>95</v>
      </c>
      <c r="L43" s="13">
        <v>-24.08</v>
      </c>
    </row>
    <row r="44" spans="1:12" ht="16.5" customHeight="1" x14ac:dyDescent="0.25">
      <c r="A44" s="8">
        <v>49</v>
      </c>
      <c r="B44" s="16" t="s">
        <v>54</v>
      </c>
      <c r="C44" s="9">
        <v>555101000005631</v>
      </c>
      <c r="D44" s="10">
        <v>7</v>
      </c>
      <c r="E44" s="10" t="s">
        <v>26</v>
      </c>
      <c r="F44" s="10">
        <v>2022</v>
      </c>
      <c r="G44" s="10" t="s">
        <v>13</v>
      </c>
      <c r="H44" s="10" t="s">
        <v>62</v>
      </c>
      <c r="I44" s="23" t="s">
        <v>398</v>
      </c>
      <c r="J44" s="10" t="s">
        <v>55</v>
      </c>
      <c r="K44" s="10"/>
      <c r="L44" s="13">
        <v>-7432.16</v>
      </c>
    </row>
    <row r="45" spans="1:12" ht="16.5" customHeight="1" x14ac:dyDescent="0.25">
      <c r="A45" s="8">
        <v>50</v>
      </c>
      <c r="B45" s="16" t="s">
        <v>44</v>
      </c>
      <c r="C45" s="9">
        <v>833111201063341</v>
      </c>
      <c r="D45" s="10">
        <v>7</v>
      </c>
      <c r="E45" s="10" t="s">
        <v>26</v>
      </c>
      <c r="F45" s="10">
        <v>2022</v>
      </c>
      <c r="G45" s="10" t="s">
        <v>15</v>
      </c>
      <c r="H45" s="21" t="s">
        <v>150</v>
      </c>
      <c r="I45" s="10" t="s">
        <v>112</v>
      </c>
      <c r="J45" s="10" t="s">
        <v>51</v>
      </c>
      <c r="K45" s="10"/>
      <c r="L45" s="13">
        <v>-66</v>
      </c>
    </row>
    <row r="46" spans="1:12" ht="16.5" customHeight="1" x14ac:dyDescent="0.25">
      <c r="A46" s="8">
        <v>51</v>
      </c>
      <c r="B46" s="16" t="s">
        <v>75</v>
      </c>
      <c r="C46" s="9">
        <v>111001</v>
      </c>
      <c r="D46" s="10">
        <v>10</v>
      </c>
      <c r="E46" s="10" t="s">
        <v>26</v>
      </c>
      <c r="F46" s="10">
        <v>2022</v>
      </c>
      <c r="G46" s="10" t="s">
        <v>52</v>
      </c>
      <c r="H46" s="10" t="s">
        <v>33</v>
      </c>
      <c r="I46" s="91" t="s">
        <v>337</v>
      </c>
      <c r="J46" s="21" t="s">
        <v>89</v>
      </c>
      <c r="K46" s="10" t="s">
        <v>104</v>
      </c>
      <c r="L46" s="13">
        <v>-396</v>
      </c>
    </row>
    <row r="47" spans="1:12" ht="16.5" customHeight="1" x14ac:dyDescent="0.25">
      <c r="A47" s="8">
        <v>52</v>
      </c>
      <c r="B47" s="16" t="s">
        <v>76</v>
      </c>
      <c r="C47" s="124">
        <v>554439000039504</v>
      </c>
      <c r="D47" s="10">
        <v>14</v>
      </c>
      <c r="E47" s="10" t="s">
        <v>26</v>
      </c>
      <c r="F47" s="10">
        <v>2022</v>
      </c>
      <c r="G47" s="10" t="s">
        <v>53</v>
      </c>
      <c r="H47" s="10" t="s">
        <v>43</v>
      </c>
      <c r="I47" s="123" t="s">
        <v>387</v>
      </c>
      <c r="J47" s="21" t="s">
        <v>89</v>
      </c>
      <c r="K47" s="10" t="s">
        <v>63</v>
      </c>
      <c r="L47" s="13">
        <v>-1584</v>
      </c>
    </row>
    <row r="48" spans="1:12" ht="16.5" customHeight="1" x14ac:dyDescent="0.25">
      <c r="A48" s="8">
        <v>53</v>
      </c>
      <c r="B48" s="16" t="s">
        <v>77</v>
      </c>
      <c r="C48" s="124">
        <v>554439000039504</v>
      </c>
      <c r="D48" s="10">
        <v>14</v>
      </c>
      <c r="E48" s="10" t="s">
        <v>26</v>
      </c>
      <c r="F48" s="10">
        <v>2022</v>
      </c>
      <c r="G48" s="10" t="s">
        <v>53</v>
      </c>
      <c r="H48" s="10" t="s">
        <v>43</v>
      </c>
      <c r="I48" s="123" t="s">
        <v>387</v>
      </c>
      <c r="J48" s="21" t="s">
        <v>89</v>
      </c>
      <c r="K48" s="10" t="s">
        <v>97</v>
      </c>
      <c r="L48" s="13">
        <v>-871.2</v>
      </c>
    </row>
    <row r="49" spans="1:12" ht="16.5" customHeight="1" x14ac:dyDescent="0.25">
      <c r="A49" s="8">
        <v>54</v>
      </c>
      <c r="B49" s="16" t="s">
        <v>78</v>
      </c>
      <c r="C49" s="124">
        <v>111401</v>
      </c>
      <c r="D49" s="10">
        <v>14</v>
      </c>
      <c r="E49" s="10" t="s">
        <v>26</v>
      </c>
      <c r="F49" s="10">
        <v>2022</v>
      </c>
      <c r="G49" s="10" t="s">
        <v>53</v>
      </c>
      <c r="H49" s="10" t="s">
        <v>43</v>
      </c>
      <c r="I49" s="123" t="s">
        <v>387</v>
      </c>
      <c r="J49" s="21" t="s">
        <v>89</v>
      </c>
      <c r="K49" s="10" t="s">
        <v>98</v>
      </c>
      <c r="L49" s="13">
        <v>-775.58</v>
      </c>
    </row>
    <row r="50" spans="1:12" ht="16.5" customHeight="1" x14ac:dyDescent="0.25">
      <c r="A50" s="8">
        <v>55</v>
      </c>
      <c r="B50" s="16" t="s">
        <v>44</v>
      </c>
      <c r="C50" s="9">
        <v>833391200326199</v>
      </c>
      <c r="D50" s="10">
        <v>5</v>
      </c>
      <c r="E50" s="10" t="s">
        <v>27</v>
      </c>
      <c r="F50" s="10">
        <v>2022</v>
      </c>
      <c r="G50" s="10" t="s">
        <v>15</v>
      </c>
      <c r="H50" s="21" t="s">
        <v>150</v>
      </c>
      <c r="I50" s="10" t="s">
        <v>112</v>
      </c>
      <c r="J50" s="10" t="s">
        <v>51</v>
      </c>
      <c r="K50" s="10"/>
      <c r="L50" s="13">
        <v>-66</v>
      </c>
    </row>
    <row r="51" spans="1:12" ht="16.5" customHeight="1" x14ac:dyDescent="0.25">
      <c r="A51" s="8">
        <v>56</v>
      </c>
      <c r="B51" s="16" t="s">
        <v>75</v>
      </c>
      <c r="C51" s="9">
        <v>121201</v>
      </c>
      <c r="D51" s="10">
        <v>12</v>
      </c>
      <c r="E51" s="10" t="s">
        <v>27</v>
      </c>
      <c r="F51" s="10">
        <v>2022</v>
      </c>
      <c r="G51" s="10" t="s">
        <v>52</v>
      </c>
      <c r="H51" s="10" t="s">
        <v>33</v>
      </c>
      <c r="I51" s="91" t="s">
        <v>337</v>
      </c>
      <c r="J51" s="21" t="s">
        <v>89</v>
      </c>
      <c r="K51" s="10" t="s">
        <v>99</v>
      </c>
      <c r="L51" s="13">
        <v>-528</v>
      </c>
    </row>
    <row r="52" spans="1:12" ht="16.5" customHeight="1" x14ac:dyDescent="0.25">
      <c r="A52" s="8">
        <v>57</v>
      </c>
      <c r="B52" s="16" t="s">
        <v>54</v>
      </c>
      <c r="C52" s="9">
        <v>552917000016432</v>
      </c>
      <c r="D52" s="10">
        <v>13</v>
      </c>
      <c r="E52" s="10" t="s">
        <v>27</v>
      </c>
      <c r="F52" s="10">
        <v>2022</v>
      </c>
      <c r="G52" s="10" t="s">
        <v>13</v>
      </c>
      <c r="H52" s="10" t="s">
        <v>64</v>
      </c>
      <c r="I52" s="10" t="s">
        <v>388</v>
      </c>
      <c r="J52" s="10" t="s">
        <v>55</v>
      </c>
      <c r="K52" s="10"/>
      <c r="L52" s="13">
        <v>-6951.13</v>
      </c>
    </row>
    <row r="53" spans="1:12" ht="16.5" customHeight="1" x14ac:dyDescent="0.25">
      <c r="A53" s="8">
        <v>58</v>
      </c>
      <c r="B53" s="16" t="s">
        <v>76</v>
      </c>
      <c r="C53" s="124">
        <v>554439000039504</v>
      </c>
      <c r="D53" s="10">
        <v>19</v>
      </c>
      <c r="E53" s="10" t="s">
        <v>27</v>
      </c>
      <c r="F53" s="10">
        <v>2022</v>
      </c>
      <c r="G53" s="10" t="s">
        <v>53</v>
      </c>
      <c r="H53" s="10" t="s">
        <v>43</v>
      </c>
      <c r="I53" s="123" t="s">
        <v>387</v>
      </c>
      <c r="J53" s="21" t="s">
        <v>89</v>
      </c>
      <c r="K53" s="10" t="s">
        <v>101</v>
      </c>
      <c r="L53" s="13">
        <v>-2112</v>
      </c>
    </row>
    <row r="54" spans="1:12" ht="16.5" customHeight="1" x14ac:dyDescent="0.25">
      <c r="A54" s="8">
        <v>59</v>
      </c>
      <c r="B54" s="16" t="s">
        <v>100</v>
      </c>
      <c r="C54" s="124">
        <v>554439000039504</v>
      </c>
      <c r="D54" s="10">
        <v>19</v>
      </c>
      <c r="E54" s="10" t="s">
        <v>27</v>
      </c>
      <c r="F54" s="10">
        <v>2022</v>
      </c>
      <c r="G54" s="10" t="s">
        <v>53</v>
      </c>
      <c r="H54" s="10" t="s">
        <v>43</v>
      </c>
      <c r="I54" s="123" t="s">
        <v>387</v>
      </c>
      <c r="J54" s="21" t="s">
        <v>89</v>
      </c>
      <c r="K54" s="10" t="s">
        <v>102</v>
      </c>
      <c r="L54" s="13">
        <v>-779.59</v>
      </c>
    </row>
    <row r="55" spans="1:12" ht="16.5" customHeight="1" x14ac:dyDescent="0.25">
      <c r="A55" s="8">
        <v>60</v>
      </c>
      <c r="B55" s="16" t="s">
        <v>78</v>
      </c>
      <c r="C55" s="124">
        <v>121901</v>
      </c>
      <c r="D55" s="10">
        <v>19</v>
      </c>
      <c r="E55" s="10" t="s">
        <v>27</v>
      </c>
      <c r="F55" s="10">
        <v>2022</v>
      </c>
      <c r="G55" s="10" t="s">
        <v>53</v>
      </c>
      <c r="H55" s="10" t="s">
        <v>43</v>
      </c>
      <c r="I55" s="123" t="s">
        <v>387</v>
      </c>
      <c r="J55" s="21" t="s">
        <v>89</v>
      </c>
      <c r="K55" s="10" t="s">
        <v>103</v>
      </c>
      <c r="L55" s="13">
        <v>-1820.25</v>
      </c>
    </row>
    <row r="56" spans="1:12" ht="16.5" customHeight="1" x14ac:dyDescent="0.25">
      <c r="A56" s="8">
        <v>62</v>
      </c>
      <c r="B56" s="16" t="s">
        <v>44</v>
      </c>
      <c r="C56" s="9">
        <v>850051200761619</v>
      </c>
      <c r="D56" s="10">
        <v>5</v>
      </c>
      <c r="E56" s="10" t="s">
        <v>28</v>
      </c>
      <c r="F56" s="10">
        <v>2023</v>
      </c>
      <c r="G56" s="10" t="s">
        <v>15</v>
      </c>
      <c r="H56" s="21" t="s">
        <v>150</v>
      </c>
      <c r="I56" s="10" t="s">
        <v>112</v>
      </c>
      <c r="J56" s="10" t="s">
        <v>51</v>
      </c>
      <c r="K56" s="10"/>
      <c r="L56" s="13">
        <v>-69</v>
      </c>
    </row>
    <row r="57" spans="1:12" ht="16.5" customHeight="1" x14ac:dyDescent="0.25">
      <c r="A57" s="8">
        <v>63</v>
      </c>
      <c r="B57" s="16" t="s">
        <v>75</v>
      </c>
      <c r="C57" s="9">
        <v>11001</v>
      </c>
      <c r="D57" s="10">
        <v>10</v>
      </c>
      <c r="E57" s="10" t="s">
        <v>28</v>
      </c>
      <c r="F57" s="10">
        <v>2023</v>
      </c>
      <c r="G57" s="10" t="s">
        <v>52</v>
      </c>
      <c r="H57" s="10" t="s">
        <v>33</v>
      </c>
      <c r="I57" s="91" t="s">
        <v>337</v>
      </c>
      <c r="J57" s="21" t="s">
        <v>89</v>
      </c>
      <c r="K57" s="10" t="s">
        <v>109</v>
      </c>
      <c r="L57" s="13">
        <v>-528</v>
      </c>
    </row>
    <row r="58" spans="1:12" ht="16.5" customHeight="1" x14ac:dyDescent="0.25">
      <c r="A58" s="8">
        <v>64</v>
      </c>
      <c r="B58" s="16" t="s">
        <v>76</v>
      </c>
      <c r="C58" s="124">
        <v>554439000039504</v>
      </c>
      <c r="D58" s="10">
        <v>19</v>
      </c>
      <c r="E58" s="10" t="s">
        <v>28</v>
      </c>
      <c r="F58" s="10">
        <v>2023</v>
      </c>
      <c r="G58" s="10" t="s">
        <v>53</v>
      </c>
      <c r="H58" s="10" t="s">
        <v>43</v>
      </c>
      <c r="I58" s="123" t="s">
        <v>387</v>
      </c>
      <c r="J58" s="21" t="s">
        <v>89</v>
      </c>
      <c r="K58" s="10" t="s">
        <v>360</v>
      </c>
      <c r="L58" s="13">
        <v>-2112</v>
      </c>
    </row>
    <row r="59" spans="1:12" ht="16.5" customHeight="1" x14ac:dyDescent="0.25">
      <c r="A59" s="8">
        <v>65</v>
      </c>
      <c r="B59" s="16" t="s">
        <v>77</v>
      </c>
      <c r="C59" s="124">
        <v>554439000039504</v>
      </c>
      <c r="D59" s="10">
        <v>19</v>
      </c>
      <c r="E59" s="10" t="s">
        <v>28</v>
      </c>
      <c r="F59" s="10">
        <v>2023</v>
      </c>
      <c r="G59" s="10" t="s">
        <v>53</v>
      </c>
      <c r="H59" s="10" t="s">
        <v>43</v>
      </c>
      <c r="I59" s="123" t="s">
        <v>387</v>
      </c>
      <c r="J59" s="21" t="s">
        <v>89</v>
      </c>
      <c r="K59" s="10" t="s">
        <v>352</v>
      </c>
      <c r="L59" s="13">
        <v>-295.58999999999997</v>
      </c>
    </row>
    <row r="60" spans="1:12" ht="16.5" customHeight="1" x14ac:dyDescent="0.25">
      <c r="A60" s="8">
        <v>66</v>
      </c>
      <c r="B60" s="16" t="s">
        <v>78</v>
      </c>
      <c r="C60" s="124">
        <v>11901</v>
      </c>
      <c r="D60" s="10">
        <v>19</v>
      </c>
      <c r="E60" s="10" t="s">
        <v>28</v>
      </c>
      <c r="F60" s="10">
        <v>2023</v>
      </c>
      <c r="G60" s="10" t="s">
        <v>53</v>
      </c>
      <c r="H60" s="10" t="s">
        <v>43</v>
      </c>
      <c r="I60" s="123" t="s">
        <v>387</v>
      </c>
      <c r="J60" s="21" t="s">
        <v>89</v>
      </c>
      <c r="K60" s="10" t="s">
        <v>371</v>
      </c>
      <c r="L60" s="13">
        <v>-2785.28</v>
      </c>
    </row>
    <row r="61" spans="1:12" ht="16.5" customHeight="1" x14ac:dyDescent="0.25">
      <c r="A61" s="8">
        <v>67</v>
      </c>
      <c r="B61" s="16" t="s">
        <v>86</v>
      </c>
      <c r="C61" s="9">
        <v>554439000039504</v>
      </c>
      <c r="D61" s="10">
        <v>23</v>
      </c>
      <c r="E61" s="10" t="s">
        <v>28</v>
      </c>
      <c r="F61" s="10">
        <v>2023</v>
      </c>
      <c r="G61" s="10" t="s">
        <v>13</v>
      </c>
      <c r="H61" s="10" t="s">
        <v>72</v>
      </c>
      <c r="I61" s="17" t="s">
        <v>324</v>
      </c>
      <c r="J61" s="10" t="s">
        <v>73</v>
      </c>
      <c r="K61" s="10" t="s">
        <v>118</v>
      </c>
      <c r="L61" s="13">
        <v>-1911.88</v>
      </c>
    </row>
    <row r="62" spans="1:12" ht="16.5" customHeight="1" x14ac:dyDescent="0.25">
      <c r="A62" s="8">
        <v>69</v>
      </c>
      <c r="B62" s="16" t="s">
        <v>44</v>
      </c>
      <c r="C62" s="9">
        <v>830371104502001</v>
      </c>
      <c r="D62" s="10">
        <v>6</v>
      </c>
      <c r="E62" s="10" t="s">
        <v>29</v>
      </c>
      <c r="F62" s="10">
        <v>2023</v>
      </c>
      <c r="G62" s="10" t="s">
        <v>15</v>
      </c>
      <c r="H62" s="21" t="s">
        <v>150</v>
      </c>
      <c r="I62" s="10" t="s">
        <v>112</v>
      </c>
      <c r="J62" s="10" t="s">
        <v>51</v>
      </c>
      <c r="K62" s="10"/>
      <c r="L62" s="13">
        <v>-69</v>
      </c>
    </row>
    <row r="63" spans="1:12" ht="16.5" customHeight="1" x14ac:dyDescent="0.25">
      <c r="A63" s="8">
        <v>71</v>
      </c>
      <c r="B63" s="16" t="s">
        <v>145</v>
      </c>
      <c r="C63" s="9">
        <v>30301</v>
      </c>
      <c r="D63" s="10">
        <v>3</v>
      </c>
      <c r="E63" s="10" t="s">
        <v>71</v>
      </c>
      <c r="F63" s="10">
        <v>2023</v>
      </c>
      <c r="G63" s="10" t="s">
        <v>14</v>
      </c>
      <c r="H63" s="10" t="s">
        <v>147</v>
      </c>
      <c r="I63" s="10" t="s">
        <v>146</v>
      </c>
      <c r="J63" s="10" t="s">
        <v>47</v>
      </c>
      <c r="K63" s="10"/>
      <c r="L63" s="13">
        <v>-2375</v>
      </c>
    </row>
    <row r="64" spans="1:12" ht="16.5" customHeight="1" x14ac:dyDescent="0.25">
      <c r="A64" s="8">
        <v>72</v>
      </c>
      <c r="B64" s="16" t="s">
        <v>44</v>
      </c>
      <c r="C64" s="9">
        <v>800651100774558</v>
      </c>
      <c r="D64" s="10">
        <v>6</v>
      </c>
      <c r="E64" s="10" t="s">
        <v>71</v>
      </c>
      <c r="F64" s="10">
        <v>2023</v>
      </c>
      <c r="G64" s="10" t="s">
        <v>15</v>
      </c>
      <c r="H64" s="21" t="s">
        <v>150</v>
      </c>
      <c r="I64" s="10" t="s">
        <v>112</v>
      </c>
      <c r="J64" s="10" t="s">
        <v>51</v>
      </c>
      <c r="K64" s="10"/>
      <c r="L64" s="13">
        <v>-69</v>
      </c>
    </row>
    <row r="65" spans="1:12" ht="16.5" customHeight="1" x14ac:dyDescent="0.25">
      <c r="A65" s="8">
        <v>73</v>
      </c>
      <c r="B65" s="16" t="s">
        <v>57</v>
      </c>
      <c r="C65" s="9">
        <v>30901</v>
      </c>
      <c r="D65" s="10">
        <v>9</v>
      </c>
      <c r="E65" s="10" t="s">
        <v>71</v>
      </c>
      <c r="F65" s="10">
        <v>2023</v>
      </c>
      <c r="G65" s="10" t="s">
        <v>14</v>
      </c>
      <c r="H65" s="10" t="s">
        <v>87</v>
      </c>
      <c r="I65" s="10" t="s">
        <v>436</v>
      </c>
      <c r="J65" s="10" t="s">
        <v>88</v>
      </c>
      <c r="K65" s="10"/>
      <c r="L65" s="13">
        <v>-2775.98</v>
      </c>
    </row>
    <row r="66" spans="1:12" ht="16.5" customHeight="1" x14ac:dyDescent="0.25">
      <c r="A66" s="8">
        <v>75</v>
      </c>
      <c r="B66" s="16" t="s">
        <v>44</v>
      </c>
      <c r="C66" s="9">
        <v>830961201876982</v>
      </c>
      <c r="D66" s="10">
        <v>6</v>
      </c>
      <c r="E66" s="10" t="s">
        <v>12</v>
      </c>
      <c r="F66" s="10">
        <v>2023</v>
      </c>
      <c r="G66" s="10" t="s">
        <v>15</v>
      </c>
      <c r="H66" s="21" t="s">
        <v>150</v>
      </c>
      <c r="I66" s="10" t="s">
        <v>112</v>
      </c>
      <c r="J66" s="10" t="s">
        <v>51</v>
      </c>
      <c r="K66" s="10"/>
      <c r="L66" s="13">
        <v>-69</v>
      </c>
    </row>
    <row r="67" spans="1:12" ht="16.5" customHeight="1" x14ac:dyDescent="0.25">
      <c r="A67" s="8">
        <v>76</v>
      </c>
      <c r="B67" s="16" t="s">
        <v>75</v>
      </c>
      <c r="C67" s="9">
        <v>41001</v>
      </c>
      <c r="D67" s="10">
        <v>10</v>
      </c>
      <c r="E67" s="10" t="s">
        <v>12</v>
      </c>
      <c r="F67" s="10">
        <v>2023</v>
      </c>
      <c r="G67" s="10" t="s">
        <v>52</v>
      </c>
      <c r="H67" s="10" t="s">
        <v>33</v>
      </c>
      <c r="I67" s="91" t="s">
        <v>337</v>
      </c>
      <c r="J67" s="10" t="s">
        <v>89</v>
      </c>
      <c r="K67" s="10" t="s">
        <v>381</v>
      </c>
      <c r="L67" s="13">
        <v>-171.35</v>
      </c>
    </row>
    <row r="68" spans="1:12" ht="16.5" customHeight="1" x14ac:dyDescent="0.25">
      <c r="A68" s="8">
        <v>77</v>
      </c>
      <c r="B68" s="16" t="s">
        <v>76</v>
      </c>
      <c r="C68" s="124">
        <v>554439000039504</v>
      </c>
      <c r="D68" s="10">
        <v>18</v>
      </c>
      <c r="E68" s="10" t="s">
        <v>12</v>
      </c>
      <c r="F68" s="10">
        <v>2023</v>
      </c>
      <c r="G68" s="10" t="s">
        <v>53</v>
      </c>
      <c r="H68" s="10" t="s">
        <v>43</v>
      </c>
      <c r="I68" s="123" t="s">
        <v>387</v>
      </c>
      <c r="J68" s="10" t="s">
        <v>89</v>
      </c>
      <c r="K68" s="10" t="s">
        <v>361</v>
      </c>
      <c r="L68" s="13">
        <v>-685.4</v>
      </c>
    </row>
    <row r="69" spans="1:12" ht="16.5" customHeight="1" x14ac:dyDescent="0.25">
      <c r="A69" s="8">
        <v>78</v>
      </c>
      <c r="B69" s="16" t="s">
        <v>77</v>
      </c>
      <c r="C69" s="124">
        <v>554439000039504</v>
      </c>
      <c r="D69" s="10">
        <v>18</v>
      </c>
      <c r="E69" s="10" t="s">
        <v>12</v>
      </c>
      <c r="F69" s="10">
        <v>2023</v>
      </c>
      <c r="G69" s="10" t="s">
        <v>53</v>
      </c>
      <c r="H69" s="10" t="s">
        <v>43</v>
      </c>
      <c r="I69" s="123" t="s">
        <v>387</v>
      </c>
      <c r="J69" s="10" t="s">
        <v>89</v>
      </c>
      <c r="K69" s="10" t="s">
        <v>353</v>
      </c>
      <c r="L69" s="13">
        <v>-376.97</v>
      </c>
    </row>
    <row r="70" spans="1:12" ht="16.5" customHeight="1" x14ac:dyDescent="0.25">
      <c r="A70" s="8">
        <v>80</v>
      </c>
      <c r="B70" s="16" t="s">
        <v>54</v>
      </c>
      <c r="C70" s="9">
        <v>550392000164185</v>
      </c>
      <c r="D70" s="10">
        <v>28</v>
      </c>
      <c r="E70" s="10" t="s">
        <v>12</v>
      </c>
      <c r="F70" s="10">
        <v>2023</v>
      </c>
      <c r="G70" s="10" t="s">
        <v>13</v>
      </c>
      <c r="H70" s="10" t="s">
        <v>403</v>
      </c>
      <c r="I70" s="10" t="s">
        <v>402</v>
      </c>
      <c r="J70" s="10" t="s">
        <v>55</v>
      </c>
      <c r="K70" s="10"/>
      <c r="L70" s="13">
        <v>-3368.96</v>
      </c>
    </row>
    <row r="71" spans="1:12" ht="16.5" customHeight="1" x14ac:dyDescent="0.25">
      <c r="A71" s="8">
        <v>81</v>
      </c>
      <c r="B71" s="16" t="s">
        <v>54</v>
      </c>
      <c r="C71" s="9">
        <v>555101000005631</v>
      </c>
      <c r="D71" s="10">
        <v>28</v>
      </c>
      <c r="E71" s="10" t="s">
        <v>12</v>
      </c>
      <c r="F71" s="10">
        <v>2023</v>
      </c>
      <c r="G71" s="10" t="s">
        <v>13</v>
      </c>
      <c r="H71" s="10" t="s">
        <v>62</v>
      </c>
      <c r="I71" s="23" t="s">
        <v>398</v>
      </c>
      <c r="J71" s="10" t="s">
        <v>55</v>
      </c>
      <c r="K71" s="10"/>
      <c r="L71" s="13">
        <v>-4012.28</v>
      </c>
    </row>
    <row r="72" spans="1:12" ht="16.5" customHeight="1" x14ac:dyDescent="0.25">
      <c r="A72" s="8">
        <v>82</v>
      </c>
      <c r="B72" s="16" t="s">
        <v>44</v>
      </c>
      <c r="C72" s="9">
        <v>831251203181270</v>
      </c>
      <c r="D72" s="10">
        <v>5</v>
      </c>
      <c r="E72" s="10" t="s">
        <v>16</v>
      </c>
      <c r="F72" s="10">
        <v>2023</v>
      </c>
      <c r="G72" s="10" t="s">
        <v>15</v>
      </c>
      <c r="H72" s="21" t="s">
        <v>150</v>
      </c>
      <c r="I72" s="10" t="s">
        <v>112</v>
      </c>
      <c r="J72" s="10" t="s">
        <v>51</v>
      </c>
      <c r="K72" s="10"/>
      <c r="L72" s="13">
        <v>-69</v>
      </c>
    </row>
    <row r="73" spans="1:12" ht="16.5" customHeight="1" x14ac:dyDescent="0.25">
      <c r="A73" s="8">
        <v>83</v>
      </c>
      <c r="B73" s="16" t="s">
        <v>75</v>
      </c>
      <c r="C73" s="9">
        <v>51001</v>
      </c>
      <c r="D73" s="10">
        <v>10</v>
      </c>
      <c r="E73" s="10" t="s">
        <v>16</v>
      </c>
      <c r="F73" s="10">
        <v>2023</v>
      </c>
      <c r="G73" s="10" t="s">
        <v>52</v>
      </c>
      <c r="H73" s="10" t="s">
        <v>33</v>
      </c>
      <c r="I73" s="91" t="s">
        <v>337</v>
      </c>
      <c r="J73" s="10" t="s">
        <v>89</v>
      </c>
      <c r="K73" s="10" t="s">
        <v>382</v>
      </c>
      <c r="L73" s="13">
        <v>-528</v>
      </c>
    </row>
    <row r="74" spans="1:12" ht="16.5" customHeight="1" x14ac:dyDescent="0.25">
      <c r="A74" s="8">
        <v>84</v>
      </c>
      <c r="B74" s="16" t="s">
        <v>76</v>
      </c>
      <c r="C74" s="124">
        <v>554439000039504</v>
      </c>
      <c r="D74" s="10">
        <v>17</v>
      </c>
      <c r="E74" s="10" t="s">
        <v>16</v>
      </c>
      <c r="F74" s="10">
        <v>2023</v>
      </c>
      <c r="G74" s="10" t="s">
        <v>53</v>
      </c>
      <c r="H74" s="10" t="s">
        <v>43</v>
      </c>
      <c r="I74" s="123" t="s">
        <v>387</v>
      </c>
      <c r="J74" s="10" t="s">
        <v>89</v>
      </c>
      <c r="K74" s="10" t="s">
        <v>362</v>
      </c>
      <c r="L74" s="13">
        <v>-2112</v>
      </c>
    </row>
    <row r="75" spans="1:12" ht="16.5" customHeight="1" x14ac:dyDescent="0.25">
      <c r="A75" s="8">
        <v>85</v>
      </c>
      <c r="B75" s="16" t="s">
        <v>77</v>
      </c>
      <c r="C75" s="124">
        <v>554439000039504</v>
      </c>
      <c r="D75" s="10">
        <v>17</v>
      </c>
      <c r="E75" s="10" t="s">
        <v>16</v>
      </c>
      <c r="F75" s="10">
        <v>2023</v>
      </c>
      <c r="G75" s="10" t="s">
        <v>53</v>
      </c>
      <c r="H75" s="10" t="s">
        <v>43</v>
      </c>
      <c r="I75" s="123" t="s">
        <v>387</v>
      </c>
      <c r="J75" s="10" t="s">
        <v>89</v>
      </c>
      <c r="K75" s="10" t="s">
        <v>354</v>
      </c>
      <c r="L75" s="19">
        <v>-1019.42</v>
      </c>
    </row>
    <row r="76" spans="1:12" ht="16.5" customHeight="1" x14ac:dyDescent="0.25">
      <c r="A76" s="8">
        <v>86</v>
      </c>
      <c r="B76" s="16" t="s">
        <v>78</v>
      </c>
      <c r="C76" s="124">
        <v>51801</v>
      </c>
      <c r="D76" s="10">
        <v>18</v>
      </c>
      <c r="E76" s="10" t="s">
        <v>16</v>
      </c>
      <c r="F76" s="10">
        <v>2023</v>
      </c>
      <c r="G76" s="10" t="s">
        <v>53</v>
      </c>
      <c r="H76" s="10" t="s">
        <v>43</v>
      </c>
      <c r="I76" s="123" t="s">
        <v>387</v>
      </c>
      <c r="J76" s="10" t="s">
        <v>89</v>
      </c>
      <c r="K76" s="10" t="s">
        <v>372</v>
      </c>
      <c r="L76" s="13">
        <v>-1631.34</v>
      </c>
    </row>
    <row r="77" spans="1:12" ht="16.5" customHeight="1" x14ac:dyDescent="0.25">
      <c r="A77" s="8">
        <v>88</v>
      </c>
      <c r="B77" s="16" t="s">
        <v>54</v>
      </c>
      <c r="C77" s="9">
        <v>553610000024640</v>
      </c>
      <c r="D77" s="10">
        <v>5</v>
      </c>
      <c r="E77" s="10" t="s">
        <v>17</v>
      </c>
      <c r="F77" s="10">
        <v>2023</v>
      </c>
      <c r="G77" s="10" t="s">
        <v>13</v>
      </c>
      <c r="H77" s="10" t="s">
        <v>105</v>
      </c>
      <c r="I77" s="10" t="s">
        <v>393</v>
      </c>
      <c r="J77" s="10" t="s">
        <v>55</v>
      </c>
      <c r="K77" s="10"/>
      <c r="L77" s="13">
        <v>-7414.24</v>
      </c>
    </row>
    <row r="78" spans="1:12" ht="16.5" customHeight="1" x14ac:dyDescent="0.25">
      <c r="A78" s="8">
        <v>89</v>
      </c>
      <c r="B78" s="16" t="s">
        <v>44</v>
      </c>
      <c r="C78" s="9">
        <v>801561100088751</v>
      </c>
      <c r="D78" s="10">
        <v>5</v>
      </c>
      <c r="E78" s="10" t="s">
        <v>17</v>
      </c>
      <c r="F78" s="10">
        <v>2023</v>
      </c>
      <c r="G78" s="10" t="s">
        <v>15</v>
      </c>
      <c r="H78" s="21" t="s">
        <v>150</v>
      </c>
      <c r="I78" s="10" t="s">
        <v>112</v>
      </c>
      <c r="J78" s="10" t="s">
        <v>51</v>
      </c>
      <c r="K78" s="10"/>
      <c r="L78" s="13">
        <v>-69</v>
      </c>
    </row>
    <row r="79" spans="1:12" ht="16.5" customHeight="1" x14ac:dyDescent="0.25">
      <c r="A79" s="8">
        <v>90</v>
      </c>
      <c r="B79" s="16" t="s">
        <v>85</v>
      </c>
      <c r="C79" s="9">
        <v>554439000039504</v>
      </c>
      <c r="D79" s="10">
        <v>23</v>
      </c>
      <c r="E79" s="10" t="s">
        <v>17</v>
      </c>
      <c r="F79" s="10">
        <v>2023</v>
      </c>
      <c r="G79" s="10" t="s">
        <v>13</v>
      </c>
      <c r="H79" s="10" t="s">
        <v>72</v>
      </c>
      <c r="I79" s="17" t="s">
        <v>324</v>
      </c>
      <c r="J79" s="10" t="s">
        <v>73</v>
      </c>
      <c r="K79" s="10" t="s">
        <v>119</v>
      </c>
      <c r="L79" s="13">
        <v>-5177.5</v>
      </c>
    </row>
    <row r="80" spans="1:12" ht="16.5" customHeight="1" x14ac:dyDescent="0.25">
      <c r="A80" s="8">
        <v>92</v>
      </c>
      <c r="B80" s="16" t="s">
        <v>44</v>
      </c>
      <c r="C80" s="9">
        <v>821861201507146</v>
      </c>
      <c r="D80" s="10">
        <v>5</v>
      </c>
      <c r="E80" s="10" t="s">
        <v>18</v>
      </c>
      <c r="F80" s="10">
        <v>2023</v>
      </c>
      <c r="G80" s="10" t="s">
        <v>15</v>
      </c>
      <c r="H80" s="21" t="s">
        <v>150</v>
      </c>
      <c r="I80" s="10" t="s">
        <v>112</v>
      </c>
      <c r="J80" s="10" t="s">
        <v>51</v>
      </c>
      <c r="K80" s="10"/>
      <c r="L80" s="13">
        <v>-69</v>
      </c>
    </row>
    <row r="81" spans="1:12" ht="16.5" customHeight="1" x14ac:dyDescent="0.25">
      <c r="A81" s="8">
        <v>94</v>
      </c>
      <c r="B81" s="16" t="s">
        <v>75</v>
      </c>
      <c r="C81" s="9">
        <v>71001</v>
      </c>
      <c r="D81" s="10">
        <v>10</v>
      </c>
      <c r="E81" s="10" t="s">
        <v>18</v>
      </c>
      <c r="F81" s="10">
        <v>2023</v>
      </c>
      <c r="G81" s="10" t="s">
        <v>52</v>
      </c>
      <c r="H81" s="10" t="s">
        <v>33</v>
      </c>
      <c r="I81" s="91" t="s">
        <v>337</v>
      </c>
      <c r="J81" s="10" t="s">
        <v>89</v>
      </c>
      <c r="K81" s="10" t="s">
        <v>383</v>
      </c>
      <c r="L81" s="13">
        <v>-528</v>
      </c>
    </row>
    <row r="82" spans="1:12" ht="16.5" customHeight="1" x14ac:dyDescent="0.25">
      <c r="A82" s="8">
        <v>95</v>
      </c>
      <c r="B82" s="16" t="s">
        <v>54</v>
      </c>
      <c r="C82" s="9">
        <v>550392000164185</v>
      </c>
      <c r="D82" s="10">
        <v>11</v>
      </c>
      <c r="E82" s="10" t="s">
        <v>18</v>
      </c>
      <c r="F82" s="10">
        <v>2023</v>
      </c>
      <c r="G82" s="10" t="s">
        <v>13</v>
      </c>
      <c r="H82" s="10" t="s">
        <v>403</v>
      </c>
      <c r="I82" s="10" t="s">
        <v>402</v>
      </c>
      <c r="J82" s="10" t="s">
        <v>55</v>
      </c>
      <c r="K82" s="10"/>
      <c r="L82" s="13">
        <v>-4027.88</v>
      </c>
    </row>
    <row r="83" spans="1:12" ht="16.5" customHeight="1" x14ac:dyDescent="0.25">
      <c r="A83" s="8">
        <v>96</v>
      </c>
      <c r="B83" s="16" t="s">
        <v>54</v>
      </c>
      <c r="C83" s="9">
        <v>554732000114391</v>
      </c>
      <c r="D83" s="10">
        <v>11</v>
      </c>
      <c r="E83" s="10" t="s">
        <v>18</v>
      </c>
      <c r="F83" s="10">
        <v>2023</v>
      </c>
      <c r="G83" s="10" t="s">
        <v>13</v>
      </c>
      <c r="H83" s="10" t="s">
        <v>45</v>
      </c>
      <c r="I83" s="10" t="s">
        <v>389</v>
      </c>
      <c r="J83" s="10" t="s">
        <v>55</v>
      </c>
      <c r="K83" s="10"/>
      <c r="L83" s="13">
        <v>-4027.88</v>
      </c>
    </row>
    <row r="84" spans="1:12" ht="16.5" customHeight="1" x14ac:dyDescent="0.25">
      <c r="A84" s="8">
        <v>98</v>
      </c>
      <c r="B84" s="16" t="s">
        <v>78</v>
      </c>
      <c r="C84" s="124">
        <v>554439000039504</v>
      </c>
      <c r="D84" s="10">
        <v>18</v>
      </c>
      <c r="E84" s="10" t="s">
        <v>18</v>
      </c>
      <c r="F84" s="10">
        <v>2023</v>
      </c>
      <c r="G84" s="10" t="s">
        <v>53</v>
      </c>
      <c r="H84" s="10" t="s">
        <v>43</v>
      </c>
      <c r="I84" s="123" t="s">
        <v>387</v>
      </c>
      <c r="J84" s="10" t="s">
        <v>89</v>
      </c>
      <c r="K84" s="10" t="s">
        <v>369</v>
      </c>
      <c r="L84" s="13">
        <v>-1791.94</v>
      </c>
    </row>
    <row r="85" spans="1:12" ht="16.5" customHeight="1" x14ac:dyDescent="0.25">
      <c r="A85" s="8">
        <v>99</v>
      </c>
      <c r="B85" s="16" t="s">
        <v>76</v>
      </c>
      <c r="C85" s="124">
        <v>554439000039504</v>
      </c>
      <c r="D85" s="10">
        <v>18</v>
      </c>
      <c r="E85" s="10" t="s">
        <v>18</v>
      </c>
      <c r="F85" s="10">
        <v>2023</v>
      </c>
      <c r="G85" s="10" t="s">
        <v>53</v>
      </c>
      <c r="H85" s="10" t="s">
        <v>43</v>
      </c>
      <c r="I85" s="123" t="s">
        <v>387</v>
      </c>
      <c r="J85" s="10" t="s">
        <v>89</v>
      </c>
      <c r="K85" s="10" t="s">
        <v>363</v>
      </c>
      <c r="L85" s="13">
        <v>-2112</v>
      </c>
    </row>
    <row r="86" spans="1:12" ht="16.5" customHeight="1" x14ac:dyDescent="0.25">
      <c r="A86" s="8">
        <v>100</v>
      </c>
      <c r="B86" s="16" t="s">
        <v>100</v>
      </c>
      <c r="C86" s="124">
        <v>554439000039504</v>
      </c>
      <c r="D86" s="10">
        <v>18</v>
      </c>
      <c r="E86" s="10" t="s">
        <v>18</v>
      </c>
      <c r="F86" s="10">
        <v>2023</v>
      </c>
      <c r="G86" s="10" t="s">
        <v>53</v>
      </c>
      <c r="H86" s="10" t="s">
        <v>43</v>
      </c>
      <c r="I86" s="123" t="s">
        <v>387</v>
      </c>
      <c r="J86" s="10" t="s">
        <v>89</v>
      </c>
      <c r="K86" s="10" t="s">
        <v>355</v>
      </c>
      <c r="L86" s="13">
        <v>-825.82</v>
      </c>
    </row>
    <row r="87" spans="1:12" ht="16.5" customHeight="1" x14ac:dyDescent="0.25">
      <c r="A87" s="8">
        <v>102</v>
      </c>
      <c r="B87" s="16" t="s">
        <v>67</v>
      </c>
      <c r="C87" s="9">
        <v>73101</v>
      </c>
      <c r="D87" s="10">
        <v>31</v>
      </c>
      <c r="E87" s="10" t="s">
        <v>18</v>
      </c>
      <c r="F87" s="10">
        <v>2023</v>
      </c>
      <c r="G87" s="10" t="s">
        <v>68</v>
      </c>
      <c r="H87" s="10" t="s">
        <v>69</v>
      </c>
      <c r="I87" s="17" t="s">
        <v>404</v>
      </c>
      <c r="J87" s="10" t="s">
        <v>70</v>
      </c>
      <c r="K87" s="10"/>
      <c r="L87" s="13">
        <v>-196.17</v>
      </c>
    </row>
    <row r="88" spans="1:12" ht="16.5" customHeight="1" x14ac:dyDescent="0.25">
      <c r="A88" s="8">
        <v>103</v>
      </c>
      <c r="B88" s="16" t="s">
        <v>67</v>
      </c>
      <c r="C88" s="9">
        <v>73102</v>
      </c>
      <c r="D88" s="10">
        <v>31</v>
      </c>
      <c r="E88" s="10" t="s">
        <v>18</v>
      </c>
      <c r="F88" s="10">
        <v>2023</v>
      </c>
      <c r="G88" s="10" t="s">
        <v>68</v>
      </c>
      <c r="H88" s="10" t="s">
        <v>69</v>
      </c>
      <c r="I88" s="17" t="s">
        <v>404</v>
      </c>
      <c r="J88" s="10" t="s">
        <v>70</v>
      </c>
      <c r="K88" s="10"/>
      <c r="L88" s="13">
        <v>-209.1</v>
      </c>
    </row>
    <row r="89" spans="1:12" ht="16.5" customHeight="1" x14ac:dyDescent="0.25">
      <c r="A89" s="8">
        <v>104</v>
      </c>
      <c r="B89" s="16" t="s">
        <v>67</v>
      </c>
      <c r="C89" s="9">
        <v>73103</v>
      </c>
      <c r="D89" s="10">
        <v>31</v>
      </c>
      <c r="E89" s="10" t="s">
        <v>18</v>
      </c>
      <c r="F89" s="10">
        <v>2023</v>
      </c>
      <c r="G89" s="10" t="s">
        <v>68</v>
      </c>
      <c r="H89" s="10" t="s">
        <v>69</v>
      </c>
      <c r="I89" s="17" t="s">
        <v>404</v>
      </c>
      <c r="J89" s="10" t="s">
        <v>70</v>
      </c>
      <c r="K89" s="10"/>
      <c r="L89" s="13">
        <v>-123.87</v>
      </c>
    </row>
    <row r="90" spans="1:12" ht="16.5" customHeight="1" x14ac:dyDescent="0.25">
      <c r="A90" s="8">
        <v>105</v>
      </c>
      <c r="B90" s="16" t="s">
        <v>67</v>
      </c>
      <c r="C90" s="9">
        <v>73104</v>
      </c>
      <c r="D90" s="10">
        <v>31</v>
      </c>
      <c r="E90" s="10" t="s">
        <v>18</v>
      </c>
      <c r="F90" s="10">
        <v>2023</v>
      </c>
      <c r="G90" s="10" t="s">
        <v>68</v>
      </c>
      <c r="H90" s="10" t="s">
        <v>69</v>
      </c>
      <c r="I90" s="17" t="s">
        <v>404</v>
      </c>
      <c r="J90" s="10" t="s">
        <v>70</v>
      </c>
      <c r="K90" s="10"/>
      <c r="L90" s="13">
        <v>-73.959999999999994</v>
      </c>
    </row>
    <row r="91" spans="1:12" ht="16.5" customHeight="1" x14ac:dyDescent="0.25">
      <c r="A91" s="8">
        <v>106</v>
      </c>
      <c r="B91" s="16" t="s">
        <v>67</v>
      </c>
      <c r="C91" s="9">
        <v>73105</v>
      </c>
      <c r="D91" s="10">
        <v>31</v>
      </c>
      <c r="E91" s="10" t="s">
        <v>18</v>
      </c>
      <c r="F91" s="10">
        <v>2023</v>
      </c>
      <c r="G91" s="10" t="s">
        <v>68</v>
      </c>
      <c r="H91" s="10" t="s">
        <v>69</v>
      </c>
      <c r="I91" s="17" t="s">
        <v>404</v>
      </c>
      <c r="J91" s="10" t="s">
        <v>70</v>
      </c>
      <c r="K91" s="10"/>
      <c r="L91" s="13">
        <v>-178.63</v>
      </c>
    </row>
    <row r="92" spans="1:12" ht="16.5" customHeight="1" x14ac:dyDescent="0.25">
      <c r="A92" s="8">
        <v>107</v>
      </c>
      <c r="B92" s="16" t="s">
        <v>67</v>
      </c>
      <c r="C92" s="9">
        <v>73106</v>
      </c>
      <c r="D92" s="10">
        <v>31</v>
      </c>
      <c r="E92" s="10" t="s">
        <v>18</v>
      </c>
      <c r="F92" s="10">
        <v>2023</v>
      </c>
      <c r="G92" s="10" t="s">
        <v>68</v>
      </c>
      <c r="H92" s="10" t="s">
        <v>69</v>
      </c>
      <c r="I92" s="17" t="s">
        <v>404</v>
      </c>
      <c r="J92" s="10" t="s">
        <v>70</v>
      </c>
      <c r="K92" s="10"/>
      <c r="L92" s="13">
        <v>-143.28</v>
      </c>
    </row>
    <row r="93" spans="1:12" ht="16.5" customHeight="1" x14ac:dyDescent="0.25">
      <c r="A93" s="8">
        <v>108</v>
      </c>
      <c r="B93" s="16" t="s">
        <v>67</v>
      </c>
      <c r="C93" s="9">
        <v>73107</v>
      </c>
      <c r="D93" s="10">
        <v>31</v>
      </c>
      <c r="E93" s="10" t="s">
        <v>18</v>
      </c>
      <c r="F93" s="10">
        <v>2023</v>
      </c>
      <c r="G93" s="10" t="s">
        <v>68</v>
      </c>
      <c r="H93" s="10" t="s">
        <v>69</v>
      </c>
      <c r="I93" s="17" t="s">
        <v>404</v>
      </c>
      <c r="J93" s="10" t="s">
        <v>70</v>
      </c>
      <c r="K93" s="10"/>
      <c r="L93" s="13">
        <v>-168.97</v>
      </c>
    </row>
    <row r="94" spans="1:12" ht="16.5" customHeight="1" x14ac:dyDescent="0.25">
      <c r="A94" s="8">
        <v>109</v>
      </c>
      <c r="B94" s="16" t="s">
        <v>67</v>
      </c>
      <c r="C94" s="9">
        <v>73108</v>
      </c>
      <c r="D94" s="10">
        <v>31</v>
      </c>
      <c r="E94" s="10" t="s">
        <v>18</v>
      </c>
      <c r="F94" s="10">
        <v>2023</v>
      </c>
      <c r="G94" s="10" t="s">
        <v>68</v>
      </c>
      <c r="H94" s="10" t="s">
        <v>69</v>
      </c>
      <c r="I94" s="17" t="s">
        <v>404</v>
      </c>
      <c r="J94" s="10" t="s">
        <v>70</v>
      </c>
      <c r="K94" s="10"/>
      <c r="L94" s="13">
        <v>-216.75</v>
      </c>
    </row>
    <row r="95" spans="1:12" ht="16.5" customHeight="1" x14ac:dyDescent="0.25">
      <c r="A95" s="8">
        <v>110</v>
      </c>
      <c r="B95" s="16" t="s">
        <v>67</v>
      </c>
      <c r="C95" s="9">
        <v>73109</v>
      </c>
      <c r="D95" s="10">
        <v>31</v>
      </c>
      <c r="E95" s="10" t="s">
        <v>18</v>
      </c>
      <c r="F95" s="10">
        <v>2023</v>
      </c>
      <c r="G95" s="10" t="s">
        <v>68</v>
      </c>
      <c r="H95" s="10" t="s">
        <v>69</v>
      </c>
      <c r="I95" s="17" t="s">
        <v>404</v>
      </c>
      <c r="J95" s="10" t="s">
        <v>70</v>
      </c>
      <c r="K95" s="10"/>
      <c r="L95" s="13">
        <v>-234.14</v>
      </c>
    </row>
    <row r="96" spans="1:12" ht="16.5" customHeight="1" x14ac:dyDescent="0.25">
      <c r="A96" s="8">
        <v>111</v>
      </c>
      <c r="B96" s="16" t="s">
        <v>67</v>
      </c>
      <c r="C96" s="9">
        <v>73110</v>
      </c>
      <c r="D96" s="10">
        <v>31</v>
      </c>
      <c r="E96" s="10" t="s">
        <v>18</v>
      </c>
      <c r="F96" s="10">
        <v>2023</v>
      </c>
      <c r="G96" s="10" t="s">
        <v>68</v>
      </c>
      <c r="H96" s="10" t="s">
        <v>69</v>
      </c>
      <c r="I96" s="17" t="s">
        <v>404</v>
      </c>
      <c r="J96" s="10" t="s">
        <v>70</v>
      </c>
      <c r="K96" s="10"/>
      <c r="L96" s="13">
        <v>-84.56</v>
      </c>
    </row>
    <row r="97" spans="1:12" ht="16.5" customHeight="1" x14ac:dyDescent="0.25">
      <c r="A97" s="8">
        <v>112</v>
      </c>
      <c r="B97" s="16" t="s">
        <v>67</v>
      </c>
      <c r="C97" s="9">
        <v>73111</v>
      </c>
      <c r="D97" s="10">
        <v>31</v>
      </c>
      <c r="E97" s="10" t="s">
        <v>18</v>
      </c>
      <c r="F97" s="10">
        <v>2023</v>
      </c>
      <c r="G97" s="10" t="s">
        <v>68</v>
      </c>
      <c r="H97" s="10" t="s">
        <v>69</v>
      </c>
      <c r="I97" s="17" t="s">
        <v>404</v>
      </c>
      <c r="J97" s="10" t="s">
        <v>70</v>
      </c>
      <c r="K97" s="10"/>
      <c r="L97" s="13">
        <v>-1.73</v>
      </c>
    </row>
    <row r="98" spans="1:12" ht="16.5" customHeight="1" x14ac:dyDescent="0.25">
      <c r="A98" s="8">
        <v>113</v>
      </c>
      <c r="B98" s="16" t="s">
        <v>67</v>
      </c>
      <c r="C98" s="9">
        <v>73112</v>
      </c>
      <c r="D98" s="10">
        <v>31</v>
      </c>
      <c r="E98" s="10" t="s">
        <v>18</v>
      </c>
      <c r="F98" s="10">
        <v>2023</v>
      </c>
      <c r="G98" s="10" t="s">
        <v>68</v>
      </c>
      <c r="H98" s="10" t="s">
        <v>69</v>
      </c>
      <c r="I98" s="17" t="s">
        <v>404</v>
      </c>
      <c r="J98" s="10" t="s">
        <v>70</v>
      </c>
      <c r="K98" s="10"/>
      <c r="L98" s="13">
        <v>-130.5</v>
      </c>
    </row>
    <row r="99" spans="1:12" ht="16.5" customHeight="1" x14ac:dyDescent="0.25">
      <c r="A99" s="8">
        <v>114</v>
      </c>
      <c r="B99" s="16" t="s">
        <v>67</v>
      </c>
      <c r="C99" s="9">
        <v>73113</v>
      </c>
      <c r="D99" s="10">
        <v>31</v>
      </c>
      <c r="E99" s="10" t="s">
        <v>18</v>
      </c>
      <c r="F99" s="10">
        <v>2023</v>
      </c>
      <c r="G99" s="10" t="s">
        <v>68</v>
      </c>
      <c r="H99" s="10" t="s">
        <v>69</v>
      </c>
      <c r="I99" s="17" t="s">
        <v>404</v>
      </c>
      <c r="J99" s="10" t="s">
        <v>70</v>
      </c>
      <c r="K99" s="10"/>
      <c r="L99" s="13">
        <v>-190.54</v>
      </c>
    </row>
    <row r="100" spans="1:12" ht="16.5" customHeight="1" x14ac:dyDescent="0.25">
      <c r="A100" s="8">
        <v>115</v>
      </c>
      <c r="B100" s="16" t="s">
        <v>67</v>
      </c>
      <c r="C100" s="9">
        <v>73114</v>
      </c>
      <c r="D100" s="10">
        <v>31</v>
      </c>
      <c r="E100" s="10" t="s">
        <v>18</v>
      </c>
      <c r="F100" s="10">
        <v>2023</v>
      </c>
      <c r="G100" s="10" t="s">
        <v>68</v>
      </c>
      <c r="H100" s="10" t="s">
        <v>69</v>
      </c>
      <c r="I100" s="17" t="s">
        <v>404</v>
      </c>
      <c r="J100" s="10" t="s">
        <v>70</v>
      </c>
      <c r="K100" s="10"/>
      <c r="L100" s="13">
        <v>-55.71</v>
      </c>
    </row>
    <row r="101" spans="1:12" ht="16.5" customHeight="1" x14ac:dyDescent="0.25">
      <c r="A101" s="8">
        <v>116</v>
      </c>
      <c r="B101" s="16" t="s">
        <v>67</v>
      </c>
      <c r="C101" s="9">
        <v>73115</v>
      </c>
      <c r="D101" s="10">
        <v>31</v>
      </c>
      <c r="E101" s="10" t="s">
        <v>18</v>
      </c>
      <c r="F101" s="10">
        <v>2023</v>
      </c>
      <c r="G101" s="10" t="s">
        <v>68</v>
      </c>
      <c r="H101" s="10" t="s">
        <v>69</v>
      </c>
      <c r="I101" s="17" t="s">
        <v>404</v>
      </c>
      <c r="J101" s="10" t="s">
        <v>70</v>
      </c>
      <c r="K101" s="10"/>
      <c r="L101" s="13">
        <v>-187.08</v>
      </c>
    </row>
    <row r="102" spans="1:12" ht="16.5" customHeight="1" x14ac:dyDescent="0.25">
      <c r="A102" s="8">
        <v>117</v>
      </c>
      <c r="B102" s="16" t="s">
        <v>44</v>
      </c>
      <c r="C102" s="9">
        <v>892191101748262</v>
      </c>
      <c r="D102" s="10">
        <v>7</v>
      </c>
      <c r="E102" s="10" t="s">
        <v>19</v>
      </c>
      <c r="F102" s="10">
        <v>2023</v>
      </c>
      <c r="G102" s="10" t="s">
        <v>15</v>
      </c>
      <c r="H102" s="21" t="s">
        <v>150</v>
      </c>
      <c r="I102" s="10" t="s">
        <v>112</v>
      </c>
      <c r="J102" s="10" t="s">
        <v>51</v>
      </c>
      <c r="K102" s="10"/>
      <c r="L102" s="13">
        <v>-69</v>
      </c>
    </row>
    <row r="103" spans="1:12" ht="16.5" customHeight="1" x14ac:dyDescent="0.25">
      <c r="A103" s="8">
        <v>118</v>
      </c>
      <c r="B103" s="16" t="s">
        <v>75</v>
      </c>
      <c r="C103" s="9">
        <v>80901</v>
      </c>
      <c r="D103" s="10">
        <v>9</v>
      </c>
      <c r="E103" s="10" t="s">
        <v>19</v>
      </c>
      <c r="F103" s="10">
        <v>2023</v>
      </c>
      <c r="G103" s="10" t="s">
        <v>52</v>
      </c>
      <c r="H103" s="10" t="s">
        <v>33</v>
      </c>
      <c r="I103" s="91" t="s">
        <v>337</v>
      </c>
      <c r="J103" s="10" t="s">
        <v>89</v>
      </c>
      <c r="K103" s="10" t="s">
        <v>384</v>
      </c>
      <c r="L103" s="13">
        <v>-528</v>
      </c>
    </row>
    <row r="104" spans="1:12" ht="16.5" customHeight="1" x14ac:dyDescent="0.25">
      <c r="A104" s="8">
        <v>119</v>
      </c>
      <c r="B104" s="16" t="s">
        <v>85</v>
      </c>
      <c r="C104" s="9">
        <v>554439000039504</v>
      </c>
      <c r="D104" s="10">
        <v>10</v>
      </c>
      <c r="E104" s="10" t="s">
        <v>19</v>
      </c>
      <c r="F104" s="10">
        <v>2023</v>
      </c>
      <c r="G104" s="10" t="s">
        <v>13</v>
      </c>
      <c r="H104" s="10" t="s">
        <v>72</v>
      </c>
      <c r="I104" s="17" t="s">
        <v>324</v>
      </c>
      <c r="J104" s="10" t="s">
        <v>73</v>
      </c>
      <c r="K104" s="10" t="s">
        <v>107</v>
      </c>
      <c r="L104" s="13">
        <v>-2015.58</v>
      </c>
    </row>
    <row r="105" spans="1:12" ht="16.5" customHeight="1" x14ac:dyDescent="0.25">
      <c r="A105" s="8">
        <v>120</v>
      </c>
      <c r="B105" s="16" t="s">
        <v>78</v>
      </c>
      <c r="C105" s="124">
        <v>554439000039504</v>
      </c>
      <c r="D105" s="10">
        <v>18</v>
      </c>
      <c r="E105" s="10" t="s">
        <v>19</v>
      </c>
      <c r="F105" s="10">
        <v>2023</v>
      </c>
      <c r="G105" s="10" t="s">
        <v>53</v>
      </c>
      <c r="H105" s="10" t="s">
        <v>43</v>
      </c>
      <c r="I105" s="123" t="s">
        <v>387</v>
      </c>
      <c r="J105" s="10" t="s">
        <v>89</v>
      </c>
      <c r="K105" s="10" t="s">
        <v>370</v>
      </c>
      <c r="L105" s="13">
        <v>-814.64</v>
      </c>
    </row>
    <row r="106" spans="1:12" ht="16.5" customHeight="1" x14ac:dyDescent="0.25">
      <c r="A106" s="8">
        <v>121</v>
      </c>
      <c r="B106" s="16" t="s">
        <v>76</v>
      </c>
      <c r="C106" s="124">
        <v>554439000039504</v>
      </c>
      <c r="D106" s="10">
        <v>18</v>
      </c>
      <c r="E106" s="10" t="s">
        <v>19</v>
      </c>
      <c r="F106" s="10">
        <v>2023</v>
      </c>
      <c r="G106" s="10" t="s">
        <v>53</v>
      </c>
      <c r="H106" s="10" t="s">
        <v>43</v>
      </c>
      <c r="I106" s="123" t="s">
        <v>387</v>
      </c>
      <c r="J106" s="10" t="s">
        <v>89</v>
      </c>
      <c r="K106" s="10" t="s">
        <v>364</v>
      </c>
      <c r="L106" s="13">
        <v>-2112</v>
      </c>
    </row>
    <row r="107" spans="1:12" ht="16.5" customHeight="1" x14ac:dyDescent="0.25">
      <c r="A107" s="8">
        <v>123</v>
      </c>
      <c r="B107" s="16" t="s">
        <v>77</v>
      </c>
      <c r="C107" s="124">
        <v>554439000039504</v>
      </c>
      <c r="D107" s="10">
        <v>18</v>
      </c>
      <c r="E107" s="10" t="s">
        <v>19</v>
      </c>
      <c r="F107" s="10">
        <v>2023</v>
      </c>
      <c r="G107" s="10" t="s">
        <v>53</v>
      </c>
      <c r="H107" s="10" t="s">
        <v>43</v>
      </c>
      <c r="I107" s="123" t="s">
        <v>387</v>
      </c>
      <c r="J107" s="10" t="s">
        <v>89</v>
      </c>
      <c r="K107" s="10" t="s">
        <v>356</v>
      </c>
      <c r="L107" s="13">
        <v>-1161.5999999999999</v>
      </c>
    </row>
    <row r="108" spans="1:12" ht="16.5" customHeight="1" x14ac:dyDescent="0.25">
      <c r="A108" s="8">
        <v>124</v>
      </c>
      <c r="B108" s="16" t="s">
        <v>54</v>
      </c>
      <c r="C108" s="9">
        <v>90101</v>
      </c>
      <c r="D108" s="10">
        <v>1</v>
      </c>
      <c r="E108" s="10" t="s">
        <v>24</v>
      </c>
      <c r="F108" s="10">
        <v>2023</v>
      </c>
      <c r="G108" s="10" t="s">
        <v>14</v>
      </c>
      <c r="H108" s="10" t="s">
        <v>42</v>
      </c>
      <c r="I108" s="23" t="s">
        <v>335</v>
      </c>
      <c r="J108" s="10" t="s">
        <v>55</v>
      </c>
      <c r="K108" s="10" t="s">
        <v>121</v>
      </c>
      <c r="L108" s="13">
        <v>-1431.24</v>
      </c>
    </row>
    <row r="109" spans="1:12" ht="16.5" customHeight="1" x14ac:dyDescent="0.25">
      <c r="A109" s="8">
        <v>125</v>
      </c>
      <c r="B109" s="16" t="s">
        <v>44</v>
      </c>
      <c r="C109" s="9">
        <v>832481100490258</v>
      </c>
      <c r="D109" s="10">
        <v>5</v>
      </c>
      <c r="E109" s="10" t="s">
        <v>24</v>
      </c>
      <c r="F109" s="10">
        <v>2023</v>
      </c>
      <c r="G109" s="10" t="s">
        <v>15</v>
      </c>
      <c r="H109" s="21" t="s">
        <v>150</v>
      </c>
      <c r="I109" s="10" t="s">
        <v>112</v>
      </c>
      <c r="J109" s="10" t="s">
        <v>51</v>
      </c>
      <c r="K109" s="10"/>
      <c r="L109" s="13">
        <v>-69</v>
      </c>
    </row>
    <row r="110" spans="1:12" ht="16.5" customHeight="1" x14ac:dyDescent="0.25">
      <c r="A110" s="8">
        <v>126</v>
      </c>
      <c r="B110" s="16" t="s">
        <v>85</v>
      </c>
      <c r="C110" s="9">
        <v>554439000039504</v>
      </c>
      <c r="D110" s="10">
        <v>14</v>
      </c>
      <c r="E110" s="10" t="s">
        <v>24</v>
      </c>
      <c r="F110" s="10">
        <v>2023</v>
      </c>
      <c r="G110" s="10" t="s">
        <v>13</v>
      </c>
      <c r="H110" s="10" t="s">
        <v>72</v>
      </c>
      <c r="I110" s="17" t="s">
        <v>324</v>
      </c>
      <c r="J110" s="10" t="s">
        <v>73</v>
      </c>
      <c r="K110" s="10" t="s">
        <v>122</v>
      </c>
      <c r="L110" s="13">
        <v>-966.23</v>
      </c>
    </row>
    <row r="111" spans="1:12" ht="16.5" customHeight="1" x14ac:dyDescent="0.25">
      <c r="A111" s="8">
        <v>127</v>
      </c>
      <c r="B111" s="16" t="s">
        <v>67</v>
      </c>
      <c r="C111" s="9">
        <v>91401</v>
      </c>
      <c r="D111" s="10">
        <v>14</v>
      </c>
      <c r="E111" s="10" t="s">
        <v>24</v>
      </c>
      <c r="F111" s="10">
        <v>2023</v>
      </c>
      <c r="G111" s="10" t="s">
        <v>68</v>
      </c>
      <c r="H111" s="10" t="s">
        <v>69</v>
      </c>
      <c r="I111" s="17" t="s">
        <v>404</v>
      </c>
      <c r="J111" s="10" t="s">
        <v>70</v>
      </c>
      <c r="K111" s="10"/>
      <c r="L111" s="13">
        <v>-334.56</v>
      </c>
    </row>
    <row r="112" spans="1:12" ht="16.5" customHeight="1" x14ac:dyDescent="0.25">
      <c r="A112" s="8">
        <v>128</v>
      </c>
      <c r="B112" s="16" t="s">
        <v>67</v>
      </c>
      <c r="C112" s="9">
        <v>91402</v>
      </c>
      <c r="D112" s="10">
        <v>14</v>
      </c>
      <c r="E112" s="10" t="s">
        <v>24</v>
      </c>
      <c r="F112" s="10">
        <v>2023</v>
      </c>
      <c r="G112" s="10" t="s">
        <v>68</v>
      </c>
      <c r="H112" s="10" t="s">
        <v>69</v>
      </c>
      <c r="I112" s="17" t="s">
        <v>404</v>
      </c>
      <c r="J112" s="10" t="s">
        <v>70</v>
      </c>
      <c r="K112" s="10"/>
      <c r="L112" s="13">
        <v>-117.13</v>
      </c>
    </row>
    <row r="113" spans="1:12" ht="16.5" customHeight="1" x14ac:dyDescent="0.25">
      <c r="A113" s="8">
        <v>129</v>
      </c>
      <c r="B113" s="16" t="s">
        <v>79</v>
      </c>
      <c r="C113" s="9">
        <v>92201</v>
      </c>
      <c r="D113" s="10">
        <v>22</v>
      </c>
      <c r="E113" s="10" t="s">
        <v>24</v>
      </c>
      <c r="F113" s="10">
        <v>2023</v>
      </c>
      <c r="G113" s="10" t="s">
        <v>52</v>
      </c>
      <c r="H113" s="10" t="s">
        <v>33</v>
      </c>
      <c r="I113" s="91" t="s">
        <v>337</v>
      </c>
      <c r="J113" s="10" t="s">
        <v>89</v>
      </c>
      <c r="K113" s="10" t="s">
        <v>340</v>
      </c>
      <c r="L113" s="13">
        <v>-527</v>
      </c>
    </row>
    <row r="114" spans="1:12" ht="16.5" customHeight="1" x14ac:dyDescent="0.25">
      <c r="A114" s="8">
        <v>131</v>
      </c>
      <c r="B114" s="16" t="s">
        <v>44</v>
      </c>
      <c r="C114" s="9">
        <v>842781200345840</v>
      </c>
      <c r="D114" s="10">
        <v>5</v>
      </c>
      <c r="E114" s="10" t="s">
        <v>25</v>
      </c>
      <c r="F114" s="10">
        <v>2023</v>
      </c>
      <c r="G114" s="10" t="s">
        <v>15</v>
      </c>
      <c r="H114" s="21" t="s">
        <v>150</v>
      </c>
      <c r="I114" s="10" t="s">
        <v>112</v>
      </c>
      <c r="J114" s="10" t="s">
        <v>51</v>
      </c>
      <c r="K114" s="10"/>
      <c r="L114" s="13">
        <v>-69</v>
      </c>
    </row>
    <row r="115" spans="1:12" ht="16.5" customHeight="1" x14ac:dyDescent="0.25">
      <c r="A115" s="8">
        <v>132</v>
      </c>
      <c r="B115" s="16" t="s">
        <v>75</v>
      </c>
      <c r="C115" s="9">
        <v>101001</v>
      </c>
      <c r="D115" s="10">
        <v>10</v>
      </c>
      <c r="E115" s="10" t="s">
        <v>25</v>
      </c>
      <c r="F115" s="10">
        <v>2023</v>
      </c>
      <c r="G115" s="10" t="s">
        <v>52</v>
      </c>
      <c r="H115" s="10" t="s">
        <v>33</v>
      </c>
      <c r="I115" s="91" t="s">
        <v>337</v>
      </c>
      <c r="J115" s="10" t="s">
        <v>89</v>
      </c>
      <c r="K115" s="10" t="s">
        <v>385</v>
      </c>
      <c r="L115" s="13">
        <v>-113.1</v>
      </c>
    </row>
    <row r="116" spans="1:12" ht="16.5" customHeight="1" x14ac:dyDescent="0.25">
      <c r="A116" s="8">
        <v>133</v>
      </c>
      <c r="B116" s="16" t="s">
        <v>78</v>
      </c>
      <c r="C116" s="124">
        <v>554439000039504</v>
      </c>
      <c r="D116" s="10">
        <v>17</v>
      </c>
      <c r="E116" s="10" t="s">
        <v>25</v>
      </c>
      <c r="F116" s="10">
        <v>2023</v>
      </c>
      <c r="G116" s="10" t="s">
        <v>53</v>
      </c>
      <c r="H116" s="10" t="s">
        <v>43</v>
      </c>
      <c r="I116" s="123" t="s">
        <v>387</v>
      </c>
      <c r="J116" s="10" t="s">
        <v>89</v>
      </c>
      <c r="K116" s="10" t="s">
        <v>373</v>
      </c>
      <c r="L116" s="13">
        <v>-468.84</v>
      </c>
    </row>
    <row r="117" spans="1:12" ht="16.5" customHeight="1" x14ac:dyDescent="0.25">
      <c r="A117" s="8">
        <v>134</v>
      </c>
      <c r="B117" s="16" t="s">
        <v>76</v>
      </c>
      <c r="C117" s="124">
        <v>554439000039504</v>
      </c>
      <c r="D117" s="10">
        <v>17</v>
      </c>
      <c r="E117" s="10" t="s">
        <v>25</v>
      </c>
      <c r="F117" s="10">
        <v>2023</v>
      </c>
      <c r="G117" s="10" t="s">
        <v>53</v>
      </c>
      <c r="H117" s="10" t="s">
        <v>43</v>
      </c>
      <c r="I117" s="123" t="s">
        <v>387</v>
      </c>
      <c r="J117" s="10" t="s">
        <v>89</v>
      </c>
      <c r="K117" s="10" t="s">
        <v>365</v>
      </c>
      <c r="L117" s="13">
        <v>-452.4</v>
      </c>
    </row>
    <row r="118" spans="1:12" ht="16.5" customHeight="1" x14ac:dyDescent="0.25">
      <c r="A118" s="8">
        <v>135</v>
      </c>
      <c r="B118" s="16" t="s">
        <v>77</v>
      </c>
      <c r="C118" s="124">
        <v>554439000039504</v>
      </c>
      <c r="D118" s="10">
        <v>17</v>
      </c>
      <c r="E118" s="10" t="s">
        <v>25</v>
      </c>
      <c r="F118" s="10">
        <v>2023</v>
      </c>
      <c r="G118" s="10" t="s">
        <v>53</v>
      </c>
      <c r="H118" s="10" t="s">
        <v>43</v>
      </c>
      <c r="I118" s="123" t="s">
        <v>387</v>
      </c>
      <c r="J118" s="10" t="s">
        <v>89</v>
      </c>
      <c r="K118" s="10" t="s">
        <v>357</v>
      </c>
      <c r="L118" s="13">
        <v>-242.82</v>
      </c>
    </row>
    <row r="119" spans="1:12" ht="16.5" customHeight="1" x14ac:dyDescent="0.25">
      <c r="A119" s="8">
        <v>136</v>
      </c>
      <c r="B119" s="16" t="s">
        <v>85</v>
      </c>
      <c r="C119" s="9">
        <v>554439000039504</v>
      </c>
      <c r="D119" s="10">
        <v>17</v>
      </c>
      <c r="E119" s="10" t="s">
        <v>25</v>
      </c>
      <c r="F119" s="10">
        <v>2023</v>
      </c>
      <c r="G119" s="10" t="s">
        <v>13</v>
      </c>
      <c r="H119" s="10" t="s">
        <v>72</v>
      </c>
      <c r="I119" s="17" t="s">
        <v>324</v>
      </c>
      <c r="J119" s="10" t="s">
        <v>73</v>
      </c>
      <c r="K119" s="10" t="s">
        <v>108</v>
      </c>
      <c r="L119" s="13">
        <v>-914.38</v>
      </c>
    </row>
    <row r="120" spans="1:12" ht="16.5" customHeight="1" x14ac:dyDescent="0.25">
      <c r="A120" s="8">
        <v>138</v>
      </c>
      <c r="B120" s="16" t="s">
        <v>44</v>
      </c>
      <c r="C120" s="9">
        <v>803101100539022</v>
      </c>
      <c r="D120" s="10">
        <v>6</v>
      </c>
      <c r="E120" s="10" t="s">
        <v>26</v>
      </c>
      <c r="F120" s="10">
        <v>2023</v>
      </c>
      <c r="G120" s="10" t="s">
        <v>15</v>
      </c>
      <c r="H120" s="21" t="s">
        <v>150</v>
      </c>
      <c r="I120" s="10" t="s">
        <v>112</v>
      </c>
      <c r="J120" s="10" t="s">
        <v>51</v>
      </c>
      <c r="K120" s="10"/>
      <c r="L120" s="13">
        <v>-69</v>
      </c>
    </row>
    <row r="121" spans="1:12" ht="16.5" customHeight="1" x14ac:dyDescent="0.25">
      <c r="A121" s="8">
        <v>140</v>
      </c>
      <c r="B121" s="16" t="s">
        <v>85</v>
      </c>
      <c r="C121" s="9">
        <v>554439000039504</v>
      </c>
      <c r="D121" s="10">
        <v>20</v>
      </c>
      <c r="E121" s="10" t="s">
        <v>26</v>
      </c>
      <c r="F121" s="10">
        <v>2023</v>
      </c>
      <c r="G121" s="10" t="s">
        <v>13</v>
      </c>
      <c r="H121" s="10" t="s">
        <v>72</v>
      </c>
      <c r="I121" s="17" t="s">
        <v>324</v>
      </c>
      <c r="J121" s="10" t="s">
        <v>73</v>
      </c>
      <c r="K121" s="10" t="s">
        <v>123</v>
      </c>
      <c r="L121" s="13">
        <v>-831.25</v>
      </c>
    </row>
    <row r="122" spans="1:12" ht="16.5" customHeight="1" x14ac:dyDescent="0.25">
      <c r="A122" s="8">
        <v>141</v>
      </c>
      <c r="B122" s="16" t="s">
        <v>85</v>
      </c>
      <c r="C122" s="9">
        <v>554439000039504</v>
      </c>
      <c r="D122" s="10">
        <v>23</v>
      </c>
      <c r="E122" s="10" t="s">
        <v>26</v>
      </c>
      <c r="F122" s="10">
        <v>2023</v>
      </c>
      <c r="G122" s="10" t="s">
        <v>13</v>
      </c>
      <c r="H122" s="10" t="s">
        <v>72</v>
      </c>
      <c r="I122" s="17" t="s">
        <v>324</v>
      </c>
      <c r="J122" s="10" t="s">
        <v>73</v>
      </c>
      <c r="K122" s="10" t="s">
        <v>120</v>
      </c>
      <c r="L122" s="13">
        <v>-241.85</v>
      </c>
    </row>
    <row r="123" spans="1:12" ht="16.5" customHeight="1" x14ac:dyDescent="0.25">
      <c r="A123" s="8">
        <v>142</v>
      </c>
      <c r="B123" s="16" t="s">
        <v>44</v>
      </c>
      <c r="C123" s="9">
        <v>873391201264851</v>
      </c>
      <c r="D123" s="10">
        <v>5</v>
      </c>
      <c r="E123" s="10" t="s">
        <v>27</v>
      </c>
      <c r="F123" s="10">
        <v>2023</v>
      </c>
      <c r="G123" s="10" t="s">
        <v>15</v>
      </c>
      <c r="H123" s="21" t="s">
        <v>150</v>
      </c>
      <c r="I123" s="10" t="s">
        <v>112</v>
      </c>
      <c r="J123" s="10" t="s">
        <v>51</v>
      </c>
      <c r="K123" s="10"/>
      <c r="L123" s="13">
        <v>-72</v>
      </c>
    </row>
    <row r="124" spans="1:12" ht="16.5" customHeight="1" x14ac:dyDescent="0.25">
      <c r="A124" s="8">
        <v>144</v>
      </c>
      <c r="B124" s="16" t="s">
        <v>44</v>
      </c>
      <c r="C124" s="9">
        <v>870051201332008</v>
      </c>
      <c r="D124" s="10">
        <v>5</v>
      </c>
      <c r="E124" s="10" t="s">
        <v>28</v>
      </c>
      <c r="F124" s="10">
        <v>2024</v>
      </c>
      <c r="G124" s="10" t="s">
        <v>15</v>
      </c>
      <c r="H124" s="21" t="s">
        <v>150</v>
      </c>
      <c r="I124" s="10" t="s">
        <v>112</v>
      </c>
      <c r="J124" s="10" t="s">
        <v>51</v>
      </c>
      <c r="K124" s="10"/>
      <c r="L124" s="13">
        <v>-72</v>
      </c>
    </row>
    <row r="125" spans="1:12" ht="16.5" customHeight="1" x14ac:dyDescent="0.25">
      <c r="A125" s="8">
        <v>145</v>
      </c>
      <c r="B125" s="16" t="s">
        <v>85</v>
      </c>
      <c r="C125" s="9">
        <v>554439000039504</v>
      </c>
      <c r="D125" s="10">
        <v>11</v>
      </c>
      <c r="E125" s="10" t="s">
        <v>28</v>
      </c>
      <c r="F125" s="10">
        <v>2024</v>
      </c>
      <c r="G125" s="10" t="s">
        <v>13</v>
      </c>
      <c r="H125" s="10" t="s">
        <v>72</v>
      </c>
      <c r="I125" s="17" t="s">
        <v>324</v>
      </c>
      <c r="J125" s="10" t="s">
        <v>73</v>
      </c>
      <c r="K125" s="10" t="s">
        <v>124</v>
      </c>
      <c r="L125" s="13">
        <v>-831.25</v>
      </c>
    </row>
    <row r="126" spans="1:12" ht="16.5" customHeight="1" x14ac:dyDescent="0.25">
      <c r="A126" s="8">
        <v>146</v>
      </c>
      <c r="B126" s="16" t="s">
        <v>85</v>
      </c>
      <c r="C126" s="9">
        <v>554439000039504</v>
      </c>
      <c r="D126" s="10">
        <v>11</v>
      </c>
      <c r="E126" s="10" t="s">
        <v>28</v>
      </c>
      <c r="F126" s="10">
        <v>2024</v>
      </c>
      <c r="G126" s="10" t="s">
        <v>13</v>
      </c>
      <c r="H126" s="10" t="s">
        <v>72</v>
      </c>
      <c r="I126" s="17" t="s">
        <v>324</v>
      </c>
      <c r="J126" s="10" t="s">
        <v>73</v>
      </c>
      <c r="K126" s="10" t="s">
        <v>125</v>
      </c>
      <c r="L126" s="13">
        <v>-831.25</v>
      </c>
    </row>
    <row r="127" spans="1:12" ht="16.5" customHeight="1" x14ac:dyDescent="0.25">
      <c r="A127" s="8">
        <v>147</v>
      </c>
      <c r="B127" s="16" t="s">
        <v>67</v>
      </c>
      <c r="C127" s="9">
        <v>11501</v>
      </c>
      <c r="D127" s="10">
        <v>15</v>
      </c>
      <c r="E127" s="10" t="s">
        <v>28</v>
      </c>
      <c r="F127" s="10">
        <v>2024</v>
      </c>
      <c r="G127" s="10" t="s">
        <v>68</v>
      </c>
      <c r="H127" s="10" t="s">
        <v>69</v>
      </c>
      <c r="I127" s="17" t="s">
        <v>404</v>
      </c>
      <c r="J127" s="10" t="s">
        <v>70</v>
      </c>
      <c r="K127" s="10"/>
      <c r="L127" s="13">
        <v>-50.68</v>
      </c>
    </row>
    <row r="128" spans="1:12" ht="16.5" customHeight="1" x14ac:dyDescent="0.25">
      <c r="A128" s="8">
        <v>148</v>
      </c>
      <c r="B128" s="16" t="s">
        <v>67</v>
      </c>
      <c r="C128" s="9">
        <v>11502</v>
      </c>
      <c r="D128" s="10">
        <v>15</v>
      </c>
      <c r="E128" s="10" t="s">
        <v>28</v>
      </c>
      <c r="F128" s="10">
        <v>2024</v>
      </c>
      <c r="G128" s="10" t="s">
        <v>68</v>
      </c>
      <c r="H128" s="10" t="s">
        <v>69</v>
      </c>
      <c r="I128" s="17" t="s">
        <v>404</v>
      </c>
      <c r="J128" s="10" t="s">
        <v>70</v>
      </c>
      <c r="K128" s="10"/>
      <c r="L128" s="13">
        <v>-33.799999999999997</v>
      </c>
    </row>
    <row r="129" spans="1:12" ht="16.5" customHeight="1" x14ac:dyDescent="0.25">
      <c r="A129" s="8">
        <v>149</v>
      </c>
      <c r="B129" s="16" t="s">
        <v>67</v>
      </c>
      <c r="C129" s="9">
        <v>11503</v>
      </c>
      <c r="D129" s="10">
        <v>15</v>
      </c>
      <c r="E129" s="10" t="s">
        <v>28</v>
      </c>
      <c r="F129" s="10">
        <v>2024</v>
      </c>
      <c r="G129" s="10" t="s">
        <v>68</v>
      </c>
      <c r="H129" s="10" t="s">
        <v>69</v>
      </c>
      <c r="I129" s="17" t="s">
        <v>404</v>
      </c>
      <c r="J129" s="10" t="s">
        <v>70</v>
      </c>
      <c r="K129" s="10"/>
      <c r="L129" s="13">
        <v>-1.72</v>
      </c>
    </row>
    <row r="130" spans="1:12" ht="16.5" customHeight="1" x14ac:dyDescent="0.25">
      <c r="A130" s="8">
        <v>150</v>
      </c>
      <c r="B130" s="16" t="s">
        <v>67</v>
      </c>
      <c r="C130" s="9">
        <v>11504</v>
      </c>
      <c r="D130" s="10">
        <v>15</v>
      </c>
      <c r="E130" s="10" t="s">
        <v>28</v>
      </c>
      <c r="F130" s="10">
        <v>2024</v>
      </c>
      <c r="G130" s="10" t="s">
        <v>68</v>
      </c>
      <c r="H130" s="10" t="s">
        <v>69</v>
      </c>
      <c r="I130" s="17" t="s">
        <v>404</v>
      </c>
      <c r="J130" s="10" t="s">
        <v>70</v>
      </c>
      <c r="K130" s="10"/>
      <c r="L130" s="13">
        <v>-1.8</v>
      </c>
    </row>
    <row r="131" spans="1:12" ht="16.5" customHeight="1" x14ac:dyDescent="0.25">
      <c r="A131" s="8">
        <v>152</v>
      </c>
      <c r="B131" s="16" t="s">
        <v>44</v>
      </c>
      <c r="C131" s="112">
        <v>870361101389352</v>
      </c>
      <c r="D131" s="10">
        <v>5</v>
      </c>
      <c r="E131" s="10" t="s">
        <v>29</v>
      </c>
      <c r="F131" s="10">
        <v>2024</v>
      </c>
      <c r="G131" s="10" t="s">
        <v>15</v>
      </c>
      <c r="H131" s="21" t="s">
        <v>150</v>
      </c>
      <c r="I131" s="10" t="s">
        <v>112</v>
      </c>
      <c r="J131" s="10" t="s">
        <v>51</v>
      </c>
      <c r="K131" s="10"/>
      <c r="L131" s="13">
        <v>-72</v>
      </c>
    </row>
    <row r="132" spans="1:12" ht="16.5" customHeight="1" x14ac:dyDescent="0.25">
      <c r="A132" s="8">
        <v>154</v>
      </c>
      <c r="B132" s="16" t="s">
        <v>85</v>
      </c>
      <c r="C132" s="9">
        <v>554439000039504</v>
      </c>
      <c r="D132" s="10">
        <v>20</v>
      </c>
      <c r="E132" s="10" t="s">
        <v>29</v>
      </c>
      <c r="F132" s="10">
        <v>2024</v>
      </c>
      <c r="G132" s="10" t="s">
        <v>13</v>
      </c>
      <c r="H132" s="10" t="s">
        <v>72</v>
      </c>
      <c r="I132" s="17" t="s">
        <v>324</v>
      </c>
      <c r="J132" s="10" t="s">
        <v>73</v>
      </c>
      <c r="K132" s="10" t="s">
        <v>142</v>
      </c>
      <c r="L132" s="13">
        <v>-997.5</v>
      </c>
    </row>
    <row r="133" spans="1:12" ht="16.5" customHeight="1" x14ac:dyDescent="0.25">
      <c r="A133" s="8">
        <v>158</v>
      </c>
      <c r="B133" s="16" t="s">
        <v>85</v>
      </c>
      <c r="C133" s="9">
        <v>554439000039504</v>
      </c>
      <c r="D133" s="10">
        <v>1</v>
      </c>
      <c r="E133" s="10" t="s">
        <v>71</v>
      </c>
      <c r="F133" s="10">
        <v>2024</v>
      </c>
      <c r="G133" s="10" t="s">
        <v>13</v>
      </c>
      <c r="H133" s="10" t="s">
        <v>72</v>
      </c>
      <c r="I133" s="17" t="s">
        <v>324</v>
      </c>
      <c r="J133" s="10" t="s">
        <v>73</v>
      </c>
      <c r="K133" s="10" t="s">
        <v>126</v>
      </c>
      <c r="L133" s="13">
        <v>-997.5</v>
      </c>
    </row>
    <row r="134" spans="1:12" ht="16.5" customHeight="1" x14ac:dyDescent="0.25">
      <c r="A134" s="8">
        <v>159</v>
      </c>
      <c r="B134" s="16" t="s">
        <v>44</v>
      </c>
      <c r="C134" s="9">
        <v>870651201440186</v>
      </c>
      <c r="D134" s="10">
        <v>5</v>
      </c>
      <c r="E134" s="10" t="s">
        <v>71</v>
      </c>
      <c r="F134" s="10">
        <v>2024</v>
      </c>
      <c r="G134" s="10" t="s">
        <v>15</v>
      </c>
      <c r="H134" s="21" t="s">
        <v>150</v>
      </c>
      <c r="I134" s="10" t="s">
        <v>112</v>
      </c>
      <c r="J134" s="10" t="s">
        <v>51</v>
      </c>
      <c r="K134" s="10"/>
      <c r="L134" s="13">
        <v>-72</v>
      </c>
    </row>
    <row r="135" spans="1:12" ht="16.5" customHeight="1" x14ac:dyDescent="0.25">
      <c r="A135" s="8">
        <v>161</v>
      </c>
      <c r="B135" s="16" t="s">
        <v>44</v>
      </c>
      <c r="C135" s="9">
        <v>840961101047138</v>
      </c>
      <c r="D135" s="10">
        <v>5</v>
      </c>
      <c r="E135" s="10" t="s">
        <v>12</v>
      </c>
      <c r="F135" s="10">
        <v>2024</v>
      </c>
      <c r="G135" s="10" t="s">
        <v>15</v>
      </c>
      <c r="H135" s="21" t="s">
        <v>150</v>
      </c>
      <c r="I135" s="10" t="s">
        <v>112</v>
      </c>
      <c r="J135" s="10" t="s">
        <v>51</v>
      </c>
      <c r="K135" s="10"/>
      <c r="L135" s="13">
        <v>-72</v>
      </c>
    </row>
    <row r="136" spans="1:12" ht="16.5" customHeight="1" x14ac:dyDescent="0.25">
      <c r="A136" s="8">
        <v>162</v>
      </c>
      <c r="B136" s="16" t="s">
        <v>85</v>
      </c>
      <c r="C136" s="9">
        <v>554439000039504</v>
      </c>
      <c r="D136" s="10">
        <v>18</v>
      </c>
      <c r="E136" s="10" t="s">
        <v>12</v>
      </c>
      <c r="F136" s="10">
        <v>2024</v>
      </c>
      <c r="G136" s="10" t="s">
        <v>13</v>
      </c>
      <c r="H136" s="10" t="s">
        <v>72</v>
      </c>
      <c r="I136" s="17" t="s">
        <v>324</v>
      </c>
      <c r="J136" s="10" t="s">
        <v>73</v>
      </c>
      <c r="K136" s="10" t="s">
        <v>127</v>
      </c>
      <c r="L136" s="13">
        <v>-914.38</v>
      </c>
    </row>
    <row r="137" spans="1:12" ht="16.5" customHeight="1" x14ac:dyDescent="0.25">
      <c r="A137" s="8">
        <v>164</v>
      </c>
      <c r="B137" s="16" t="s">
        <v>67</v>
      </c>
      <c r="C137" s="9">
        <v>42501</v>
      </c>
      <c r="D137" s="10">
        <v>25</v>
      </c>
      <c r="E137" s="10" t="s">
        <v>12</v>
      </c>
      <c r="F137" s="10">
        <v>2024</v>
      </c>
      <c r="G137" s="10" t="s">
        <v>68</v>
      </c>
      <c r="H137" s="10" t="s">
        <v>69</v>
      </c>
      <c r="I137" s="17" t="s">
        <v>404</v>
      </c>
      <c r="J137" s="10" t="s">
        <v>70</v>
      </c>
      <c r="K137" s="10"/>
      <c r="L137" s="13">
        <v>-1.8</v>
      </c>
    </row>
    <row r="138" spans="1:12" ht="16.5" customHeight="1" x14ac:dyDescent="0.25">
      <c r="A138" s="8">
        <v>165</v>
      </c>
      <c r="B138" s="16" t="s">
        <v>67</v>
      </c>
      <c r="C138" s="9">
        <v>42502</v>
      </c>
      <c r="D138" s="10">
        <v>25</v>
      </c>
      <c r="E138" s="10" t="s">
        <v>12</v>
      </c>
      <c r="F138" s="10">
        <v>2024</v>
      </c>
      <c r="G138" s="10" t="s">
        <v>68</v>
      </c>
      <c r="H138" s="10" t="s">
        <v>69</v>
      </c>
      <c r="I138" s="17" t="s">
        <v>404</v>
      </c>
      <c r="J138" s="10" t="s">
        <v>70</v>
      </c>
      <c r="K138" s="10"/>
      <c r="L138" s="13">
        <v>-1.8</v>
      </c>
    </row>
    <row r="139" spans="1:12" ht="16.5" customHeight="1" x14ac:dyDescent="0.25">
      <c r="A139" s="8">
        <v>166</v>
      </c>
      <c r="B139" s="16" t="s">
        <v>67</v>
      </c>
      <c r="C139" s="9">
        <v>42503</v>
      </c>
      <c r="D139" s="10">
        <v>25</v>
      </c>
      <c r="E139" s="10" t="s">
        <v>12</v>
      </c>
      <c r="F139" s="10">
        <v>2024</v>
      </c>
      <c r="G139" s="10" t="s">
        <v>68</v>
      </c>
      <c r="H139" s="10" t="s">
        <v>69</v>
      </c>
      <c r="I139" s="17" t="s">
        <v>404</v>
      </c>
      <c r="J139" s="10" t="s">
        <v>70</v>
      </c>
      <c r="K139" s="10"/>
      <c r="L139" s="13">
        <v>-1.8</v>
      </c>
    </row>
    <row r="140" spans="1:12" ht="16.5" customHeight="1" x14ac:dyDescent="0.25">
      <c r="A140" s="8">
        <v>167</v>
      </c>
      <c r="B140" s="16" t="s">
        <v>44</v>
      </c>
      <c r="C140" s="9">
        <v>881271101856238</v>
      </c>
      <c r="D140" s="10">
        <v>6</v>
      </c>
      <c r="E140" s="10" t="s">
        <v>16</v>
      </c>
      <c r="F140" s="10">
        <v>2024</v>
      </c>
      <c r="G140" s="10" t="s">
        <v>15</v>
      </c>
      <c r="H140" s="21" t="s">
        <v>150</v>
      </c>
      <c r="I140" s="10" t="s">
        <v>112</v>
      </c>
      <c r="J140" s="10" t="s">
        <v>51</v>
      </c>
      <c r="K140" s="10"/>
      <c r="L140" s="13">
        <v>-72</v>
      </c>
    </row>
    <row r="141" spans="1:12" ht="16.5" customHeight="1" x14ac:dyDescent="0.25">
      <c r="A141" s="8">
        <v>168</v>
      </c>
      <c r="B141" s="16" t="s">
        <v>85</v>
      </c>
      <c r="C141" s="9">
        <v>554439000039504</v>
      </c>
      <c r="D141" s="10">
        <v>9</v>
      </c>
      <c r="E141" s="10" t="s">
        <v>16</v>
      </c>
      <c r="F141" s="10">
        <v>2024</v>
      </c>
      <c r="G141" s="10" t="s">
        <v>13</v>
      </c>
      <c r="H141" s="10" t="s">
        <v>72</v>
      </c>
      <c r="I141" s="17" t="s">
        <v>324</v>
      </c>
      <c r="J141" s="10" t="s">
        <v>73</v>
      </c>
      <c r="K141" s="10" t="s">
        <v>128</v>
      </c>
      <c r="L141" s="13">
        <v>-914.37</v>
      </c>
    </row>
    <row r="142" spans="1:12" ht="16.5" customHeight="1" x14ac:dyDescent="0.25">
      <c r="A142" s="8">
        <v>170</v>
      </c>
      <c r="B142" s="16" t="s">
        <v>44</v>
      </c>
      <c r="C142" s="9">
        <v>891571200567272</v>
      </c>
      <c r="D142" s="10">
        <v>5</v>
      </c>
      <c r="E142" s="10" t="s">
        <v>17</v>
      </c>
      <c r="F142" s="10">
        <v>2024</v>
      </c>
      <c r="G142" s="10" t="s">
        <v>15</v>
      </c>
      <c r="H142" s="21" t="s">
        <v>150</v>
      </c>
      <c r="I142" s="10" t="s">
        <v>112</v>
      </c>
      <c r="J142" s="10" t="s">
        <v>51</v>
      </c>
      <c r="K142" s="10"/>
      <c r="L142" s="13">
        <v>-72</v>
      </c>
    </row>
    <row r="143" spans="1:12" ht="16.5" customHeight="1" x14ac:dyDescent="0.25">
      <c r="A143" s="8">
        <v>171</v>
      </c>
      <c r="B143" s="16" t="s">
        <v>85</v>
      </c>
      <c r="C143" s="9">
        <v>554439000039504</v>
      </c>
      <c r="D143" s="10">
        <v>25</v>
      </c>
      <c r="E143" s="10" t="s">
        <v>17</v>
      </c>
      <c r="F143" s="10">
        <v>2024</v>
      </c>
      <c r="G143" s="10" t="s">
        <v>13</v>
      </c>
      <c r="H143" s="10" t="s">
        <v>72</v>
      </c>
      <c r="I143" s="17" t="s">
        <v>324</v>
      </c>
      <c r="J143" s="10" t="s">
        <v>73</v>
      </c>
      <c r="K143" s="10" t="s">
        <v>106</v>
      </c>
      <c r="L143" s="13">
        <v>-914.37</v>
      </c>
    </row>
    <row r="144" spans="1:12" ht="16.5" customHeight="1" x14ac:dyDescent="0.25">
      <c r="A144" s="8">
        <v>172</v>
      </c>
      <c r="B144" s="16" t="s">
        <v>78</v>
      </c>
      <c r="C144" s="124">
        <v>70101</v>
      </c>
      <c r="D144" s="10">
        <v>1</v>
      </c>
      <c r="E144" s="10" t="s">
        <v>18</v>
      </c>
      <c r="F144" s="10">
        <v>2024</v>
      </c>
      <c r="G144" s="10" t="s">
        <v>53</v>
      </c>
      <c r="H144" s="10" t="s">
        <v>43</v>
      </c>
      <c r="I144" s="123" t="s">
        <v>387</v>
      </c>
      <c r="J144" s="10" t="s">
        <v>89</v>
      </c>
      <c r="K144" s="10" t="s">
        <v>374</v>
      </c>
      <c r="L144" s="13">
        <v>-137.91</v>
      </c>
    </row>
    <row r="145" spans="1:12" ht="16.5" customHeight="1" x14ac:dyDescent="0.25">
      <c r="A145" s="8">
        <v>174</v>
      </c>
      <c r="B145" s="16" t="s">
        <v>44</v>
      </c>
      <c r="C145" s="9">
        <v>871871200804479</v>
      </c>
      <c r="D145" s="10">
        <v>5</v>
      </c>
      <c r="E145" s="10" t="s">
        <v>18</v>
      </c>
      <c r="F145" s="10">
        <v>2024</v>
      </c>
      <c r="G145" s="10" t="s">
        <v>15</v>
      </c>
      <c r="H145" s="21" t="s">
        <v>150</v>
      </c>
      <c r="I145" s="10" t="s">
        <v>112</v>
      </c>
      <c r="J145" s="10" t="s">
        <v>51</v>
      </c>
      <c r="K145" s="10"/>
      <c r="L145" s="13">
        <v>-54</v>
      </c>
    </row>
    <row r="146" spans="1:12" ht="16.5" customHeight="1" x14ac:dyDescent="0.25">
      <c r="A146" s="8">
        <v>177</v>
      </c>
      <c r="B146" s="16" t="s">
        <v>67</v>
      </c>
      <c r="C146" s="9">
        <v>73001</v>
      </c>
      <c r="D146" s="10">
        <v>30</v>
      </c>
      <c r="E146" s="10" t="s">
        <v>18</v>
      </c>
      <c r="F146" s="10">
        <v>2024</v>
      </c>
      <c r="G146" s="10" t="s">
        <v>68</v>
      </c>
      <c r="H146" s="10" t="s">
        <v>69</v>
      </c>
      <c r="I146" s="17" t="s">
        <v>404</v>
      </c>
      <c r="J146" s="10" t="s">
        <v>70</v>
      </c>
      <c r="K146" s="10"/>
      <c r="L146" s="13">
        <v>-1.8</v>
      </c>
    </row>
    <row r="147" spans="1:12" ht="16.5" customHeight="1" x14ac:dyDescent="0.25">
      <c r="A147" s="8">
        <v>178</v>
      </c>
      <c r="B147" s="16" t="s">
        <v>67</v>
      </c>
      <c r="C147" s="9">
        <v>73002</v>
      </c>
      <c r="D147" s="10">
        <v>30</v>
      </c>
      <c r="E147" s="10" t="s">
        <v>18</v>
      </c>
      <c r="F147" s="10">
        <v>2024</v>
      </c>
      <c r="G147" s="10" t="s">
        <v>68</v>
      </c>
      <c r="H147" s="10" t="s">
        <v>69</v>
      </c>
      <c r="I147" s="17" t="s">
        <v>404</v>
      </c>
      <c r="J147" s="10" t="s">
        <v>70</v>
      </c>
      <c r="K147" s="10"/>
      <c r="L147" s="13">
        <v>-1.8</v>
      </c>
    </row>
    <row r="148" spans="1:12" ht="16.5" customHeight="1" x14ac:dyDescent="0.25">
      <c r="A148" s="8">
        <v>179</v>
      </c>
      <c r="B148" s="16" t="s">
        <v>67</v>
      </c>
      <c r="C148" s="9">
        <v>73003</v>
      </c>
      <c r="D148" s="10">
        <v>30</v>
      </c>
      <c r="E148" s="10" t="s">
        <v>18</v>
      </c>
      <c r="F148" s="10">
        <v>2024</v>
      </c>
      <c r="G148" s="10" t="s">
        <v>68</v>
      </c>
      <c r="H148" s="10" t="s">
        <v>69</v>
      </c>
      <c r="I148" s="17" t="s">
        <v>404</v>
      </c>
      <c r="J148" s="10" t="s">
        <v>70</v>
      </c>
      <c r="K148" s="10"/>
      <c r="L148" s="13">
        <v>-1.8</v>
      </c>
    </row>
    <row r="149" spans="1:12" ht="16.5" customHeight="1" x14ac:dyDescent="0.25">
      <c r="A149" s="8">
        <v>180</v>
      </c>
      <c r="B149" s="16" t="s">
        <v>57</v>
      </c>
      <c r="C149" s="9">
        <v>554439000006509</v>
      </c>
      <c r="D149" s="10">
        <v>2</v>
      </c>
      <c r="E149" s="10" t="s">
        <v>19</v>
      </c>
      <c r="F149" s="10">
        <v>2024</v>
      </c>
      <c r="G149" s="10" t="s">
        <v>13</v>
      </c>
      <c r="H149" s="10" t="s">
        <v>40</v>
      </c>
      <c r="I149" s="10" t="s">
        <v>336</v>
      </c>
      <c r="J149" s="10" t="s">
        <v>88</v>
      </c>
      <c r="K149" s="10"/>
      <c r="L149" s="13">
        <v>-2506.8000000000002</v>
      </c>
    </row>
    <row r="150" spans="1:12" ht="16.5" customHeight="1" x14ac:dyDescent="0.25">
      <c r="A150" s="8">
        <v>183</v>
      </c>
      <c r="B150" s="16" t="s">
        <v>44</v>
      </c>
      <c r="C150" s="9">
        <v>832181103672899</v>
      </c>
      <c r="D150" s="10">
        <v>5</v>
      </c>
      <c r="E150" s="10" t="s">
        <v>19</v>
      </c>
      <c r="F150" s="10">
        <v>2024</v>
      </c>
      <c r="G150" s="10" t="s">
        <v>15</v>
      </c>
      <c r="H150" s="21" t="s">
        <v>150</v>
      </c>
      <c r="I150" s="10" t="s">
        <v>112</v>
      </c>
      <c r="J150" s="10" t="s">
        <v>51</v>
      </c>
      <c r="K150" s="10"/>
      <c r="L150" s="13">
        <v>-55.35</v>
      </c>
    </row>
    <row r="151" spans="1:12" ht="16.5" customHeight="1" x14ac:dyDescent="0.25">
      <c r="A151" s="8">
        <v>184</v>
      </c>
      <c r="B151" s="16" t="s">
        <v>85</v>
      </c>
      <c r="C151" s="9">
        <v>554439000039504</v>
      </c>
      <c r="D151" s="10">
        <v>20</v>
      </c>
      <c r="E151" s="10" t="s">
        <v>19</v>
      </c>
      <c r="F151" s="10">
        <v>2024</v>
      </c>
      <c r="G151" s="10" t="s">
        <v>13</v>
      </c>
      <c r="H151" s="10" t="s">
        <v>72</v>
      </c>
      <c r="I151" s="17" t="s">
        <v>324</v>
      </c>
      <c r="J151" s="10" t="s">
        <v>73</v>
      </c>
      <c r="K151" s="10" t="s">
        <v>130</v>
      </c>
      <c r="L151" s="13">
        <v>-1282.5</v>
      </c>
    </row>
    <row r="152" spans="1:12" ht="16.5" customHeight="1" x14ac:dyDescent="0.25">
      <c r="A152" s="8">
        <v>187</v>
      </c>
      <c r="B152" s="16" t="s">
        <v>67</v>
      </c>
      <c r="C152" s="9">
        <v>82201</v>
      </c>
      <c r="D152" s="10">
        <v>22</v>
      </c>
      <c r="E152" s="10" t="s">
        <v>19</v>
      </c>
      <c r="F152" s="10">
        <v>2024</v>
      </c>
      <c r="G152" s="10" t="s">
        <v>68</v>
      </c>
      <c r="H152" s="10" t="s">
        <v>69</v>
      </c>
      <c r="I152" s="17" t="s">
        <v>404</v>
      </c>
      <c r="J152" s="10" t="s">
        <v>70</v>
      </c>
      <c r="K152" s="10"/>
      <c r="L152" s="13">
        <v>-4.79</v>
      </c>
    </row>
    <row r="153" spans="1:12" ht="16.5" customHeight="1" x14ac:dyDescent="0.25">
      <c r="A153" s="8">
        <v>188</v>
      </c>
      <c r="B153" s="16" t="s">
        <v>44</v>
      </c>
      <c r="C153" s="9">
        <v>892491200420643</v>
      </c>
      <c r="D153" s="10">
        <v>5</v>
      </c>
      <c r="E153" s="10" t="s">
        <v>24</v>
      </c>
      <c r="F153" s="10">
        <v>2024</v>
      </c>
      <c r="G153" s="10" t="s">
        <v>15</v>
      </c>
      <c r="H153" s="21" t="s">
        <v>150</v>
      </c>
      <c r="I153" s="10" t="s">
        <v>112</v>
      </c>
      <c r="J153" s="10" t="s">
        <v>51</v>
      </c>
      <c r="K153" s="10"/>
      <c r="L153" s="13">
        <v>-55.35</v>
      </c>
    </row>
    <row r="154" spans="1:12" ht="16.5" customHeight="1" x14ac:dyDescent="0.25">
      <c r="A154" s="8">
        <v>189</v>
      </c>
      <c r="B154" s="16" t="s">
        <v>67</v>
      </c>
      <c r="C154" s="9">
        <v>91301</v>
      </c>
      <c r="D154" s="10">
        <v>13</v>
      </c>
      <c r="E154" s="10" t="s">
        <v>24</v>
      </c>
      <c r="F154" s="10">
        <v>2024</v>
      </c>
      <c r="G154" s="10" t="s">
        <v>68</v>
      </c>
      <c r="H154" s="10" t="s">
        <v>69</v>
      </c>
      <c r="I154" s="17" t="s">
        <v>404</v>
      </c>
      <c r="J154" s="10" t="s">
        <v>70</v>
      </c>
      <c r="K154" s="10"/>
      <c r="L154" s="13">
        <v>-64.05</v>
      </c>
    </row>
    <row r="155" spans="1:12" ht="16.5" customHeight="1" x14ac:dyDescent="0.25">
      <c r="A155" s="8">
        <v>190</v>
      </c>
      <c r="B155" s="16" t="s">
        <v>414</v>
      </c>
      <c r="C155" s="9">
        <v>553702000404029</v>
      </c>
      <c r="D155" s="10">
        <v>24</v>
      </c>
      <c r="E155" s="10" t="s">
        <v>24</v>
      </c>
      <c r="F155" s="10">
        <v>2024</v>
      </c>
      <c r="G155" s="10" t="s">
        <v>13</v>
      </c>
      <c r="H155" s="10" t="s">
        <v>132</v>
      </c>
      <c r="I155" s="10" t="s">
        <v>439</v>
      </c>
      <c r="J155" s="10" t="s">
        <v>131</v>
      </c>
      <c r="K155" s="10"/>
      <c r="L155" s="13">
        <v>-1680</v>
      </c>
    </row>
    <row r="156" spans="1:12" ht="16.5" customHeight="1" x14ac:dyDescent="0.25">
      <c r="A156" s="8">
        <v>193</v>
      </c>
      <c r="B156" s="16" t="s">
        <v>44</v>
      </c>
      <c r="C156" s="9">
        <v>882811101410511</v>
      </c>
      <c r="D156" s="10">
        <v>7</v>
      </c>
      <c r="E156" s="10" t="s">
        <v>25</v>
      </c>
      <c r="F156" s="10">
        <v>2024</v>
      </c>
      <c r="G156" s="10" t="s">
        <v>15</v>
      </c>
      <c r="H156" s="21" t="s">
        <v>150</v>
      </c>
      <c r="I156" s="10" t="s">
        <v>112</v>
      </c>
      <c r="J156" s="10" t="s">
        <v>51</v>
      </c>
      <c r="K156" s="10"/>
      <c r="L156" s="13">
        <v>-55.35</v>
      </c>
    </row>
    <row r="157" spans="1:12" ht="16.5" customHeight="1" x14ac:dyDescent="0.25">
      <c r="A157" s="8">
        <v>195</v>
      </c>
      <c r="B157" s="16" t="s">
        <v>75</v>
      </c>
      <c r="C157" s="9">
        <v>101001</v>
      </c>
      <c r="D157" s="10">
        <v>10</v>
      </c>
      <c r="E157" s="10" t="s">
        <v>25</v>
      </c>
      <c r="F157" s="10">
        <v>2024</v>
      </c>
      <c r="G157" s="10" t="s">
        <v>52</v>
      </c>
      <c r="H157" s="10" t="s">
        <v>33</v>
      </c>
      <c r="I157" s="91" t="s">
        <v>337</v>
      </c>
      <c r="J157" s="10" t="s">
        <v>89</v>
      </c>
      <c r="K157" s="10" t="s">
        <v>385</v>
      </c>
      <c r="L157" s="13">
        <v>-100</v>
      </c>
    </row>
    <row r="158" spans="1:12" ht="16.5" customHeight="1" x14ac:dyDescent="0.25">
      <c r="A158" s="8">
        <v>197</v>
      </c>
      <c r="B158" s="16" t="s">
        <v>76</v>
      </c>
      <c r="C158" s="124">
        <v>554439000039504</v>
      </c>
      <c r="D158" s="10">
        <v>17</v>
      </c>
      <c r="E158" s="10" t="s">
        <v>25</v>
      </c>
      <c r="F158" s="10">
        <v>2024</v>
      </c>
      <c r="G158" s="10" t="s">
        <v>53</v>
      </c>
      <c r="H158" s="17" t="s">
        <v>43</v>
      </c>
      <c r="I158" s="123" t="s">
        <v>387</v>
      </c>
      <c r="J158" s="18" t="s">
        <v>89</v>
      </c>
      <c r="K158" s="10" t="s">
        <v>366</v>
      </c>
      <c r="L158" s="13">
        <v>-400</v>
      </c>
    </row>
    <row r="159" spans="1:12" ht="16.5" customHeight="1" x14ac:dyDescent="0.25">
      <c r="A159" s="8">
        <v>198</v>
      </c>
      <c r="B159" s="16" t="s">
        <v>77</v>
      </c>
      <c r="C159" s="124">
        <v>554439000039504</v>
      </c>
      <c r="D159" s="10">
        <v>17</v>
      </c>
      <c r="E159" s="10" t="s">
        <v>25</v>
      </c>
      <c r="F159" s="10">
        <v>2024</v>
      </c>
      <c r="G159" s="10" t="s">
        <v>53</v>
      </c>
      <c r="H159" s="10" t="s">
        <v>43</v>
      </c>
      <c r="I159" s="123" t="s">
        <v>387</v>
      </c>
      <c r="J159" s="10" t="s">
        <v>89</v>
      </c>
      <c r="K159" s="10" t="s">
        <v>358</v>
      </c>
      <c r="L159" s="13">
        <v>-220</v>
      </c>
    </row>
    <row r="160" spans="1:12" ht="16.5" customHeight="1" x14ac:dyDescent="0.25">
      <c r="A160" s="8">
        <v>204</v>
      </c>
      <c r="B160" s="16" t="s">
        <v>44</v>
      </c>
      <c r="C160" s="9">
        <v>843101101891625</v>
      </c>
      <c r="D160" s="10">
        <v>5</v>
      </c>
      <c r="E160" s="10" t="s">
        <v>26</v>
      </c>
      <c r="F160" s="10">
        <v>2024</v>
      </c>
      <c r="G160" s="10" t="s">
        <v>15</v>
      </c>
      <c r="H160" s="21" t="s">
        <v>150</v>
      </c>
      <c r="I160" s="10" t="s">
        <v>112</v>
      </c>
      <c r="J160" s="10" t="s">
        <v>51</v>
      </c>
      <c r="K160" s="10"/>
      <c r="L160" s="13">
        <v>-55.35</v>
      </c>
    </row>
    <row r="161" spans="1:12" ht="16.5" customHeight="1" x14ac:dyDescent="0.25">
      <c r="A161" s="8">
        <v>206</v>
      </c>
      <c r="B161" s="16" t="s">
        <v>67</v>
      </c>
      <c r="C161" s="9">
        <v>111801</v>
      </c>
      <c r="D161" s="10">
        <v>18</v>
      </c>
      <c r="E161" s="10" t="s">
        <v>26</v>
      </c>
      <c r="F161" s="10">
        <v>2024</v>
      </c>
      <c r="G161" s="10" t="s">
        <v>68</v>
      </c>
      <c r="H161" s="10" t="s">
        <v>69</v>
      </c>
      <c r="I161" s="17" t="s">
        <v>404</v>
      </c>
      <c r="J161" s="10" t="s">
        <v>70</v>
      </c>
      <c r="K161" s="10"/>
      <c r="L161" s="13">
        <v>-43.38</v>
      </c>
    </row>
    <row r="162" spans="1:12" ht="16.5" customHeight="1" x14ac:dyDescent="0.25">
      <c r="A162" s="8">
        <v>207</v>
      </c>
      <c r="B162" s="16" t="s">
        <v>67</v>
      </c>
      <c r="C162" s="9">
        <v>111802</v>
      </c>
      <c r="D162" s="10">
        <v>18</v>
      </c>
      <c r="E162" s="10" t="s">
        <v>26</v>
      </c>
      <c r="F162" s="10">
        <v>2024</v>
      </c>
      <c r="G162" s="10" t="s">
        <v>68</v>
      </c>
      <c r="H162" s="10" t="s">
        <v>69</v>
      </c>
      <c r="I162" s="17" t="s">
        <v>404</v>
      </c>
      <c r="J162" s="10" t="s">
        <v>70</v>
      </c>
      <c r="K162" s="10"/>
      <c r="L162" s="13">
        <v>-19.399999999999999</v>
      </c>
    </row>
    <row r="163" spans="1:12" ht="16.5" customHeight="1" x14ac:dyDescent="0.25">
      <c r="A163" s="8">
        <v>211</v>
      </c>
      <c r="B163" s="16" t="s">
        <v>44</v>
      </c>
      <c r="C163" s="9">
        <v>883401200616392</v>
      </c>
      <c r="D163" s="10">
        <v>5</v>
      </c>
      <c r="E163" s="10" t="s">
        <v>27</v>
      </c>
      <c r="F163" s="10">
        <v>2024</v>
      </c>
      <c r="G163" s="10" t="s">
        <v>15</v>
      </c>
      <c r="H163" s="21" t="s">
        <v>150</v>
      </c>
      <c r="I163" s="10" t="s">
        <v>112</v>
      </c>
      <c r="J163" s="10" t="s">
        <v>51</v>
      </c>
      <c r="K163" s="10"/>
      <c r="L163" s="13">
        <v>-55.35</v>
      </c>
    </row>
    <row r="164" spans="1:12" ht="16.5" customHeight="1" x14ac:dyDescent="0.25">
      <c r="A164" s="8">
        <v>213</v>
      </c>
      <c r="B164" s="16" t="s">
        <v>67</v>
      </c>
      <c r="C164" s="9">
        <v>121101</v>
      </c>
      <c r="D164" s="10">
        <v>11</v>
      </c>
      <c r="E164" s="10" t="s">
        <v>27</v>
      </c>
      <c r="F164" s="10">
        <v>2024</v>
      </c>
      <c r="G164" s="10" t="s">
        <v>68</v>
      </c>
      <c r="H164" s="10" t="s">
        <v>69</v>
      </c>
      <c r="I164" s="17" t="s">
        <v>404</v>
      </c>
      <c r="J164" s="10" t="s">
        <v>70</v>
      </c>
      <c r="K164" s="10"/>
      <c r="L164" s="13">
        <v>-4.1500000000000004</v>
      </c>
    </row>
    <row r="165" spans="1:12" ht="16.5" customHeight="1" x14ac:dyDescent="0.25">
      <c r="A165" s="8">
        <v>215</v>
      </c>
      <c r="B165" s="16" t="s">
        <v>44</v>
      </c>
      <c r="C165" s="9">
        <v>890071200707059</v>
      </c>
      <c r="D165" s="10">
        <v>7</v>
      </c>
      <c r="E165" s="10" t="s">
        <v>28</v>
      </c>
      <c r="F165" s="10">
        <v>2025</v>
      </c>
      <c r="G165" s="10" t="s">
        <v>15</v>
      </c>
      <c r="H165" s="21" t="s">
        <v>150</v>
      </c>
      <c r="I165" s="10" t="s">
        <v>112</v>
      </c>
      <c r="J165" s="10" t="s">
        <v>51</v>
      </c>
      <c r="K165" s="10"/>
      <c r="L165" s="13">
        <v>-55.35</v>
      </c>
    </row>
    <row r="166" spans="1:12" ht="16.5" customHeight="1" x14ac:dyDescent="0.25">
      <c r="A166" s="8">
        <v>217</v>
      </c>
      <c r="B166" s="16" t="s">
        <v>67</v>
      </c>
      <c r="C166" s="9">
        <v>11601</v>
      </c>
      <c r="D166" s="10">
        <v>16</v>
      </c>
      <c r="E166" s="10" t="s">
        <v>28</v>
      </c>
      <c r="F166" s="10">
        <v>2025</v>
      </c>
      <c r="G166" s="10" t="s">
        <v>68</v>
      </c>
      <c r="H166" s="10" t="s">
        <v>69</v>
      </c>
      <c r="I166" s="17" t="s">
        <v>404</v>
      </c>
      <c r="J166" s="10" t="s">
        <v>70</v>
      </c>
      <c r="K166" s="10"/>
      <c r="L166" s="13">
        <v>-4.1500000000000004</v>
      </c>
    </row>
    <row r="167" spans="1:12" ht="16.5" customHeight="1" x14ac:dyDescent="0.25">
      <c r="A167" s="8">
        <v>219</v>
      </c>
      <c r="B167" s="16" t="s">
        <v>44</v>
      </c>
      <c r="C167" s="9">
        <v>890361200492540</v>
      </c>
      <c r="D167" s="10">
        <v>5</v>
      </c>
      <c r="E167" s="10" t="s">
        <v>29</v>
      </c>
      <c r="F167" s="10">
        <v>2025</v>
      </c>
      <c r="G167" s="10" t="s">
        <v>15</v>
      </c>
      <c r="H167" s="21" t="s">
        <v>150</v>
      </c>
      <c r="I167" s="10" t="s">
        <v>112</v>
      </c>
      <c r="J167" s="10" t="s">
        <v>51</v>
      </c>
      <c r="K167" s="10"/>
      <c r="L167" s="13">
        <v>-55.35</v>
      </c>
    </row>
    <row r="168" spans="1:12" ht="16.5" customHeight="1" x14ac:dyDescent="0.25">
      <c r="A168" s="8">
        <v>221</v>
      </c>
      <c r="B168" s="16" t="s">
        <v>67</v>
      </c>
      <c r="C168" s="9">
        <v>21401</v>
      </c>
      <c r="D168" s="10">
        <v>14</v>
      </c>
      <c r="E168" s="10" t="s">
        <v>29</v>
      </c>
      <c r="F168" s="10">
        <v>2025</v>
      </c>
      <c r="G168" s="10" t="s">
        <v>68</v>
      </c>
      <c r="H168" s="10" t="s">
        <v>69</v>
      </c>
      <c r="I168" s="17" t="s">
        <v>404</v>
      </c>
      <c r="J168" s="10" t="s">
        <v>70</v>
      </c>
      <c r="K168" s="10"/>
      <c r="L168" s="13">
        <v>-4.1500000000000004</v>
      </c>
    </row>
    <row r="169" spans="1:12" ht="16.5" customHeight="1" x14ac:dyDescent="0.25">
      <c r="A169" s="8">
        <v>223</v>
      </c>
      <c r="B169" s="16" t="s">
        <v>44</v>
      </c>
      <c r="C169" s="9">
        <v>890661200436511</v>
      </c>
      <c r="D169" s="10">
        <v>7</v>
      </c>
      <c r="E169" s="10" t="s">
        <v>71</v>
      </c>
      <c r="F169" s="10">
        <v>2025</v>
      </c>
      <c r="G169" s="10" t="s">
        <v>15</v>
      </c>
      <c r="H169" s="21" t="s">
        <v>150</v>
      </c>
      <c r="I169" s="10" t="s">
        <v>112</v>
      </c>
      <c r="J169" s="10" t="s">
        <v>51</v>
      </c>
      <c r="K169" s="10"/>
      <c r="L169" s="13">
        <v>-56.55</v>
      </c>
    </row>
    <row r="170" spans="1:12" ht="16.5" customHeight="1" x14ac:dyDescent="0.25">
      <c r="A170" s="8">
        <v>232</v>
      </c>
      <c r="B170" s="16" t="s">
        <v>44</v>
      </c>
      <c r="C170" s="9">
        <v>830971203710158</v>
      </c>
      <c r="D170" s="10">
        <v>7</v>
      </c>
      <c r="E170" s="10" t="s">
        <v>12</v>
      </c>
      <c r="F170" s="10">
        <v>2025</v>
      </c>
      <c r="G170" s="10" t="s">
        <v>15</v>
      </c>
      <c r="H170" s="21" t="s">
        <v>150</v>
      </c>
      <c r="I170" s="10" t="s">
        <v>112</v>
      </c>
      <c r="J170" s="10" t="s">
        <v>51</v>
      </c>
      <c r="K170" s="10"/>
      <c r="L170" s="13">
        <v>-56.55</v>
      </c>
    </row>
    <row r="171" spans="1:12" ht="16.5" customHeight="1" x14ac:dyDescent="0.25">
      <c r="A171" s="8">
        <v>234</v>
      </c>
      <c r="B171" s="16" t="s">
        <v>135</v>
      </c>
      <c r="C171" s="9">
        <v>850005</v>
      </c>
      <c r="D171" s="10">
        <v>14</v>
      </c>
      <c r="E171" s="10" t="s">
        <v>12</v>
      </c>
      <c r="F171" s="10">
        <v>2025</v>
      </c>
      <c r="G171" s="10" t="s">
        <v>21</v>
      </c>
      <c r="H171" s="10" t="s">
        <v>42</v>
      </c>
      <c r="I171" s="23" t="s">
        <v>335</v>
      </c>
      <c r="J171" s="10" t="s">
        <v>134</v>
      </c>
      <c r="K171" s="10"/>
      <c r="L171" s="13">
        <v>-1814.44</v>
      </c>
    </row>
    <row r="172" spans="1:12" ht="16.5" customHeight="1" x14ac:dyDescent="0.25">
      <c r="A172" s="8">
        <v>235</v>
      </c>
      <c r="B172" s="16" t="s">
        <v>135</v>
      </c>
      <c r="C172" s="9">
        <v>550094000070740</v>
      </c>
      <c r="D172" s="10">
        <v>14</v>
      </c>
      <c r="E172" s="10" t="s">
        <v>12</v>
      </c>
      <c r="F172" s="10">
        <v>2025</v>
      </c>
      <c r="G172" s="10" t="s">
        <v>13</v>
      </c>
      <c r="H172" s="10" t="s">
        <v>403</v>
      </c>
      <c r="I172" s="10" t="s">
        <v>402</v>
      </c>
      <c r="J172" s="10" t="s">
        <v>134</v>
      </c>
      <c r="K172" s="10"/>
      <c r="L172" s="13">
        <v>-2506.8000000000002</v>
      </c>
    </row>
    <row r="173" spans="1:12" ht="16.5" customHeight="1" x14ac:dyDescent="0.25">
      <c r="A173" s="8">
        <v>236</v>
      </c>
      <c r="B173" s="16" t="s">
        <v>135</v>
      </c>
      <c r="C173" s="9">
        <v>553653000019244</v>
      </c>
      <c r="D173" s="10">
        <v>14</v>
      </c>
      <c r="E173" s="10" t="s">
        <v>12</v>
      </c>
      <c r="F173" s="10">
        <v>2025</v>
      </c>
      <c r="G173" s="10" t="s">
        <v>13</v>
      </c>
      <c r="H173" s="10" t="s">
        <v>113</v>
      </c>
      <c r="I173" s="10" t="s">
        <v>400</v>
      </c>
      <c r="J173" s="10" t="s">
        <v>134</v>
      </c>
      <c r="K173" s="10"/>
      <c r="L173" s="13">
        <v>-2506.8000000000002</v>
      </c>
    </row>
    <row r="174" spans="1:12" ht="16.5" customHeight="1" x14ac:dyDescent="0.25">
      <c r="A174" s="8">
        <v>237</v>
      </c>
      <c r="B174" s="16" t="s">
        <v>57</v>
      </c>
      <c r="C174" s="9">
        <v>554439000028455</v>
      </c>
      <c r="D174" s="10">
        <v>14</v>
      </c>
      <c r="E174" s="10" t="s">
        <v>12</v>
      </c>
      <c r="F174" s="10">
        <v>2025</v>
      </c>
      <c r="G174" s="10" t="s">
        <v>13</v>
      </c>
      <c r="H174" s="10" t="s">
        <v>136</v>
      </c>
      <c r="I174" s="23" t="s">
        <v>405</v>
      </c>
      <c r="J174" s="10" t="s">
        <v>88</v>
      </c>
      <c r="K174" s="10"/>
      <c r="L174" s="13">
        <v>-7035.06</v>
      </c>
    </row>
    <row r="175" spans="1:12" ht="16.5" customHeight="1" x14ac:dyDescent="0.25">
      <c r="A175" s="8">
        <v>238</v>
      </c>
      <c r="B175" s="16" t="s">
        <v>135</v>
      </c>
      <c r="C175" s="9">
        <v>41401</v>
      </c>
      <c r="D175" s="10">
        <v>14</v>
      </c>
      <c r="E175" s="10" t="s">
        <v>12</v>
      </c>
      <c r="F175" s="10">
        <v>2025</v>
      </c>
      <c r="G175" s="10" t="s">
        <v>14</v>
      </c>
      <c r="H175" s="10" t="s">
        <v>408</v>
      </c>
      <c r="I175" s="10" t="s">
        <v>407</v>
      </c>
      <c r="J175" s="10" t="s">
        <v>134</v>
      </c>
      <c r="K175" s="10"/>
      <c r="L175" s="13">
        <v>-1960.7</v>
      </c>
    </row>
    <row r="176" spans="1:12" ht="16.5" customHeight="1" x14ac:dyDescent="0.25">
      <c r="A176" s="8">
        <v>240</v>
      </c>
      <c r="B176" s="16" t="s">
        <v>57</v>
      </c>
      <c r="C176" s="9">
        <v>41403</v>
      </c>
      <c r="D176" s="10">
        <v>14</v>
      </c>
      <c r="E176" s="10" t="s">
        <v>12</v>
      </c>
      <c r="F176" s="10">
        <v>2025</v>
      </c>
      <c r="G176" s="10" t="s">
        <v>14</v>
      </c>
      <c r="H176" s="10" t="s">
        <v>114</v>
      </c>
      <c r="I176" s="10" t="s">
        <v>395</v>
      </c>
      <c r="J176" s="10" t="s">
        <v>138</v>
      </c>
      <c r="K176" s="10"/>
      <c r="L176" s="13">
        <v>-3882.3</v>
      </c>
    </row>
    <row r="177" spans="1:12" ht="16.5" customHeight="1" x14ac:dyDescent="0.25">
      <c r="A177" s="8">
        <v>243</v>
      </c>
      <c r="B177" s="16" t="s">
        <v>135</v>
      </c>
      <c r="C177" s="9">
        <v>550765000015547</v>
      </c>
      <c r="D177" s="10">
        <v>16</v>
      </c>
      <c r="E177" s="10" t="s">
        <v>12</v>
      </c>
      <c r="F177" s="10">
        <v>2025</v>
      </c>
      <c r="G177" s="10" t="s">
        <v>13</v>
      </c>
      <c r="H177" s="10" t="s">
        <v>116</v>
      </c>
      <c r="I177" s="10" t="s">
        <v>394</v>
      </c>
      <c r="J177" s="10" t="s">
        <v>134</v>
      </c>
      <c r="K177" s="10"/>
      <c r="L177" s="13">
        <v>-2506.8000000000002</v>
      </c>
    </row>
    <row r="178" spans="1:12" ht="16.5" customHeight="1" x14ac:dyDescent="0.25">
      <c r="A178" s="8">
        <v>244</v>
      </c>
      <c r="B178" s="16" t="s">
        <v>135</v>
      </c>
      <c r="C178" s="9">
        <v>551295000702791</v>
      </c>
      <c r="D178" s="10">
        <v>16</v>
      </c>
      <c r="E178" s="10" t="s">
        <v>12</v>
      </c>
      <c r="F178" s="10">
        <v>2025</v>
      </c>
      <c r="G178" s="10" t="s">
        <v>13</v>
      </c>
      <c r="H178" s="10" t="s">
        <v>396</v>
      </c>
      <c r="I178" s="10" t="s">
        <v>397</v>
      </c>
      <c r="J178" s="10" t="s">
        <v>134</v>
      </c>
      <c r="K178" s="10"/>
      <c r="L178" s="13">
        <v>-2069.87</v>
      </c>
    </row>
    <row r="179" spans="1:12" ht="16.5" customHeight="1" x14ac:dyDescent="0.25">
      <c r="A179" s="8">
        <v>245</v>
      </c>
      <c r="B179" s="16" t="s">
        <v>135</v>
      </c>
      <c r="C179" s="9">
        <v>553613000106388</v>
      </c>
      <c r="D179" s="10">
        <v>16</v>
      </c>
      <c r="E179" s="10" t="s">
        <v>12</v>
      </c>
      <c r="F179" s="10">
        <v>2025</v>
      </c>
      <c r="G179" s="10" t="s">
        <v>13</v>
      </c>
      <c r="H179" s="10" t="s">
        <v>117</v>
      </c>
      <c r="I179" s="10" t="s">
        <v>401</v>
      </c>
      <c r="J179" s="10" t="s">
        <v>134</v>
      </c>
      <c r="K179" s="10"/>
      <c r="L179" s="13">
        <v>-1836.59</v>
      </c>
    </row>
    <row r="180" spans="1:12" ht="16.5" customHeight="1" x14ac:dyDescent="0.25">
      <c r="A180" s="8">
        <v>246</v>
      </c>
      <c r="B180" s="16" t="s">
        <v>135</v>
      </c>
      <c r="C180" s="9">
        <v>555101000005631</v>
      </c>
      <c r="D180" s="10">
        <v>16</v>
      </c>
      <c r="E180" s="10" t="s">
        <v>12</v>
      </c>
      <c r="F180" s="10">
        <v>2025</v>
      </c>
      <c r="G180" s="10" t="s">
        <v>13</v>
      </c>
      <c r="H180" s="10" t="s">
        <v>62</v>
      </c>
      <c r="I180" s="23" t="s">
        <v>398</v>
      </c>
      <c r="J180" s="10" t="s">
        <v>134</v>
      </c>
      <c r="K180" s="10"/>
      <c r="L180" s="13">
        <v>-2069.87</v>
      </c>
    </row>
    <row r="181" spans="1:12" ht="16.5" customHeight="1" x14ac:dyDescent="0.25">
      <c r="A181" s="8">
        <v>247</v>
      </c>
      <c r="B181" s="16" t="s">
        <v>135</v>
      </c>
      <c r="C181" s="9">
        <v>555101000011327</v>
      </c>
      <c r="D181" s="10">
        <v>16</v>
      </c>
      <c r="E181" s="10" t="s">
        <v>12</v>
      </c>
      <c r="F181" s="10">
        <v>2025</v>
      </c>
      <c r="G181" s="10" t="s">
        <v>13</v>
      </c>
      <c r="H181" s="10" t="s">
        <v>139</v>
      </c>
      <c r="I181" s="10" t="s">
        <v>399</v>
      </c>
      <c r="J181" s="10" t="s">
        <v>134</v>
      </c>
      <c r="K181" s="10"/>
      <c r="L181" s="13">
        <v>-1900.8</v>
      </c>
    </row>
    <row r="182" spans="1:12" ht="16.5" customHeight="1" x14ac:dyDescent="0.25">
      <c r="A182" s="8">
        <v>248</v>
      </c>
      <c r="B182" s="16" t="s">
        <v>135</v>
      </c>
      <c r="C182" s="9">
        <v>41601</v>
      </c>
      <c r="D182" s="10">
        <v>16</v>
      </c>
      <c r="E182" s="10" t="s">
        <v>12</v>
      </c>
      <c r="F182" s="10">
        <v>2025</v>
      </c>
      <c r="G182" s="10" t="s">
        <v>14</v>
      </c>
      <c r="H182" s="10" t="s">
        <v>115</v>
      </c>
      <c r="I182" s="10" t="s">
        <v>406</v>
      </c>
      <c r="J182" s="10" t="s">
        <v>134</v>
      </c>
      <c r="K182" s="10"/>
      <c r="L182" s="13">
        <v>-1960.7</v>
      </c>
    </row>
    <row r="183" spans="1:12" ht="16.5" customHeight="1" x14ac:dyDescent="0.25">
      <c r="A183" s="8">
        <v>249</v>
      </c>
      <c r="B183" s="16" t="s">
        <v>44</v>
      </c>
      <c r="C183" s="9">
        <v>891061200009477</v>
      </c>
      <c r="D183" s="10">
        <v>16</v>
      </c>
      <c r="E183" s="10" t="s">
        <v>12</v>
      </c>
      <c r="F183" s="10">
        <v>2025</v>
      </c>
      <c r="G183" s="10" t="s">
        <v>35</v>
      </c>
      <c r="H183" s="21" t="s">
        <v>150</v>
      </c>
      <c r="I183" s="10" t="s">
        <v>112</v>
      </c>
      <c r="J183" s="10" t="s">
        <v>51</v>
      </c>
      <c r="K183" s="10"/>
      <c r="L183" s="13">
        <v>-13</v>
      </c>
    </row>
    <row r="184" spans="1:12" ht="16.5" customHeight="1" x14ac:dyDescent="0.25">
      <c r="A184" s="8">
        <v>252</v>
      </c>
      <c r="B184" s="16" t="s">
        <v>135</v>
      </c>
      <c r="C184" s="9">
        <v>42201</v>
      </c>
      <c r="D184" s="10">
        <v>22</v>
      </c>
      <c r="E184" s="10" t="s">
        <v>12</v>
      </c>
      <c r="F184" s="10">
        <v>2025</v>
      </c>
      <c r="G184" s="10" t="s">
        <v>14</v>
      </c>
      <c r="H184" s="10" t="s">
        <v>137</v>
      </c>
      <c r="I184" s="10" t="s">
        <v>392</v>
      </c>
      <c r="J184" s="10" t="s">
        <v>134</v>
      </c>
      <c r="K184" s="10"/>
      <c r="L184" s="13">
        <v>-2506.8000000000002</v>
      </c>
    </row>
    <row r="185" spans="1:12" ht="16.5" customHeight="1" x14ac:dyDescent="0.25">
      <c r="A185" s="8">
        <v>253</v>
      </c>
      <c r="B185" s="16" t="s">
        <v>44</v>
      </c>
      <c r="C185" s="9">
        <v>851121100066859</v>
      </c>
      <c r="D185" s="10">
        <v>22</v>
      </c>
      <c r="E185" s="10" t="s">
        <v>12</v>
      </c>
      <c r="F185" s="10">
        <v>2025</v>
      </c>
      <c r="G185" s="10" t="s">
        <v>35</v>
      </c>
      <c r="H185" s="21" t="s">
        <v>150</v>
      </c>
      <c r="I185" s="10" t="s">
        <v>112</v>
      </c>
      <c r="J185" s="10" t="s">
        <v>51</v>
      </c>
      <c r="K185" s="10"/>
      <c r="L185" s="13">
        <v>-13</v>
      </c>
    </row>
    <row r="186" spans="1:12" ht="16.5" customHeight="1" x14ac:dyDescent="0.25">
      <c r="A186" s="8">
        <v>256</v>
      </c>
      <c r="B186" s="16" t="s">
        <v>44</v>
      </c>
      <c r="C186" s="9">
        <v>891261200725416</v>
      </c>
      <c r="D186" s="10">
        <v>6</v>
      </c>
      <c r="E186" s="10" t="s">
        <v>16</v>
      </c>
      <c r="F186" s="10">
        <v>2025</v>
      </c>
      <c r="G186" s="10" t="s">
        <v>15</v>
      </c>
      <c r="H186" s="21" t="s">
        <v>150</v>
      </c>
      <c r="I186" s="10" t="s">
        <v>112</v>
      </c>
      <c r="J186" s="10" t="s">
        <v>51</v>
      </c>
      <c r="K186" s="10"/>
      <c r="L186" s="13">
        <v>-56.55</v>
      </c>
    </row>
    <row r="187" spans="1:12" ht="16.5" customHeight="1" x14ac:dyDescent="0.25">
      <c r="A187" s="8">
        <v>257</v>
      </c>
      <c r="B187" s="16" t="s">
        <v>75</v>
      </c>
      <c r="C187" s="9">
        <v>51301</v>
      </c>
      <c r="D187" s="10">
        <v>13</v>
      </c>
      <c r="E187" s="10" t="s">
        <v>16</v>
      </c>
      <c r="F187" s="10">
        <v>2025</v>
      </c>
      <c r="G187" s="10" t="s">
        <v>52</v>
      </c>
      <c r="H187" s="10" t="s">
        <v>33</v>
      </c>
      <c r="I187" s="91" t="s">
        <v>337</v>
      </c>
      <c r="J187" s="10" t="s">
        <v>89</v>
      </c>
      <c r="K187" s="10" t="s">
        <v>386</v>
      </c>
      <c r="L187" s="13">
        <v>-2462.44</v>
      </c>
    </row>
    <row r="188" spans="1:12" ht="16.5" customHeight="1" x14ac:dyDescent="0.25">
      <c r="A188" s="8">
        <v>261</v>
      </c>
      <c r="B188" s="16" t="s">
        <v>57</v>
      </c>
      <c r="C188" s="9">
        <v>554439000028455</v>
      </c>
      <c r="D188" s="10">
        <v>14</v>
      </c>
      <c r="E188" s="10" t="s">
        <v>16</v>
      </c>
      <c r="F188" s="10">
        <v>2025</v>
      </c>
      <c r="G188" s="10" t="s">
        <v>13</v>
      </c>
      <c r="H188" s="10" t="s">
        <v>136</v>
      </c>
      <c r="I188" s="23" t="s">
        <v>405</v>
      </c>
      <c r="J188" s="10" t="s">
        <v>88</v>
      </c>
      <c r="K188" s="10"/>
      <c r="L188" s="13">
        <v>-14783.53</v>
      </c>
    </row>
    <row r="189" spans="1:12" ht="16.5" customHeight="1" x14ac:dyDescent="0.25">
      <c r="A189" s="8">
        <v>262</v>
      </c>
      <c r="B189" s="16" t="s">
        <v>57</v>
      </c>
      <c r="C189" s="9">
        <v>51401</v>
      </c>
      <c r="D189" s="10">
        <v>14</v>
      </c>
      <c r="E189" s="10" t="s">
        <v>16</v>
      </c>
      <c r="F189" s="10">
        <v>2025</v>
      </c>
      <c r="G189" s="10" t="s">
        <v>14</v>
      </c>
      <c r="H189" s="10" t="s">
        <v>114</v>
      </c>
      <c r="I189" s="10" t="s">
        <v>395</v>
      </c>
      <c r="J189" s="10" t="s">
        <v>88</v>
      </c>
      <c r="K189" s="10"/>
      <c r="L189" s="13">
        <v>-7332.34</v>
      </c>
    </row>
    <row r="190" spans="1:12" ht="16.5" customHeight="1" x14ac:dyDescent="0.25">
      <c r="A190" s="8">
        <v>265</v>
      </c>
      <c r="B190" s="14" t="s">
        <v>76</v>
      </c>
      <c r="C190" s="125">
        <v>554439000039504</v>
      </c>
      <c r="D190" s="21">
        <v>19</v>
      </c>
      <c r="E190" s="21" t="s">
        <v>16</v>
      </c>
      <c r="F190" s="21">
        <v>2025</v>
      </c>
      <c r="G190" s="10" t="s">
        <v>53</v>
      </c>
      <c r="H190" s="21" t="s">
        <v>43</v>
      </c>
      <c r="I190" s="123" t="s">
        <v>387</v>
      </c>
      <c r="J190" s="21" t="s">
        <v>89</v>
      </c>
      <c r="K190" s="21" t="s">
        <v>367</v>
      </c>
      <c r="L190" s="24">
        <v>-9617.41</v>
      </c>
    </row>
    <row r="191" spans="1:12" ht="16.5" customHeight="1" x14ac:dyDescent="0.25">
      <c r="A191" s="8">
        <v>266</v>
      </c>
      <c r="B191" s="14" t="s">
        <v>77</v>
      </c>
      <c r="C191" s="125">
        <v>554439000039504</v>
      </c>
      <c r="D191" s="21">
        <v>19</v>
      </c>
      <c r="E191" s="21" t="s">
        <v>16</v>
      </c>
      <c r="F191" s="21">
        <v>2025</v>
      </c>
      <c r="G191" s="10" t="s">
        <v>53</v>
      </c>
      <c r="H191" s="21" t="s">
        <v>43</v>
      </c>
      <c r="I191" s="123" t="s">
        <v>387</v>
      </c>
      <c r="J191" s="21" t="s">
        <v>89</v>
      </c>
      <c r="K191" s="21" t="s">
        <v>359</v>
      </c>
      <c r="L191" s="24">
        <v>-4921.74</v>
      </c>
    </row>
    <row r="192" spans="1:12" ht="16.5" customHeight="1" x14ac:dyDescent="0.25">
      <c r="A192" s="8">
        <v>267</v>
      </c>
      <c r="B192" s="16" t="s">
        <v>78</v>
      </c>
      <c r="C192" s="125">
        <v>554439000039504</v>
      </c>
      <c r="D192" s="21">
        <v>19</v>
      </c>
      <c r="E192" s="21" t="s">
        <v>16</v>
      </c>
      <c r="F192" s="21">
        <v>2025</v>
      </c>
      <c r="G192" s="10" t="s">
        <v>53</v>
      </c>
      <c r="H192" s="21" t="s">
        <v>43</v>
      </c>
      <c r="I192" s="123" t="s">
        <v>387</v>
      </c>
      <c r="J192" s="21" t="s">
        <v>89</v>
      </c>
      <c r="K192" s="21" t="s">
        <v>375</v>
      </c>
      <c r="L192" s="24">
        <v>-6203.43</v>
      </c>
    </row>
    <row r="193" spans="1:12" ht="16.5" customHeight="1" x14ac:dyDescent="0.25">
      <c r="A193" s="8">
        <v>270</v>
      </c>
      <c r="B193" s="14" t="s">
        <v>411</v>
      </c>
      <c r="C193" s="27">
        <v>554439000028455</v>
      </c>
      <c r="D193" s="21">
        <v>20</v>
      </c>
      <c r="E193" s="21" t="s">
        <v>16</v>
      </c>
      <c r="F193" s="21">
        <v>2025</v>
      </c>
      <c r="G193" s="21" t="s">
        <v>13</v>
      </c>
      <c r="H193" s="21" t="s">
        <v>136</v>
      </c>
      <c r="I193" s="23" t="s">
        <v>405</v>
      </c>
      <c r="J193" s="21" t="s">
        <v>350</v>
      </c>
      <c r="K193" s="21"/>
      <c r="L193" s="24">
        <v>-21866.93</v>
      </c>
    </row>
    <row r="194" spans="1:12" ht="16.5" customHeight="1" x14ac:dyDescent="0.25">
      <c r="A194" s="8">
        <v>271</v>
      </c>
      <c r="B194" s="14" t="s">
        <v>153</v>
      </c>
      <c r="C194" s="27">
        <v>52001</v>
      </c>
      <c r="D194" s="21">
        <v>20</v>
      </c>
      <c r="E194" s="21" t="s">
        <v>16</v>
      </c>
      <c r="F194" s="21">
        <v>2025</v>
      </c>
      <c r="G194" s="21" t="s">
        <v>149</v>
      </c>
      <c r="H194" s="21" t="s">
        <v>148</v>
      </c>
      <c r="I194" s="120" t="s">
        <v>391</v>
      </c>
      <c r="J194" s="21" t="s">
        <v>410</v>
      </c>
      <c r="K194" s="21"/>
      <c r="L194" s="24">
        <v>-2420.8000000000002</v>
      </c>
    </row>
    <row r="195" spans="1:12" ht="16.5" customHeight="1" x14ac:dyDescent="0.25">
      <c r="A195" s="8">
        <v>272</v>
      </c>
      <c r="B195" s="14" t="s">
        <v>154</v>
      </c>
      <c r="C195" s="27">
        <v>52002</v>
      </c>
      <c r="D195" s="21">
        <v>20</v>
      </c>
      <c r="E195" s="21" t="s">
        <v>16</v>
      </c>
      <c r="F195" s="21">
        <v>2025</v>
      </c>
      <c r="G195" s="21" t="s">
        <v>149</v>
      </c>
      <c r="H195" s="21" t="s">
        <v>148</v>
      </c>
      <c r="I195" s="120" t="s">
        <v>391</v>
      </c>
      <c r="J195" s="21" t="s">
        <v>410</v>
      </c>
      <c r="K195" s="21"/>
      <c r="L195" s="24">
        <v>-8091.1</v>
      </c>
    </row>
    <row r="196" spans="1:12" ht="16.5" customHeight="1" x14ac:dyDescent="0.25">
      <c r="A196" s="8">
        <v>273</v>
      </c>
      <c r="B196" s="14" t="s">
        <v>411</v>
      </c>
      <c r="C196" s="28">
        <v>13105</v>
      </c>
      <c r="D196" s="21">
        <v>20</v>
      </c>
      <c r="E196" s="21" t="s">
        <v>16</v>
      </c>
      <c r="F196" s="21">
        <v>2025</v>
      </c>
      <c r="G196" s="21" t="s">
        <v>14</v>
      </c>
      <c r="H196" s="21" t="s">
        <v>114</v>
      </c>
      <c r="I196" s="10" t="s">
        <v>395</v>
      </c>
      <c r="J196" s="21" t="s">
        <v>349</v>
      </c>
      <c r="K196" s="21"/>
      <c r="L196" s="24">
        <v>-13559.16</v>
      </c>
    </row>
    <row r="197" spans="1:12" ht="16.5" customHeight="1" x14ac:dyDescent="0.25">
      <c r="A197" s="8">
        <v>276</v>
      </c>
      <c r="B197" s="14" t="s">
        <v>44</v>
      </c>
      <c r="C197" s="28">
        <v>891561200549803</v>
      </c>
      <c r="D197" s="21">
        <v>5</v>
      </c>
      <c r="E197" s="21" t="s">
        <v>17</v>
      </c>
      <c r="F197" s="21">
        <v>2025</v>
      </c>
      <c r="G197" s="21" t="s">
        <v>15</v>
      </c>
      <c r="H197" s="21" t="s">
        <v>150</v>
      </c>
      <c r="I197" s="10" t="s">
        <v>112</v>
      </c>
      <c r="J197" s="21" t="s">
        <v>51</v>
      </c>
      <c r="K197" s="21"/>
      <c r="L197" s="24">
        <v>-56.55</v>
      </c>
    </row>
    <row r="198" spans="1:12" ht="16.5" customHeight="1" x14ac:dyDescent="0.25">
      <c r="A198" s="8">
        <v>277</v>
      </c>
      <c r="B198" s="14" t="s">
        <v>75</v>
      </c>
      <c r="C198" s="28">
        <v>61001</v>
      </c>
      <c r="D198" s="21">
        <v>10</v>
      </c>
      <c r="E198" s="21" t="s">
        <v>17</v>
      </c>
      <c r="F198" s="21">
        <v>2025</v>
      </c>
      <c r="G198" s="21" t="s">
        <v>52</v>
      </c>
      <c r="H198" s="21" t="s">
        <v>33</v>
      </c>
      <c r="I198" s="91" t="s">
        <v>337</v>
      </c>
      <c r="J198" s="21" t="s">
        <v>89</v>
      </c>
      <c r="K198" s="10" t="s">
        <v>409</v>
      </c>
      <c r="L198" s="24">
        <v>-1936.74</v>
      </c>
    </row>
    <row r="199" spans="1:12" ht="16.5" customHeight="1" x14ac:dyDescent="0.25">
      <c r="A199" s="8">
        <v>284</v>
      </c>
      <c r="B199" s="14" t="s">
        <v>152</v>
      </c>
      <c r="C199" s="28">
        <v>62701</v>
      </c>
      <c r="D199" s="21">
        <v>27</v>
      </c>
      <c r="E199" s="21" t="s">
        <v>17</v>
      </c>
      <c r="F199" s="21">
        <v>2025</v>
      </c>
      <c r="G199" s="21" t="s">
        <v>68</v>
      </c>
      <c r="H199" s="21" t="s">
        <v>69</v>
      </c>
      <c r="I199" s="17" t="s">
        <v>404</v>
      </c>
      <c r="J199" s="21" t="s">
        <v>70</v>
      </c>
      <c r="K199" s="21"/>
      <c r="L199" s="24">
        <v>-204.57</v>
      </c>
    </row>
    <row r="200" spans="1:12" x14ac:dyDescent="0.25">
      <c r="L200" s="3">
        <f>SUBTOTAL(9,L3:L199)</f>
        <v>-286244.67999999976</v>
      </c>
    </row>
    <row r="202" spans="1:12" x14ac:dyDescent="0.25">
      <c r="L202" s="3">
        <f>SUBTOTAL(9,L87:L168)</f>
        <v>-29659.759999999987</v>
      </c>
    </row>
    <row r="203" spans="1:12" ht="16.5" customHeight="1" x14ac:dyDescent="0.25">
      <c r="L203" s="3" t="s">
        <v>376</v>
      </c>
    </row>
    <row r="207" spans="1:12" x14ac:dyDescent="0.25">
      <c r="L207" s="3">
        <v>2734.68</v>
      </c>
    </row>
    <row r="208" spans="1:12" x14ac:dyDescent="0.25">
      <c r="L208" s="3">
        <f>L202+L207</f>
        <v>-26925.079999999987</v>
      </c>
    </row>
  </sheetData>
  <autoFilter ref="A2:K201" xr:uid="{BF645120-2F6F-7344-AB3E-90EB103DC602}"/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7AB24-FC06-EF4A-9920-3C66F5ABE7DB}">
  <dimension ref="A1:H19"/>
  <sheetViews>
    <sheetView zoomScale="166" zoomScaleNormal="166" workbookViewId="0">
      <selection activeCell="C8" sqref="C8"/>
    </sheetView>
  </sheetViews>
  <sheetFormatPr defaultColWidth="11.42578125" defaultRowHeight="13.5" x14ac:dyDescent="0.25"/>
  <cols>
    <col min="1" max="1" width="11.42578125" style="1"/>
    <col min="2" max="2" width="14.5703125" style="1" customWidth="1"/>
    <col min="3" max="3" width="17.42578125" style="1" customWidth="1"/>
    <col min="4" max="16384" width="11.42578125" style="1"/>
  </cols>
  <sheetData>
    <row r="1" spans="1:8" x14ac:dyDescent="0.25">
      <c r="A1" s="145" t="s">
        <v>303</v>
      </c>
      <c r="B1" s="146"/>
      <c r="C1" s="147"/>
    </row>
    <row r="2" spans="1:8" x14ac:dyDescent="0.25">
      <c r="A2" s="58" t="s">
        <v>299</v>
      </c>
      <c r="B2" s="59" t="s">
        <v>300</v>
      </c>
      <c r="C2" s="60" t="s">
        <v>301</v>
      </c>
    </row>
    <row r="3" spans="1:8" x14ac:dyDescent="0.25">
      <c r="A3" s="130">
        <v>1</v>
      </c>
      <c r="B3" s="64" t="s">
        <v>417</v>
      </c>
      <c r="C3" s="65">
        <v>6234.38</v>
      </c>
      <c r="E3" s="128"/>
      <c r="F3" s="129"/>
      <c r="G3" s="129"/>
      <c r="H3" s="129"/>
    </row>
    <row r="4" spans="1:8" x14ac:dyDescent="0.25">
      <c r="A4" s="130">
        <v>2</v>
      </c>
      <c r="B4" s="64" t="s">
        <v>418</v>
      </c>
      <c r="C4" s="65">
        <v>1911.88</v>
      </c>
      <c r="E4" s="128"/>
      <c r="F4" s="129"/>
      <c r="G4" s="129"/>
      <c r="H4" s="129"/>
    </row>
    <row r="5" spans="1:8" x14ac:dyDescent="0.25">
      <c r="A5" s="130">
        <v>3</v>
      </c>
      <c r="B5" s="64" t="s">
        <v>419</v>
      </c>
      <c r="C5" s="65">
        <v>5177.5</v>
      </c>
    </row>
    <row r="6" spans="1:8" x14ac:dyDescent="0.25">
      <c r="A6" s="130">
        <v>4</v>
      </c>
      <c r="B6" s="64" t="s">
        <v>420</v>
      </c>
      <c r="C6" s="65">
        <v>2015.58</v>
      </c>
    </row>
    <row r="7" spans="1:8" x14ac:dyDescent="0.25">
      <c r="A7" s="130">
        <v>5</v>
      </c>
      <c r="B7" s="66" t="s">
        <v>421</v>
      </c>
      <c r="C7" s="65">
        <v>966.23</v>
      </c>
    </row>
    <row r="8" spans="1:8" x14ac:dyDescent="0.25">
      <c r="A8" s="130">
        <v>6</v>
      </c>
      <c r="B8" s="173">
        <v>45216</v>
      </c>
      <c r="C8" s="62">
        <v>914.38</v>
      </c>
    </row>
    <row r="9" spans="1:8" x14ac:dyDescent="0.25">
      <c r="A9" s="130">
        <v>7</v>
      </c>
      <c r="B9" s="66" t="s">
        <v>422</v>
      </c>
      <c r="C9" s="67">
        <v>831.25</v>
      </c>
    </row>
    <row r="10" spans="1:8" x14ac:dyDescent="0.25">
      <c r="A10" s="130">
        <v>8</v>
      </c>
      <c r="B10" s="66" t="s">
        <v>423</v>
      </c>
      <c r="C10" s="67">
        <v>241.85</v>
      </c>
    </row>
    <row r="11" spans="1:8" x14ac:dyDescent="0.25">
      <c r="A11" s="130">
        <v>9</v>
      </c>
      <c r="B11" s="66" t="s">
        <v>424</v>
      </c>
      <c r="C11" s="67">
        <v>831.25</v>
      </c>
    </row>
    <row r="12" spans="1:8" x14ac:dyDescent="0.25">
      <c r="A12" s="130">
        <v>10</v>
      </c>
      <c r="B12" s="66" t="s">
        <v>424</v>
      </c>
      <c r="C12" s="67">
        <v>831.25</v>
      </c>
    </row>
    <row r="13" spans="1:8" x14ac:dyDescent="0.25">
      <c r="A13" s="130">
        <v>11</v>
      </c>
      <c r="B13" s="66" t="s">
        <v>425</v>
      </c>
      <c r="C13" s="67">
        <v>997.5</v>
      </c>
    </row>
    <row r="14" spans="1:8" x14ac:dyDescent="0.25">
      <c r="A14" s="130">
        <v>12</v>
      </c>
      <c r="B14" s="66" t="s">
        <v>426</v>
      </c>
      <c r="C14" s="67">
        <v>997.5</v>
      </c>
    </row>
    <row r="15" spans="1:8" x14ac:dyDescent="0.25">
      <c r="A15" s="130">
        <v>13</v>
      </c>
      <c r="B15" s="66" t="s">
        <v>427</v>
      </c>
      <c r="C15" s="63">
        <v>914.38</v>
      </c>
    </row>
    <row r="16" spans="1:8" x14ac:dyDescent="0.25">
      <c r="A16" s="130">
        <v>14</v>
      </c>
      <c r="B16" s="66" t="s">
        <v>428</v>
      </c>
      <c r="C16" s="67">
        <v>914.37</v>
      </c>
    </row>
    <row r="17" spans="1:3" x14ac:dyDescent="0.25">
      <c r="A17" s="130">
        <v>15</v>
      </c>
      <c r="B17" s="66" t="s">
        <v>429</v>
      </c>
      <c r="C17" s="67">
        <v>914.37</v>
      </c>
    </row>
    <row r="18" spans="1:3" x14ac:dyDescent="0.25">
      <c r="A18" s="130">
        <v>16</v>
      </c>
      <c r="B18" s="66" t="s">
        <v>430</v>
      </c>
      <c r="C18" s="67">
        <v>1282.5</v>
      </c>
    </row>
    <row r="19" spans="1:3" x14ac:dyDescent="0.25">
      <c r="A19" s="68" t="s">
        <v>302</v>
      </c>
      <c r="B19" s="10"/>
      <c r="C19" s="70">
        <f>SUM(C3:C18)</f>
        <v>25976.17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D8870-3AC6-A146-BF04-75008FF3943F}">
  <dimension ref="A1:I37"/>
  <sheetViews>
    <sheetView topLeftCell="A15" workbookViewId="0">
      <selection activeCell="A38" sqref="A38:XFD38"/>
    </sheetView>
  </sheetViews>
  <sheetFormatPr defaultColWidth="11.42578125" defaultRowHeight="15" x14ac:dyDescent="0.25"/>
  <cols>
    <col min="2" max="2" width="14.140625" customWidth="1"/>
  </cols>
  <sheetData>
    <row r="1" spans="1:9" x14ac:dyDescent="0.25">
      <c r="A1" s="148" t="s">
        <v>441</v>
      </c>
      <c r="B1" s="148"/>
      <c r="C1" s="148"/>
      <c r="D1" s="148"/>
    </row>
    <row r="2" spans="1:9" ht="27" x14ac:dyDescent="0.25">
      <c r="A2" s="58" t="s">
        <v>299</v>
      </c>
      <c r="B2" s="71" t="s">
        <v>304</v>
      </c>
      <c r="C2" s="59" t="s">
        <v>305</v>
      </c>
      <c r="D2" s="60" t="s">
        <v>306</v>
      </c>
    </row>
    <row r="3" spans="1:9" x14ac:dyDescent="0.25">
      <c r="A3" s="61">
        <v>1</v>
      </c>
      <c r="B3" s="9">
        <v>73101</v>
      </c>
      <c r="C3" s="131">
        <v>45138</v>
      </c>
      <c r="D3" s="132">
        <v>196.17</v>
      </c>
      <c r="H3" s="129"/>
      <c r="I3" s="129"/>
    </row>
    <row r="4" spans="1:9" x14ac:dyDescent="0.25">
      <c r="A4" s="61">
        <v>2</v>
      </c>
      <c r="B4" s="9">
        <v>73102</v>
      </c>
      <c r="C4" s="131">
        <v>45138</v>
      </c>
      <c r="D4" s="132">
        <v>209.1</v>
      </c>
      <c r="H4" s="129"/>
      <c r="I4" s="129"/>
    </row>
    <row r="5" spans="1:9" x14ac:dyDescent="0.25">
      <c r="A5" s="61">
        <v>3</v>
      </c>
      <c r="B5" s="9">
        <v>73103</v>
      </c>
      <c r="C5" s="131">
        <v>45138</v>
      </c>
      <c r="D5" s="132">
        <v>123.87</v>
      </c>
      <c r="H5" s="129"/>
      <c r="I5" s="129"/>
    </row>
    <row r="6" spans="1:9" x14ac:dyDescent="0.25">
      <c r="A6" s="61">
        <v>4</v>
      </c>
      <c r="B6" s="9">
        <v>73104</v>
      </c>
      <c r="C6" s="131">
        <v>45138</v>
      </c>
      <c r="D6" s="132">
        <v>73.959999999999994</v>
      </c>
      <c r="H6" s="129"/>
      <c r="I6" s="129"/>
    </row>
    <row r="7" spans="1:9" x14ac:dyDescent="0.25">
      <c r="A7" s="61">
        <v>5</v>
      </c>
      <c r="B7" s="9">
        <v>73105</v>
      </c>
      <c r="C7" s="131">
        <v>45138</v>
      </c>
      <c r="D7" s="132">
        <v>178.63</v>
      </c>
      <c r="H7" s="129"/>
      <c r="I7" s="129"/>
    </row>
    <row r="8" spans="1:9" x14ac:dyDescent="0.25">
      <c r="A8" s="61">
        <v>6</v>
      </c>
      <c r="B8" s="9">
        <v>73106</v>
      </c>
      <c r="C8" s="131">
        <v>45138</v>
      </c>
      <c r="D8" s="132">
        <v>143.28</v>
      </c>
      <c r="H8" s="129"/>
      <c r="I8" s="129"/>
    </row>
    <row r="9" spans="1:9" x14ac:dyDescent="0.25">
      <c r="A9" s="61">
        <v>7</v>
      </c>
      <c r="B9" s="9">
        <v>73107</v>
      </c>
      <c r="C9" s="131">
        <v>45138</v>
      </c>
      <c r="D9" s="132">
        <v>168.97</v>
      </c>
      <c r="H9" s="129"/>
      <c r="I9" s="129"/>
    </row>
    <row r="10" spans="1:9" x14ac:dyDescent="0.25">
      <c r="A10" s="61">
        <v>8</v>
      </c>
      <c r="B10" s="9">
        <v>73108</v>
      </c>
      <c r="C10" s="131">
        <v>45138</v>
      </c>
      <c r="D10" s="132">
        <v>216.75</v>
      </c>
      <c r="H10" s="129"/>
      <c r="I10" s="129"/>
    </row>
    <row r="11" spans="1:9" x14ac:dyDescent="0.25">
      <c r="A11" s="61">
        <v>9</v>
      </c>
      <c r="B11" s="9">
        <v>73109</v>
      </c>
      <c r="C11" s="131">
        <v>45138</v>
      </c>
      <c r="D11" s="132">
        <v>234.14</v>
      </c>
      <c r="H11" s="129"/>
      <c r="I11" s="129"/>
    </row>
    <row r="12" spans="1:9" x14ac:dyDescent="0.25">
      <c r="A12" s="61">
        <v>10</v>
      </c>
      <c r="B12" s="9">
        <v>73110</v>
      </c>
      <c r="C12" s="131">
        <v>45138</v>
      </c>
      <c r="D12" s="132">
        <v>84.56</v>
      </c>
      <c r="H12" s="129"/>
      <c r="I12" s="129"/>
    </row>
    <row r="13" spans="1:9" x14ac:dyDescent="0.25">
      <c r="A13" s="61">
        <v>11</v>
      </c>
      <c r="B13" s="9">
        <v>73111</v>
      </c>
      <c r="C13" s="131">
        <v>45138</v>
      </c>
      <c r="D13" s="132">
        <v>1.73</v>
      </c>
      <c r="H13" s="129"/>
      <c r="I13" s="129"/>
    </row>
    <row r="14" spans="1:9" x14ac:dyDescent="0.25">
      <c r="A14" s="61">
        <v>12</v>
      </c>
      <c r="B14" s="9">
        <v>73112</v>
      </c>
      <c r="C14" s="131">
        <v>45138</v>
      </c>
      <c r="D14" s="132">
        <v>130.5</v>
      </c>
      <c r="H14" s="129"/>
      <c r="I14" s="129"/>
    </row>
    <row r="15" spans="1:9" x14ac:dyDescent="0.25">
      <c r="A15" s="61">
        <v>13</v>
      </c>
      <c r="B15" s="9">
        <v>73113</v>
      </c>
      <c r="C15" s="131">
        <v>45138</v>
      </c>
      <c r="D15" s="132">
        <v>190.54</v>
      </c>
      <c r="H15" s="129"/>
      <c r="I15" s="129"/>
    </row>
    <row r="16" spans="1:9" x14ac:dyDescent="0.25">
      <c r="A16" s="61">
        <v>14</v>
      </c>
      <c r="B16" s="9">
        <v>73114</v>
      </c>
      <c r="C16" s="131">
        <v>45138</v>
      </c>
      <c r="D16" s="132">
        <v>55.71</v>
      </c>
      <c r="H16" s="129"/>
      <c r="I16" s="129"/>
    </row>
    <row r="17" spans="1:9" x14ac:dyDescent="0.25">
      <c r="A17" s="61">
        <v>15</v>
      </c>
      <c r="B17" s="9">
        <v>73115</v>
      </c>
      <c r="C17" s="131">
        <v>45138</v>
      </c>
      <c r="D17" s="132">
        <v>187.08</v>
      </c>
      <c r="H17" s="129"/>
      <c r="I17" s="129"/>
    </row>
    <row r="18" spans="1:9" x14ac:dyDescent="0.25">
      <c r="A18" s="61">
        <v>16</v>
      </c>
      <c r="B18" s="9">
        <v>91401</v>
      </c>
      <c r="C18" s="131">
        <v>45183</v>
      </c>
      <c r="D18" s="132">
        <v>334.56</v>
      </c>
      <c r="H18" s="129"/>
      <c r="I18" s="129"/>
    </row>
    <row r="19" spans="1:9" x14ac:dyDescent="0.25">
      <c r="A19" s="61">
        <v>17</v>
      </c>
      <c r="B19" s="9">
        <v>91402</v>
      </c>
      <c r="C19" s="10" t="s">
        <v>432</v>
      </c>
      <c r="D19" s="132">
        <v>117.13</v>
      </c>
      <c r="H19" s="129"/>
      <c r="I19" s="129"/>
    </row>
    <row r="20" spans="1:9" x14ac:dyDescent="0.25">
      <c r="A20" s="61">
        <v>18</v>
      </c>
      <c r="B20" s="9">
        <v>11501</v>
      </c>
      <c r="C20" s="131">
        <v>45306</v>
      </c>
      <c r="D20" s="132">
        <v>50.68</v>
      </c>
    </row>
    <row r="21" spans="1:9" x14ac:dyDescent="0.25">
      <c r="A21" s="61">
        <v>19</v>
      </c>
      <c r="B21" s="9">
        <v>11502</v>
      </c>
      <c r="C21" s="131">
        <v>45306</v>
      </c>
      <c r="D21" s="132">
        <v>33.799999999999997</v>
      </c>
    </row>
    <row r="22" spans="1:9" x14ac:dyDescent="0.25">
      <c r="A22" s="61">
        <v>20</v>
      </c>
      <c r="B22" s="9">
        <v>11503</v>
      </c>
      <c r="C22" s="131">
        <v>45306</v>
      </c>
      <c r="D22" s="132">
        <v>1.72</v>
      </c>
    </row>
    <row r="23" spans="1:9" x14ac:dyDescent="0.25">
      <c r="A23" s="61">
        <v>21</v>
      </c>
      <c r="B23" s="9">
        <v>11504</v>
      </c>
      <c r="C23" s="131">
        <v>45306</v>
      </c>
      <c r="D23" s="132">
        <v>1.8</v>
      </c>
    </row>
    <row r="24" spans="1:9" x14ac:dyDescent="0.25">
      <c r="A24" s="61">
        <v>22</v>
      </c>
      <c r="B24" s="9">
        <v>42501</v>
      </c>
      <c r="C24" s="131">
        <v>45407</v>
      </c>
      <c r="D24" s="132">
        <v>1.8</v>
      </c>
    </row>
    <row r="25" spans="1:9" x14ac:dyDescent="0.25">
      <c r="A25" s="61">
        <v>23</v>
      </c>
      <c r="B25" s="9">
        <v>42502</v>
      </c>
      <c r="C25" s="131">
        <v>45407</v>
      </c>
      <c r="D25" s="132">
        <v>1.8</v>
      </c>
    </row>
    <row r="26" spans="1:9" x14ac:dyDescent="0.25">
      <c r="A26" s="61">
        <v>24</v>
      </c>
      <c r="B26" s="9">
        <v>42503</v>
      </c>
      <c r="C26" s="131">
        <v>45407</v>
      </c>
      <c r="D26" s="132">
        <v>1.8</v>
      </c>
    </row>
    <row r="27" spans="1:9" x14ac:dyDescent="0.25">
      <c r="A27" s="61">
        <v>25</v>
      </c>
      <c r="B27" s="9">
        <v>73001</v>
      </c>
      <c r="C27" s="131">
        <v>45503</v>
      </c>
      <c r="D27" s="132">
        <v>1.8</v>
      </c>
    </row>
    <row r="28" spans="1:9" x14ac:dyDescent="0.25">
      <c r="A28" s="61">
        <v>26</v>
      </c>
      <c r="B28" s="9">
        <v>73002</v>
      </c>
      <c r="C28" s="131">
        <v>45503</v>
      </c>
      <c r="D28" s="132">
        <v>1.8</v>
      </c>
    </row>
    <row r="29" spans="1:9" x14ac:dyDescent="0.25">
      <c r="A29" s="61">
        <v>27</v>
      </c>
      <c r="B29" s="9">
        <v>73003</v>
      </c>
      <c r="C29" s="131">
        <v>45503</v>
      </c>
      <c r="D29" s="132">
        <v>1.8</v>
      </c>
    </row>
    <row r="30" spans="1:9" x14ac:dyDescent="0.25">
      <c r="A30" s="61">
        <v>28</v>
      </c>
      <c r="B30" s="9">
        <v>82201</v>
      </c>
      <c r="C30" s="10" t="s">
        <v>433</v>
      </c>
      <c r="D30" s="132">
        <v>4.79</v>
      </c>
    </row>
    <row r="31" spans="1:9" x14ac:dyDescent="0.25">
      <c r="A31" s="61">
        <v>29</v>
      </c>
      <c r="B31" s="9">
        <v>91301</v>
      </c>
      <c r="C31" s="10" t="s">
        <v>434</v>
      </c>
      <c r="D31" s="132">
        <v>64.05</v>
      </c>
    </row>
    <row r="32" spans="1:9" x14ac:dyDescent="0.25">
      <c r="A32" s="61">
        <v>30</v>
      </c>
      <c r="B32" s="9">
        <v>111801</v>
      </c>
      <c r="C32" s="131">
        <v>45614</v>
      </c>
      <c r="D32" s="132">
        <v>43.38</v>
      </c>
    </row>
    <row r="33" spans="1:4" x14ac:dyDescent="0.25">
      <c r="A33" s="61">
        <v>31</v>
      </c>
      <c r="B33" s="9">
        <v>111802</v>
      </c>
      <c r="C33" s="131">
        <v>45614</v>
      </c>
      <c r="D33" s="132">
        <v>19.399999999999999</v>
      </c>
    </row>
    <row r="34" spans="1:4" x14ac:dyDescent="0.25">
      <c r="A34" s="61">
        <v>32</v>
      </c>
      <c r="B34" s="9">
        <v>121101</v>
      </c>
      <c r="C34" s="131">
        <v>45637</v>
      </c>
      <c r="D34" s="132">
        <v>4.1500000000000004</v>
      </c>
    </row>
    <row r="35" spans="1:4" x14ac:dyDescent="0.25">
      <c r="A35" s="61">
        <v>33</v>
      </c>
      <c r="B35" s="9">
        <v>11601</v>
      </c>
      <c r="C35" s="131">
        <v>45673</v>
      </c>
      <c r="D35" s="132">
        <v>4.1500000000000004</v>
      </c>
    </row>
    <row r="36" spans="1:4" x14ac:dyDescent="0.25">
      <c r="A36" s="61">
        <v>34</v>
      </c>
      <c r="B36" s="9">
        <v>21401</v>
      </c>
      <c r="C36" s="131">
        <v>45702</v>
      </c>
      <c r="D36" s="132">
        <v>4.1500000000000004</v>
      </c>
    </row>
    <row r="37" spans="1:4" x14ac:dyDescent="0.25">
      <c r="A37" s="68" t="s">
        <v>302</v>
      </c>
      <c r="B37" s="69"/>
      <c r="C37" s="10"/>
      <c r="D37" s="133">
        <f>SUM(D3:D36)</f>
        <v>2889.5500000000015</v>
      </c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A0CFC-1811-CD42-A009-0009B4526938}">
  <dimension ref="A1:E16"/>
  <sheetViews>
    <sheetView topLeftCell="A3" zoomScale="190" zoomScaleNormal="190" workbookViewId="0">
      <selection activeCell="E8" sqref="E8"/>
    </sheetView>
  </sheetViews>
  <sheetFormatPr defaultColWidth="11.42578125" defaultRowHeight="15" x14ac:dyDescent="0.25"/>
  <cols>
    <col min="1" max="1" width="19.140625" bestFit="1" customWidth="1"/>
    <col min="2" max="2" width="14.42578125" customWidth="1"/>
    <col min="5" max="5" width="18" customWidth="1"/>
  </cols>
  <sheetData>
    <row r="1" spans="1:5" ht="15.75" x14ac:dyDescent="0.25">
      <c r="A1" s="149" t="s">
        <v>312</v>
      </c>
      <c r="B1" s="150"/>
      <c r="C1" s="150"/>
      <c r="D1" s="150"/>
      <c r="E1" s="150"/>
    </row>
    <row r="2" spans="1:5" x14ac:dyDescent="0.25">
      <c r="A2" s="73" t="s">
        <v>307</v>
      </c>
      <c r="B2" s="151"/>
      <c r="C2" s="152"/>
      <c r="D2" s="152"/>
      <c r="E2" s="153"/>
    </row>
    <row r="3" spans="1:5" x14ac:dyDescent="0.25">
      <c r="A3" s="73" t="s">
        <v>298</v>
      </c>
      <c r="B3" s="154"/>
      <c r="C3" s="155"/>
      <c r="D3" s="155"/>
      <c r="E3" s="156"/>
    </row>
    <row r="4" spans="1:5" ht="40.5" x14ac:dyDescent="0.25">
      <c r="A4" s="74" t="s">
        <v>308</v>
      </c>
      <c r="B4" s="74" t="s">
        <v>309</v>
      </c>
      <c r="C4" s="74" t="s">
        <v>310</v>
      </c>
      <c r="D4" s="74" t="s">
        <v>10</v>
      </c>
      <c r="E4" s="74" t="s">
        <v>311</v>
      </c>
    </row>
    <row r="5" spans="1:5" x14ac:dyDescent="0.25">
      <c r="A5" s="77" t="s">
        <v>323</v>
      </c>
      <c r="B5" s="63">
        <v>15000</v>
      </c>
      <c r="C5" s="63">
        <v>0</v>
      </c>
      <c r="D5" s="63">
        <f>B5-C5</f>
        <v>15000</v>
      </c>
      <c r="E5" s="63">
        <v>0</v>
      </c>
    </row>
    <row r="6" spans="1:5" x14ac:dyDescent="0.25">
      <c r="A6" s="75">
        <v>45323</v>
      </c>
      <c r="B6" s="63">
        <v>59000</v>
      </c>
      <c r="C6" s="63">
        <v>1000</v>
      </c>
      <c r="D6" s="63">
        <f>D5+B6-C6</f>
        <v>73000</v>
      </c>
      <c r="E6" s="63">
        <v>53.44</v>
      </c>
    </row>
    <row r="7" spans="1:5" x14ac:dyDescent="0.25">
      <c r="A7" s="75">
        <v>45474</v>
      </c>
      <c r="B7" s="63">
        <v>49000</v>
      </c>
      <c r="C7" s="63">
        <v>0</v>
      </c>
      <c r="D7" s="63">
        <f t="shared" ref="D7:D14" si="0">D6+B7-C7</f>
        <v>122000</v>
      </c>
      <c r="E7" s="63">
        <v>0</v>
      </c>
    </row>
    <row r="8" spans="1:5" x14ac:dyDescent="0.25">
      <c r="A8" s="75">
        <v>45505</v>
      </c>
      <c r="B8" s="63">
        <v>0</v>
      </c>
      <c r="C8" s="63">
        <v>3500</v>
      </c>
      <c r="D8" s="63">
        <f t="shared" si="0"/>
        <v>118500</v>
      </c>
      <c r="E8" s="63">
        <v>330.13</v>
      </c>
    </row>
    <row r="9" spans="1:5" x14ac:dyDescent="0.25">
      <c r="A9" s="75">
        <v>45536</v>
      </c>
      <c r="B9" s="63">
        <v>0</v>
      </c>
      <c r="C9" s="63">
        <v>2000</v>
      </c>
      <c r="D9" s="63">
        <f t="shared" si="0"/>
        <v>116500</v>
      </c>
      <c r="E9" s="63">
        <v>211.12</v>
      </c>
    </row>
    <row r="10" spans="1:5" x14ac:dyDescent="0.25">
      <c r="A10" s="75">
        <v>45566</v>
      </c>
      <c r="B10" s="63">
        <v>0</v>
      </c>
      <c r="C10" s="63">
        <v>500</v>
      </c>
      <c r="D10" s="63">
        <f t="shared" si="0"/>
        <v>116000</v>
      </c>
      <c r="E10" s="63">
        <v>55.72</v>
      </c>
    </row>
    <row r="11" spans="1:5" x14ac:dyDescent="0.25">
      <c r="A11" s="75">
        <v>45717</v>
      </c>
      <c r="B11" s="63">
        <v>126000</v>
      </c>
      <c r="C11" s="63">
        <v>116000</v>
      </c>
      <c r="D11" s="63">
        <f t="shared" si="0"/>
        <v>126000</v>
      </c>
      <c r="E11" s="63">
        <v>9417.4699999999993</v>
      </c>
    </row>
    <row r="12" spans="1:5" x14ac:dyDescent="0.25">
      <c r="A12" s="75">
        <v>45748</v>
      </c>
      <c r="B12" s="63">
        <v>0</v>
      </c>
      <c r="C12" s="63">
        <v>34500</v>
      </c>
      <c r="D12" s="63">
        <f t="shared" si="0"/>
        <v>91500</v>
      </c>
      <c r="E12" s="76">
        <v>304.19</v>
      </c>
    </row>
    <row r="13" spans="1:5" x14ac:dyDescent="0.25">
      <c r="A13" s="75">
        <v>45778</v>
      </c>
      <c r="B13" s="63">
        <v>0</v>
      </c>
      <c r="C13" s="63">
        <v>90500</v>
      </c>
      <c r="D13" s="63">
        <f t="shared" si="0"/>
        <v>1000</v>
      </c>
      <c r="E13" s="76">
        <v>1541.15</v>
      </c>
    </row>
    <row r="14" spans="1:5" x14ac:dyDescent="0.25">
      <c r="A14" s="77" t="s">
        <v>325</v>
      </c>
      <c r="B14" s="63">
        <v>0</v>
      </c>
      <c r="C14" s="63">
        <v>1000</v>
      </c>
      <c r="D14" s="63">
        <f t="shared" si="0"/>
        <v>0</v>
      </c>
      <c r="E14" s="63">
        <v>23.72</v>
      </c>
    </row>
    <row r="15" spans="1:5" x14ac:dyDescent="0.25">
      <c r="A15" s="77"/>
      <c r="B15" s="78"/>
      <c r="C15" s="63"/>
      <c r="D15" s="63"/>
      <c r="E15" s="63"/>
    </row>
    <row r="16" spans="1:5" x14ac:dyDescent="0.25">
      <c r="A16" s="55" t="s">
        <v>302</v>
      </c>
      <c r="B16" s="79">
        <f>SUM(B5:B15)</f>
        <v>249000</v>
      </c>
      <c r="C16" s="79">
        <f>SUM(C5:C15)</f>
        <v>249000</v>
      </c>
      <c r="D16" s="79"/>
      <c r="E16" s="80">
        <f>SUM(E5:E15)</f>
        <v>11936.939999999999</v>
      </c>
    </row>
  </sheetData>
  <mergeCells count="2">
    <mergeCell ref="A1:E1"/>
    <mergeCell ref="B2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813D8-4AD4-074D-9716-DB583EE75AB4}">
  <dimension ref="A1:E125"/>
  <sheetViews>
    <sheetView topLeftCell="A106" zoomScale="148" zoomScaleNormal="148" workbookViewId="0">
      <selection activeCell="C122" sqref="C122"/>
    </sheetView>
  </sheetViews>
  <sheetFormatPr defaultColWidth="11.42578125" defaultRowHeight="15" x14ac:dyDescent="0.25"/>
  <cols>
    <col min="1" max="1" width="61" bestFit="1" customWidth="1"/>
    <col min="2" max="3" width="16" bestFit="1" customWidth="1"/>
    <col min="5" max="5" width="14.5703125" bestFit="1" customWidth="1"/>
  </cols>
  <sheetData>
    <row r="1" spans="1:3" x14ac:dyDescent="0.25">
      <c r="A1" s="168" t="s">
        <v>180</v>
      </c>
      <c r="B1" s="169"/>
      <c r="C1" s="169"/>
    </row>
    <row r="2" spans="1:3" x14ac:dyDescent="0.25">
      <c r="A2" s="29" t="s">
        <v>297</v>
      </c>
      <c r="B2" s="30"/>
      <c r="C2" s="31"/>
    </row>
    <row r="3" spans="1:3" x14ac:dyDescent="0.25">
      <c r="A3" s="32" t="s">
        <v>298</v>
      </c>
      <c r="B3" s="33"/>
      <c r="C3" s="34"/>
    </row>
    <row r="4" spans="1:3" x14ac:dyDescent="0.25">
      <c r="A4" s="35" t="s">
        <v>181</v>
      </c>
      <c r="B4" s="36" t="s">
        <v>182</v>
      </c>
      <c r="C4" s="36" t="s">
        <v>182</v>
      </c>
    </row>
    <row r="5" spans="1:3" x14ac:dyDescent="0.25">
      <c r="A5" s="37" t="s">
        <v>183</v>
      </c>
      <c r="B5" s="38" t="s">
        <v>184</v>
      </c>
      <c r="C5" s="38" t="s">
        <v>185</v>
      </c>
    </row>
    <row r="6" spans="1:3" x14ac:dyDescent="0.25">
      <c r="A6" s="39" t="s">
        <v>186</v>
      </c>
      <c r="B6" s="40">
        <v>306250</v>
      </c>
      <c r="C6" s="40">
        <v>274308.32</v>
      </c>
    </row>
    <row r="7" spans="1:3" x14ac:dyDescent="0.25">
      <c r="A7" s="39" t="s">
        <v>187</v>
      </c>
      <c r="B7" s="40">
        <v>0</v>
      </c>
      <c r="C7" s="40">
        <v>0</v>
      </c>
    </row>
    <row r="8" spans="1:3" x14ac:dyDescent="0.25">
      <c r="A8" s="39" t="s">
        <v>188</v>
      </c>
      <c r="B8" s="40">
        <v>0</v>
      </c>
      <c r="C8" s="40">
        <f>11936.94+5.42</f>
        <v>11942.36</v>
      </c>
    </row>
    <row r="9" spans="1:3" x14ac:dyDescent="0.25">
      <c r="A9" s="39" t="s">
        <v>189</v>
      </c>
      <c r="B9" s="40">
        <v>0</v>
      </c>
      <c r="C9" s="40">
        <v>0</v>
      </c>
    </row>
    <row r="10" spans="1:3" x14ac:dyDescent="0.25">
      <c r="A10" s="41" t="s">
        <v>190</v>
      </c>
      <c r="B10" s="42">
        <f>SUM(B6:B8)</f>
        <v>306250</v>
      </c>
      <c r="C10" s="42">
        <f>SUM(C6:C9)</f>
        <v>286250.68</v>
      </c>
    </row>
    <row r="11" spans="1:3" x14ac:dyDescent="0.25">
      <c r="A11" s="37" t="s">
        <v>191</v>
      </c>
      <c r="B11" s="38" t="s">
        <v>184</v>
      </c>
      <c r="C11" s="38" t="s">
        <v>185</v>
      </c>
    </row>
    <row r="12" spans="1:3" x14ac:dyDescent="0.25">
      <c r="A12" s="170" t="s">
        <v>192</v>
      </c>
      <c r="B12" s="158"/>
      <c r="C12" s="158"/>
    </row>
    <row r="13" spans="1:3" x14ac:dyDescent="0.25">
      <c r="A13" s="39" t="s">
        <v>193</v>
      </c>
      <c r="B13" s="40"/>
      <c r="C13" s="40">
        <v>0</v>
      </c>
    </row>
    <row r="14" spans="1:3" x14ac:dyDescent="0.25">
      <c r="A14" s="39" t="s">
        <v>194</v>
      </c>
      <c r="B14" s="40">
        <v>0</v>
      </c>
      <c r="C14" s="40">
        <v>0</v>
      </c>
    </row>
    <row r="15" spans="1:3" x14ac:dyDescent="0.25">
      <c r="A15" s="39" t="s">
        <v>195</v>
      </c>
      <c r="B15" s="40">
        <v>0</v>
      </c>
      <c r="C15" s="40">
        <v>0</v>
      </c>
    </row>
    <row r="16" spans="1:3" x14ac:dyDescent="0.25">
      <c r="A16" s="39" t="s">
        <v>196</v>
      </c>
      <c r="B16" s="40">
        <v>0</v>
      </c>
      <c r="C16" s="40">
        <v>0</v>
      </c>
    </row>
    <row r="17" spans="1:3" x14ac:dyDescent="0.25">
      <c r="A17" s="41" t="s">
        <v>197</v>
      </c>
      <c r="B17" s="42">
        <f>SUM(B13:B16)</f>
        <v>0</v>
      </c>
      <c r="C17" s="42">
        <f>SUM(C13:C16)</f>
        <v>0</v>
      </c>
    </row>
    <row r="18" spans="1:3" x14ac:dyDescent="0.25">
      <c r="A18" s="170" t="s">
        <v>198</v>
      </c>
      <c r="B18" s="158"/>
      <c r="C18" s="158"/>
    </row>
    <row r="19" spans="1:3" x14ac:dyDescent="0.25">
      <c r="A19" s="39" t="s">
        <v>199</v>
      </c>
      <c r="B19" s="43">
        <v>0</v>
      </c>
      <c r="C19" s="40">
        <v>0</v>
      </c>
    </row>
    <row r="20" spans="1:3" x14ac:dyDescent="0.25">
      <c r="A20" s="39" t="s">
        <v>200</v>
      </c>
      <c r="B20" s="43">
        <v>0</v>
      </c>
      <c r="C20" s="40">
        <v>0</v>
      </c>
    </row>
    <row r="21" spans="1:3" x14ac:dyDescent="0.25">
      <c r="A21" s="39" t="s">
        <v>201</v>
      </c>
      <c r="B21" s="43">
        <v>0</v>
      </c>
      <c r="C21" s="40">
        <v>0</v>
      </c>
    </row>
    <row r="22" spans="1:3" x14ac:dyDescent="0.25">
      <c r="A22" s="41" t="s">
        <v>202</v>
      </c>
      <c r="B22" s="42">
        <f>SUM(B19:B21)</f>
        <v>0</v>
      </c>
      <c r="C22" s="42">
        <f>SUM(C19:C21)</f>
        <v>0</v>
      </c>
    </row>
    <row r="23" spans="1:3" x14ac:dyDescent="0.25">
      <c r="A23" s="170" t="s">
        <v>203</v>
      </c>
      <c r="B23" s="158"/>
      <c r="C23" s="158"/>
    </row>
    <row r="24" spans="1:3" x14ac:dyDescent="0.25">
      <c r="A24" s="44" t="s">
        <v>204</v>
      </c>
      <c r="B24" s="45">
        <v>0</v>
      </c>
      <c r="C24" s="45">
        <v>0</v>
      </c>
    </row>
    <row r="25" spans="1:3" x14ac:dyDescent="0.25">
      <c r="A25" s="46" t="s">
        <v>205</v>
      </c>
      <c r="B25" s="40">
        <v>0</v>
      </c>
      <c r="C25" s="40">
        <v>0</v>
      </c>
    </row>
    <row r="26" spans="1:3" x14ac:dyDescent="0.25">
      <c r="A26" s="44" t="s">
        <v>206</v>
      </c>
      <c r="B26" s="45">
        <v>0</v>
      </c>
      <c r="C26" s="45">
        <v>0</v>
      </c>
    </row>
    <row r="27" spans="1:3" x14ac:dyDescent="0.25">
      <c r="A27" s="46" t="s">
        <v>207</v>
      </c>
      <c r="B27" s="40">
        <v>0</v>
      </c>
      <c r="C27" s="40">
        <v>0</v>
      </c>
    </row>
    <row r="28" spans="1:3" x14ac:dyDescent="0.25">
      <c r="A28" s="46" t="s">
        <v>208</v>
      </c>
      <c r="B28" s="40">
        <v>0</v>
      </c>
      <c r="C28" s="40">
        <v>0</v>
      </c>
    </row>
    <row r="29" spans="1:3" x14ac:dyDescent="0.25">
      <c r="A29" s="46" t="s">
        <v>209</v>
      </c>
      <c r="B29" s="40">
        <v>0</v>
      </c>
      <c r="C29" s="40">
        <v>0</v>
      </c>
    </row>
    <row r="30" spans="1:3" x14ac:dyDescent="0.25">
      <c r="A30" s="46" t="s">
        <v>210</v>
      </c>
      <c r="B30" s="40">
        <v>0</v>
      </c>
      <c r="C30" s="40">
        <v>0</v>
      </c>
    </row>
    <row r="31" spans="1:3" x14ac:dyDescent="0.25">
      <c r="A31" s="41" t="s">
        <v>211</v>
      </c>
      <c r="B31" s="42">
        <f>SUM(B25,B27:B30)</f>
        <v>0</v>
      </c>
      <c r="C31" s="42">
        <f t="shared" ref="C31" si="0">SUM(C25,C27:C30)</f>
        <v>0</v>
      </c>
    </row>
    <row r="32" spans="1:3" x14ac:dyDescent="0.25">
      <c r="A32" s="157" t="s">
        <v>212</v>
      </c>
      <c r="B32" s="158"/>
      <c r="C32" s="158"/>
    </row>
    <row r="33" spans="1:3" x14ac:dyDescent="0.25">
      <c r="A33" s="47" t="s">
        <v>213</v>
      </c>
      <c r="B33" s="40">
        <v>0</v>
      </c>
      <c r="C33" s="48">
        <v>457.14</v>
      </c>
    </row>
    <row r="34" spans="1:3" x14ac:dyDescent="0.25">
      <c r="A34" s="47" t="s">
        <v>214</v>
      </c>
      <c r="B34" s="40">
        <v>0</v>
      </c>
      <c r="C34" s="48">
        <v>0</v>
      </c>
    </row>
    <row r="35" spans="1:3" x14ac:dyDescent="0.25">
      <c r="A35" s="47" t="s">
        <v>215</v>
      </c>
      <c r="B35" s="40">
        <v>0</v>
      </c>
      <c r="C35" s="48">
        <v>0</v>
      </c>
    </row>
    <row r="36" spans="1:3" x14ac:dyDescent="0.25">
      <c r="A36" s="39" t="s">
        <v>344</v>
      </c>
      <c r="B36" s="43">
        <v>0</v>
      </c>
      <c r="C36" s="40">
        <v>644.11</v>
      </c>
    </row>
    <row r="37" spans="1:3" x14ac:dyDescent="0.25">
      <c r="A37" s="42" t="s">
        <v>216</v>
      </c>
      <c r="B37" s="42">
        <f>SUM(B36:B36)</f>
        <v>0</v>
      </c>
      <c r="C37" s="42">
        <f>SUM(C33:C36)</f>
        <v>1101.25</v>
      </c>
    </row>
    <row r="38" spans="1:3" x14ac:dyDescent="0.25">
      <c r="A38" s="167" t="s">
        <v>217</v>
      </c>
      <c r="B38" s="158"/>
      <c r="C38" s="158"/>
    </row>
    <row r="39" spans="1:3" x14ac:dyDescent="0.25">
      <c r="A39" s="47" t="s">
        <v>218</v>
      </c>
      <c r="B39" s="40">
        <v>0</v>
      </c>
      <c r="C39" s="40"/>
    </row>
    <row r="40" spans="1:3" x14ac:dyDescent="0.25">
      <c r="A40" s="47" t="s">
        <v>219</v>
      </c>
      <c r="B40" s="40">
        <v>0</v>
      </c>
      <c r="C40" s="40"/>
    </row>
    <row r="41" spans="1:3" x14ac:dyDescent="0.25">
      <c r="A41" s="41" t="s">
        <v>220</v>
      </c>
      <c r="B41" s="42">
        <f>SUM(B39:B40)</f>
        <v>0</v>
      </c>
      <c r="C41" s="42">
        <f>SUM(C39:C40)</f>
        <v>0</v>
      </c>
    </row>
    <row r="42" spans="1:3" x14ac:dyDescent="0.25">
      <c r="A42" s="157" t="s">
        <v>221</v>
      </c>
      <c r="B42" s="158"/>
      <c r="C42" s="158"/>
    </row>
    <row r="43" spans="1:3" x14ac:dyDescent="0.25">
      <c r="A43" s="39" t="s">
        <v>222</v>
      </c>
      <c r="B43" s="40">
        <v>0</v>
      </c>
      <c r="C43" s="40">
        <v>1680</v>
      </c>
    </row>
    <row r="44" spans="1:3" x14ac:dyDescent="0.25">
      <c r="A44" s="39" t="s">
        <v>223</v>
      </c>
      <c r="B44" s="40">
        <v>0</v>
      </c>
      <c r="C44" s="40">
        <v>0</v>
      </c>
    </row>
    <row r="45" spans="1:3" x14ac:dyDescent="0.25">
      <c r="A45" s="39" t="s">
        <v>224</v>
      </c>
      <c r="B45" s="40">
        <v>0</v>
      </c>
      <c r="C45" s="40">
        <v>0</v>
      </c>
    </row>
    <row r="46" spans="1:3" x14ac:dyDescent="0.25">
      <c r="A46" s="39" t="s">
        <v>225</v>
      </c>
      <c r="B46" s="40">
        <v>0</v>
      </c>
      <c r="C46" s="40">
        <v>0</v>
      </c>
    </row>
    <row r="47" spans="1:3" x14ac:dyDescent="0.25">
      <c r="A47" s="41" t="s">
        <v>226</v>
      </c>
      <c r="B47" s="42">
        <f>SUM(B43:B46)</f>
        <v>0</v>
      </c>
      <c r="C47" s="42">
        <f>SUM(C43:C46)</f>
        <v>1680</v>
      </c>
    </row>
    <row r="48" spans="1:3" x14ac:dyDescent="0.25">
      <c r="A48" s="159" t="s">
        <v>227</v>
      </c>
      <c r="B48" s="160"/>
      <c r="C48" s="160"/>
    </row>
    <row r="49" spans="1:5" x14ac:dyDescent="0.25">
      <c r="A49" s="39" t="s">
        <v>228</v>
      </c>
      <c r="B49" s="40">
        <v>36000</v>
      </c>
      <c r="C49" s="40">
        <v>0</v>
      </c>
    </row>
    <row r="50" spans="1:5" x14ac:dyDescent="0.25">
      <c r="A50" s="39" t="s">
        <v>229</v>
      </c>
      <c r="B50" s="40">
        <v>86400</v>
      </c>
      <c r="C50" s="40">
        <v>52567.55</v>
      </c>
    </row>
    <row r="51" spans="1:5" x14ac:dyDescent="0.25">
      <c r="A51" s="39" t="s">
        <v>230</v>
      </c>
      <c r="B51" s="40">
        <v>0</v>
      </c>
      <c r="C51" s="40">
        <v>0</v>
      </c>
    </row>
    <row r="52" spans="1:5" x14ac:dyDescent="0.25">
      <c r="A52" s="39" t="s">
        <v>231</v>
      </c>
      <c r="B52" s="40">
        <v>27000</v>
      </c>
      <c r="C52" s="40">
        <v>23640.17</v>
      </c>
    </row>
    <row r="53" spans="1:5" x14ac:dyDescent="0.25">
      <c r="A53" s="39" t="s">
        <v>232</v>
      </c>
      <c r="B53" s="40">
        <v>0</v>
      </c>
      <c r="C53" s="40">
        <v>0</v>
      </c>
    </row>
    <row r="54" spans="1:5" x14ac:dyDescent="0.25">
      <c r="A54" s="39" t="s">
        <v>233</v>
      </c>
      <c r="B54" s="40">
        <v>26400</v>
      </c>
      <c r="C54" s="40">
        <f>40993.13+2506.8</f>
        <v>43499.93</v>
      </c>
    </row>
    <row r="55" spans="1:5" x14ac:dyDescent="0.25">
      <c r="A55" s="39" t="s">
        <v>234</v>
      </c>
      <c r="B55" s="40">
        <v>9600</v>
      </c>
      <c r="C55" s="40">
        <v>7846.8</v>
      </c>
    </row>
    <row r="56" spans="1:5" x14ac:dyDescent="0.25">
      <c r="A56" s="39" t="s">
        <v>235</v>
      </c>
      <c r="B56" s="40">
        <v>0</v>
      </c>
      <c r="C56" s="49">
        <f>9137.63+13033.55+17093.41</f>
        <v>39264.589999999997</v>
      </c>
    </row>
    <row r="57" spans="1:5" x14ac:dyDescent="0.25">
      <c r="A57" s="41" t="s">
        <v>236</v>
      </c>
      <c r="B57" s="42">
        <f>SUM(B49:B56)</f>
        <v>185400</v>
      </c>
      <c r="C57" s="42">
        <f>SUM(C49:C56)</f>
        <v>166819.03999999998</v>
      </c>
      <c r="E57" s="122"/>
    </row>
    <row r="58" spans="1:5" x14ac:dyDescent="0.25">
      <c r="A58" s="157" t="s">
        <v>237</v>
      </c>
      <c r="B58" s="157"/>
      <c r="C58" s="157"/>
    </row>
    <row r="59" spans="1:5" x14ac:dyDescent="0.25">
      <c r="A59" s="47" t="s">
        <v>238</v>
      </c>
      <c r="B59" s="40">
        <v>25927.95</v>
      </c>
      <c r="C59" s="40">
        <v>25976.17</v>
      </c>
      <c r="E59" s="122"/>
    </row>
    <row r="60" spans="1:5" x14ac:dyDescent="0.25">
      <c r="A60" s="47" t="s">
        <v>239</v>
      </c>
      <c r="B60" s="40"/>
      <c r="C60" s="40"/>
    </row>
    <row r="61" spans="1:5" x14ac:dyDescent="0.25">
      <c r="A61" s="47" t="s">
        <v>240</v>
      </c>
      <c r="B61" s="40"/>
      <c r="C61" s="40"/>
    </row>
    <row r="62" spans="1:5" x14ac:dyDescent="0.25">
      <c r="A62" s="47" t="s">
        <v>241</v>
      </c>
      <c r="B62" s="40"/>
      <c r="C62" s="40">
        <v>2375</v>
      </c>
    </row>
    <row r="63" spans="1:5" x14ac:dyDescent="0.25">
      <c r="A63" s="47" t="s">
        <v>242</v>
      </c>
      <c r="B63" s="40"/>
      <c r="C63" s="40"/>
    </row>
    <row r="64" spans="1:5" x14ac:dyDescent="0.25">
      <c r="A64" s="47" t="s">
        <v>243</v>
      </c>
      <c r="B64" s="40"/>
      <c r="C64" s="40"/>
    </row>
    <row r="65" spans="1:3" x14ac:dyDescent="0.25">
      <c r="A65" s="47" t="s">
        <v>244</v>
      </c>
      <c r="B65" s="40"/>
      <c r="C65" s="40"/>
    </row>
    <row r="66" spans="1:3" x14ac:dyDescent="0.25">
      <c r="A66" s="47" t="s">
        <v>415</v>
      </c>
      <c r="B66" s="40"/>
      <c r="C66" s="40"/>
    </row>
    <row r="67" spans="1:3" x14ac:dyDescent="0.25">
      <c r="A67" s="47" t="s">
        <v>416</v>
      </c>
      <c r="B67" s="40"/>
      <c r="C67" s="40">
        <v>2540.65</v>
      </c>
    </row>
    <row r="68" spans="1:3" x14ac:dyDescent="0.25">
      <c r="A68" s="41" t="s">
        <v>245</v>
      </c>
      <c r="B68" s="42">
        <f>SUM(B59:B62)</f>
        <v>25927.95</v>
      </c>
      <c r="C68" s="42">
        <f>SUM(C59:C67)</f>
        <v>30891.82</v>
      </c>
    </row>
    <row r="69" spans="1:3" x14ac:dyDescent="0.25">
      <c r="A69" s="164" t="s">
        <v>246</v>
      </c>
      <c r="B69" s="165"/>
      <c r="C69" s="166"/>
    </row>
    <row r="70" spans="1:3" x14ac:dyDescent="0.25">
      <c r="A70" s="39" t="s">
        <v>413</v>
      </c>
      <c r="B70" s="40">
        <v>0</v>
      </c>
      <c r="C70" s="40">
        <f>10511.9+35426.09</f>
        <v>45937.99</v>
      </c>
    </row>
    <row r="71" spans="1:3" x14ac:dyDescent="0.25">
      <c r="A71" s="39" t="s">
        <v>247</v>
      </c>
      <c r="B71" s="40">
        <v>0</v>
      </c>
      <c r="C71" s="49"/>
    </row>
    <row r="72" spans="1:3" x14ac:dyDescent="0.25">
      <c r="A72" s="41" t="s">
        <v>248</v>
      </c>
      <c r="B72" s="42">
        <f>SUM(B70:B71)</f>
        <v>0</v>
      </c>
      <c r="C72" s="42">
        <f>SUM(C70:C71)</f>
        <v>45937.99</v>
      </c>
    </row>
    <row r="73" spans="1:3" x14ac:dyDescent="0.25">
      <c r="A73" s="50" t="s">
        <v>249</v>
      </c>
      <c r="B73" s="50"/>
      <c r="C73" s="50"/>
    </row>
    <row r="74" spans="1:3" x14ac:dyDescent="0.25">
      <c r="A74" s="161" t="s">
        <v>250</v>
      </c>
      <c r="B74" s="162"/>
      <c r="C74" s="163"/>
    </row>
    <row r="75" spans="1:3" x14ac:dyDescent="0.25">
      <c r="A75" s="47" t="s">
        <v>251</v>
      </c>
      <c r="B75" s="40">
        <v>0</v>
      </c>
      <c r="C75" s="49">
        <v>0</v>
      </c>
    </row>
    <row r="76" spans="1:3" x14ac:dyDescent="0.25">
      <c r="A76" s="47" t="s">
        <v>252</v>
      </c>
      <c r="B76" s="40">
        <v>0</v>
      </c>
      <c r="C76" s="49">
        <v>0</v>
      </c>
    </row>
    <row r="77" spans="1:3" x14ac:dyDescent="0.25">
      <c r="A77" s="47" t="s">
        <v>253</v>
      </c>
      <c r="B77" s="40">
        <v>0</v>
      </c>
      <c r="C77" s="49">
        <v>0</v>
      </c>
    </row>
    <row r="78" spans="1:3" x14ac:dyDescent="0.25">
      <c r="A78" s="47" t="s">
        <v>254</v>
      </c>
      <c r="B78" s="40">
        <v>0</v>
      </c>
      <c r="C78" s="49">
        <v>0</v>
      </c>
    </row>
    <row r="79" spans="1:3" x14ac:dyDescent="0.25">
      <c r="A79" s="51" t="s">
        <v>255</v>
      </c>
      <c r="B79" s="52">
        <f>SUM(B75:B78)</f>
        <v>0</v>
      </c>
      <c r="C79" s="53">
        <f>SUM(C75:C78)</f>
        <v>0</v>
      </c>
    </row>
    <row r="80" spans="1:3" x14ac:dyDescent="0.25">
      <c r="A80" s="161" t="s">
        <v>256</v>
      </c>
      <c r="B80" s="162"/>
      <c r="C80" s="163"/>
    </row>
    <row r="81" spans="1:3" x14ac:dyDescent="0.25">
      <c r="A81" s="39" t="s">
        <v>257</v>
      </c>
      <c r="B81" s="40">
        <v>37080</v>
      </c>
      <c r="C81" s="49">
        <v>27515.21</v>
      </c>
    </row>
    <row r="82" spans="1:3" x14ac:dyDescent="0.25">
      <c r="A82" s="39" t="s">
        <v>377</v>
      </c>
      <c r="B82" s="40">
        <v>0</v>
      </c>
      <c r="C82" s="49">
        <v>3808.25</v>
      </c>
    </row>
    <row r="83" spans="1:3" x14ac:dyDescent="0.25">
      <c r="A83" s="54" t="s">
        <v>258</v>
      </c>
      <c r="B83" s="52">
        <v>37080</v>
      </c>
      <c r="C83" s="53">
        <f>SUM(C81:C82)</f>
        <v>31323.46</v>
      </c>
    </row>
    <row r="84" spans="1:3" x14ac:dyDescent="0.25">
      <c r="A84" s="41" t="s">
        <v>259</v>
      </c>
      <c r="B84" s="42">
        <f>B79+B83</f>
        <v>37080</v>
      </c>
      <c r="C84" s="42">
        <f>C79+C83</f>
        <v>31323.46</v>
      </c>
    </row>
    <row r="85" spans="1:3" x14ac:dyDescent="0.25">
      <c r="A85" s="50" t="s">
        <v>260</v>
      </c>
      <c r="B85" s="50"/>
      <c r="C85" s="50"/>
    </row>
    <row r="86" spans="1:3" x14ac:dyDescent="0.25">
      <c r="A86" s="47" t="s">
        <v>261</v>
      </c>
      <c r="B86" s="40">
        <v>0</v>
      </c>
      <c r="C86" s="40"/>
    </row>
    <row r="87" spans="1:3" x14ac:dyDescent="0.25">
      <c r="A87" s="41" t="s">
        <v>262</v>
      </c>
      <c r="B87" s="42">
        <f>SUM(B86)</f>
        <v>0</v>
      </c>
      <c r="C87" s="42">
        <f>SUM(C86)</f>
        <v>0</v>
      </c>
    </row>
    <row r="88" spans="1:3" x14ac:dyDescent="0.25">
      <c r="A88" s="50" t="s">
        <v>263</v>
      </c>
      <c r="B88" s="50"/>
      <c r="C88" s="50"/>
    </row>
    <row r="89" spans="1:3" x14ac:dyDescent="0.25">
      <c r="A89" s="47" t="s">
        <v>264</v>
      </c>
      <c r="B89" s="40">
        <v>0</v>
      </c>
      <c r="C89" s="40">
        <v>0</v>
      </c>
    </row>
    <row r="90" spans="1:3" x14ac:dyDescent="0.25">
      <c r="A90" s="47" t="s">
        <v>265</v>
      </c>
      <c r="B90" s="40">
        <v>0</v>
      </c>
      <c r="C90" s="40">
        <v>0</v>
      </c>
    </row>
    <row r="91" spans="1:3" x14ac:dyDescent="0.25">
      <c r="A91" s="41" t="s">
        <v>266</v>
      </c>
      <c r="B91" s="42">
        <f>SUM(B89:B90)</f>
        <v>0</v>
      </c>
      <c r="C91" s="42">
        <f>SUM(C89:C90)</f>
        <v>0</v>
      </c>
    </row>
    <row r="92" spans="1:3" x14ac:dyDescent="0.25">
      <c r="A92" s="55" t="s">
        <v>267</v>
      </c>
      <c r="B92" s="55"/>
      <c r="C92" s="55"/>
    </row>
    <row r="93" spans="1:3" x14ac:dyDescent="0.25">
      <c r="A93" s="39" t="s">
        <v>268</v>
      </c>
      <c r="B93" s="43">
        <v>0</v>
      </c>
      <c r="C93" s="43">
        <v>5397</v>
      </c>
    </row>
    <row r="94" spans="1:3" x14ac:dyDescent="0.25">
      <c r="A94" s="39" t="s">
        <v>269</v>
      </c>
      <c r="B94" s="43">
        <v>0</v>
      </c>
      <c r="C94" s="49">
        <v>0</v>
      </c>
    </row>
    <row r="95" spans="1:3" x14ac:dyDescent="0.25">
      <c r="A95" s="39" t="s">
        <v>270</v>
      </c>
      <c r="B95" s="43">
        <v>0</v>
      </c>
      <c r="C95" s="40">
        <v>0</v>
      </c>
    </row>
    <row r="96" spans="1:3" x14ac:dyDescent="0.25">
      <c r="A96" s="39" t="s">
        <v>271</v>
      </c>
      <c r="B96" s="40">
        <v>0</v>
      </c>
      <c r="C96" s="40">
        <v>0</v>
      </c>
    </row>
    <row r="97" spans="1:5" x14ac:dyDescent="0.25">
      <c r="A97" s="41" t="s">
        <v>272</v>
      </c>
      <c r="B97" s="56">
        <f>SUM(B93:B96)</f>
        <v>0</v>
      </c>
      <c r="C97" s="56">
        <f>SUM(C93:C96)</f>
        <v>5397</v>
      </c>
    </row>
    <row r="98" spans="1:5" x14ac:dyDescent="0.25">
      <c r="A98" s="50" t="s">
        <v>273</v>
      </c>
      <c r="B98" s="50"/>
      <c r="C98" s="50"/>
    </row>
    <row r="99" spans="1:5" x14ac:dyDescent="0.25">
      <c r="A99" s="47" t="s">
        <v>274</v>
      </c>
      <c r="B99" s="43">
        <v>7396.29</v>
      </c>
      <c r="C99" s="40">
        <f>3094.12-204.57</f>
        <v>2889.5499999999997</v>
      </c>
    </row>
    <row r="100" spans="1:5" x14ac:dyDescent="0.25">
      <c r="A100" s="41" t="s">
        <v>275</v>
      </c>
      <c r="B100" s="42">
        <f>SUM(B99)</f>
        <v>7396.29</v>
      </c>
      <c r="C100" s="42">
        <f>SUM(C99)</f>
        <v>2889.5499999999997</v>
      </c>
    </row>
    <row r="101" spans="1:5" x14ac:dyDescent="0.25">
      <c r="A101" s="50" t="s">
        <v>276</v>
      </c>
      <c r="B101" s="50"/>
      <c r="C101" s="50"/>
      <c r="E101" s="122"/>
    </row>
    <row r="102" spans="1:5" x14ac:dyDescent="0.25">
      <c r="A102" s="47" t="s">
        <v>277</v>
      </c>
      <c r="B102" s="43">
        <v>50445.760000000002</v>
      </c>
      <c r="C102" s="40">
        <v>0</v>
      </c>
    </row>
    <row r="103" spans="1:5" x14ac:dyDescent="0.25">
      <c r="A103" s="47" t="s">
        <v>435</v>
      </c>
      <c r="B103" s="40">
        <v>0</v>
      </c>
      <c r="C103" s="40">
        <v>204.57</v>
      </c>
    </row>
    <row r="104" spans="1:5" x14ac:dyDescent="0.25">
      <c r="A104" s="41" t="s">
        <v>278</v>
      </c>
      <c r="B104" s="42">
        <f>SUM(B102:B103)</f>
        <v>50445.760000000002</v>
      </c>
      <c r="C104" s="42">
        <f>SUM(C102:C103)</f>
        <v>204.57</v>
      </c>
    </row>
    <row r="105" spans="1:5" x14ac:dyDescent="0.25">
      <c r="A105" s="50" t="s">
        <v>279</v>
      </c>
      <c r="B105" s="50"/>
      <c r="C105" s="50"/>
    </row>
    <row r="106" spans="1:5" x14ac:dyDescent="0.25">
      <c r="A106" s="39" t="s">
        <v>280</v>
      </c>
      <c r="B106" s="40">
        <f>B17</f>
        <v>0</v>
      </c>
      <c r="C106" s="40">
        <f>C17</f>
        <v>0</v>
      </c>
    </row>
    <row r="107" spans="1:5" x14ac:dyDescent="0.25">
      <c r="A107" s="39" t="s">
        <v>281</v>
      </c>
      <c r="B107" s="40">
        <f>B22</f>
        <v>0</v>
      </c>
      <c r="C107" s="40">
        <f>C22</f>
        <v>0</v>
      </c>
    </row>
    <row r="108" spans="1:5" x14ac:dyDescent="0.25">
      <c r="A108" s="39" t="s">
        <v>282</v>
      </c>
      <c r="B108" s="40">
        <f>B31</f>
        <v>0</v>
      </c>
      <c r="C108" s="40">
        <f>C31</f>
        <v>0</v>
      </c>
    </row>
    <row r="109" spans="1:5" x14ac:dyDescent="0.25">
      <c r="A109" s="39" t="s">
        <v>212</v>
      </c>
      <c r="B109" s="40">
        <f>B37</f>
        <v>0</v>
      </c>
      <c r="C109" s="40">
        <f>C37</f>
        <v>1101.25</v>
      </c>
    </row>
    <row r="110" spans="1:5" x14ac:dyDescent="0.25">
      <c r="A110" s="39" t="s">
        <v>283</v>
      </c>
      <c r="B110" s="40">
        <f>B41</f>
        <v>0</v>
      </c>
      <c r="C110" s="40">
        <f>C41</f>
        <v>0</v>
      </c>
    </row>
    <row r="111" spans="1:5" x14ac:dyDescent="0.25">
      <c r="A111" s="39" t="s">
        <v>284</v>
      </c>
      <c r="B111" s="40">
        <f>B47</f>
        <v>0</v>
      </c>
      <c r="C111" s="40">
        <f>C47</f>
        <v>1680</v>
      </c>
    </row>
    <row r="112" spans="1:5" x14ac:dyDescent="0.25">
      <c r="A112" s="39" t="s">
        <v>285</v>
      </c>
      <c r="B112" s="40">
        <f>B57</f>
        <v>185400</v>
      </c>
      <c r="C112" s="40">
        <f>C57</f>
        <v>166819.03999999998</v>
      </c>
    </row>
    <row r="113" spans="1:5" x14ac:dyDescent="0.25">
      <c r="A113" s="39" t="s">
        <v>286</v>
      </c>
      <c r="B113" s="40">
        <f>B68</f>
        <v>25927.95</v>
      </c>
      <c r="C113" s="40">
        <f>C68</f>
        <v>30891.82</v>
      </c>
    </row>
    <row r="114" spans="1:5" x14ac:dyDescent="0.25">
      <c r="A114" s="39" t="s">
        <v>287</v>
      </c>
      <c r="B114" s="40">
        <f>B72</f>
        <v>0</v>
      </c>
      <c r="C114" s="40">
        <f>C72</f>
        <v>45937.99</v>
      </c>
    </row>
    <row r="115" spans="1:5" x14ac:dyDescent="0.25">
      <c r="A115" s="39" t="s">
        <v>288</v>
      </c>
      <c r="B115" s="40">
        <f>B84</f>
        <v>37080</v>
      </c>
      <c r="C115" s="40">
        <f>C84</f>
        <v>31323.46</v>
      </c>
    </row>
    <row r="116" spans="1:5" x14ac:dyDescent="0.25">
      <c r="A116" s="39" t="s">
        <v>289</v>
      </c>
      <c r="B116" s="40">
        <f>B87</f>
        <v>0</v>
      </c>
      <c r="C116" s="40">
        <f>C87</f>
        <v>0</v>
      </c>
    </row>
    <row r="117" spans="1:5" x14ac:dyDescent="0.25">
      <c r="A117" s="39" t="s">
        <v>290</v>
      </c>
      <c r="B117" s="40">
        <f>B91</f>
        <v>0</v>
      </c>
      <c r="C117" s="40">
        <f>C91</f>
        <v>0</v>
      </c>
    </row>
    <row r="118" spans="1:5" x14ac:dyDescent="0.25">
      <c r="A118" s="39" t="s">
        <v>291</v>
      </c>
      <c r="B118" s="40">
        <f>B97</f>
        <v>0</v>
      </c>
      <c r="C118" s="40">
        <f>C97</f>
        <v>5397</v>
      </c>
    </row>
    <row r="119" spans="1:5" x14ac:dyDescent="0.25">
      <c r="A119" s="39" t="s">
        <v>292</v>
      </c>
      <c r="B119" s="40">
        <f>B100</f>
        <v>7396.29</v>
      </c>
      <c r="C119" s="40">
        <f>C100</f>
        <v>2889.5499999999997</v>
      </c>
    </row>
    <row r="120" spans="1:5" x14ac:dyDescent="0.25">
      <c r="A120" s="39" t="s">
        <v>293</v>
      </c>
      <c r="B120" s="40">
        <f>B102</f>
        <v>50445.760000000002</v>
      </c>
      <c r="C120" s="40">
        <v>0</v>
      </c>
    </row>
    <row r="121" spans="1:5" x14ac:dyDescent="0.25">
      <c r="A121" s="39" t="s">
        <v>431</v>
      </c>
      <c r="B121" s="40">
        <v>0</v>
      </c>
      <c r="C121" s="40">
        <f>C104+6</f>
        <v>210.57</v>
      </c>
    </row>
    <row r="122" spans="1:5" x14ac:dyDescent="0.25">
      <c r="A122" s="37" t="s">
        <v>294</v>
      </c>
      <c r="B122" s="38">
        <f>SUM(B106:B121)</f>
        <v>306250</v>
      </c>
      <c r="C122" s="38">
        <f>SUM(C106:C121)</f>
        <v>286250.68</v>
      </c>
      <c r="E122" s="122"/>
    </row>
    <row r="123" spans="1:5" x14ac:dyDescent="0.25">
      <c r="A123" s="57" t="s">
        <v>183</v>
      </c>
      <c r="B123" s="38">
        <f>SUM(B6:B7)</f>
        <v>306250</v>
      </c>
      <c r="C123" s="38">
        <f>SUM(C6:C7)+C9</f>
        <v>274308.32</v>
      </c>
      <c r="E123" s="134"/>
    </row>
    <row r="124" spans="1:5" x14ac:dyDescent="0.25">
      <c r="A124" s="37" t="s">
        <v>295</v>
      </c>
      <c r="B124" s="38">
        <f>B8</f>
        <v>0</v>
      </c>
      <c r="C124" s="38">
        <f>C8</f>
        <v>11942.36</v>
      </c>
      <c r="E124" s="122"/>
    </row>
    <row r="125" spans="1:5" x14ac:dyDescent="0.25">
      <c r="A125" s="37" t="s">
        <v>296</v>
      </c>
      <c r="B125" s="38">
        <f>B123+B124-B122</f>
        <v>0</v>
      </c>
      <c r="C125" s="38">
        <f>C123+C124-C122</f>
        <v>0</v>
      </c>
    </row>
  </sheetData>
  <mergeCells count="12">
    <mergeCell ref="A38:C38"/>
    <mergeCell ref="A1:C1"/>
    <mergeCell ref="A12:C12"/>
    <mergeCell ref="A18:C18"/>
    <mergeCell ref="A23:C23"/>
    <mergeCell ref="A32:C32"/>
    <mergeCell ref="A42:C42"/>
    <mergeCell ref="A48:C48"/>
    <mergeCell ref="A58:C58"/>
    <mergeCell ref="A74:C74"/>
    <mergeCell ref="A80:C80"/>
    <mergeCell ref="A69:C6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1575F-FEC7-9041-BEAC-7E69A2B4DC4D}">
  <dimension ref="A1:H5"/>
  <sheetViews>
    <sheetView workbookViewId="0">
      <selection activeCell="D4" sqref="D4:F4"/>
    </sheetView>
  </sheetViews>
  <sheetFormatPr defaultColWidth="9.140625" defaultRowHeight="13.5" x14ac:dyDescent="0.25"/>
  <cols>
    <col min="1" max="1" width="9.140625" style="1"/>
    <col min="2" max="2" width="62.42578125" style="1" bestFit="1" customWidth="1"/>
    <col min="3" max="3" width="18.85546875" style="1" customWidth="1"/>
    <col min="4" max="4" width="10.42578125" style="1" bestFit="1" customWidth="1"/>
    <col min="5" max="5" width="11.42578125" style="1" bestFit="1" customWidth="1"/>
    <col min="6" max="6" width="18.28515625" style="1" bestFit="1" customWidth="1"/>
    <col min="7" max="7" width="28.140625" style="1" bestFit="1" customWidth="1"/>
    <col min="8" max="8" width="11.7109375" style="1" bestFit="1" customWidth="1"/>
    <col min="9" max="16384" width="9.140625" style="1"/>
  </cols>
  <sheetData>
    <row r="1" spans="1:8" x14ac:dyDescent="0.25">
      <c r="B1" s="148" t="s">
        <v>319</v>
      </c>
      <c r="C1" s="148"/>
      <c r="D1" s="148"/>
      <c r="E1" s="148"/>
      <c r="F1" s="148"/>
      <c r="G1" s="148"/>
      <c r="H1" s="148"/>
    </row>
    <row r="2" spans="1:8" x14ac:dyDescent="0.25">
      <c r="A2" s="85"/>
      <c r="B2" s="171" t="s">
        <v>47</v>
      </c>
      <c r="C2" s="81"/>
      <c r="D2" s="171" t="s">
        <v>314</v>
      </c>
      <c r="E2" s="171" t="s">
        <v>315</v>
      </c>
      <c r="F2" s="171" t="s">
        <v>316</v>
      </c>
      <c r="G2" s="171" t="s">
        <v>317</v>
      </c>
      <c r="H2" s="171" t="s">
        <v>318</v>
      </c>
    </row>
    <row r="3" spans="1:8" x14ac:dyDescent="0.25">
      <c r="A3" s="86" t="s">
        <v>320</v>
      </c>
      <c r="B3" s="172"/>
      <c r="C3" s="82" t="s">
        <v>438</v>
      </c>
      <c r="D3" s="172"/>
      <c r="E3" s="172"/>
      <c r="F3" s="172"/>
      <c r="G3" s="172"/>
      <c r="H3" s="172"/>
    </row>
    <row r="4" spans="1:8" ht="27" x14ac:dyDescent="0.25">
      <c r="A4" s="21">
        <v>1</v>
      </c>
      <c r="B4" s="10" t="s">
        <v>46</v>
      </c>
      <c r="C4" s="9">
        <v>80401</v>
      </c>
      <c r="D4" s="136">
        <v>44777</v>
      </c>
      <c r="E4" s="137" t="s">
        <v>437</v>
      </c>
      <c r="F4" s="138" t="s">
        <v>348</v>
      </c>
      <c r="G4" s="135" t="s">
        <v>440</v>
      </c>
      <c r="H4" s="72">
        <v>5397</v>
      </c>
    </row>
    <row r="5" spans="1:8" x14ac:dyDescent="0.25">
      <c r="A5" s="55" t="s">
        <v>302</v>
      </c>
      <c r="B5" s="14"/>
      <c r="C5" s="14"/>
      <c r="D5" s="14"/>
      <c r="E5" s="14"/>
      <c r="F5" s="14"/>
      <c r="G5" s="14"/>
      <c r="H5" s="84">
        <f>SUM(H4:H4)</f>
        <v>5397</v>
      </c>
    </row>
  </sheetData>
  <mergeCells count="7">
    <mergeCell ref="B1:H1"/>
    <mergeCell ref="B2:B3"/>
    <mergeCell ref="H2:H3"/>
    <mergeCell ref="G2:G3"/>
    <mergeCell ref="F2:F3"/>
    <mergeCell ref="E2:E3"/>
    <mergeCell ref="D2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7A8F3-8FEC-414A-BD6F-A8C955E36EE5}">
  <dimension ref="A1:F11"/>
  <sheetViews>
    <sheetView tabSelected="1" topLeftCell="A3" workbookViewId="0">
      <selection activeCell="H27" sqref="H27"/>
    </sheetView>
  </sheetViews>
  <sheetFormatPr defaultRowHeight="13.5" x14ac:dyDescent="0.25"/>
  <cols>
    <col min="1" max="1" width="9.140625" style="1"/>
    <col min="2" max="2" width="27.42578125" style="1" customWidth="1"/>
    <col min="3" max="3" width="19" style="1" customWidth="1"/>
    <col min="4" max="4" width="16.5703125" style="1" customWidth="1"/>
    <col min="5" max="5" width="9.140625" style="1"/>
    <col min="6" max="6" width="29" style="1" customWidth="1"/>
    <col min="7" max="16384" width="9.140625" style="1"/>
  </cols>
  <sheetData>
    <row r="1" spans="1:6" ht="15.75" x14ac:dyDescent="0.25">
      <c r="A1" s="139" t="s">
        <v>313</v>
      </c>
      <c r="B1" s="139"/>
      <c r="C1" s="139"/>
      <c r="D1" s="139"/>
      <c r="E1" s="139"/>
      <c r="F1" s="139"/>
    </row>
    <row r="2" spans="1:6" x14ac:dyDescent="0.25">
      <c r="A2" s="140" t="s">
        <v>297</v>
      </c>
      <c r="B2" s="140"/>
      <c r="C2" s="140"/>
      <c r="D2" s="140"/>
      <c r="E2" s="140"/>
      <c r="F2" s="141"/>
    </row>
    <row r="3" spans="1:6" x14ac:dyDescent="0.25">
      <c r="A3" s="142" t="s">
        <v>298</v>
      </c>
      <c r="B3" s="142"/>
      <c r="C3" s="142"/>
      <c r="D3" s="142"/>
      <c r="E3" s="142"/>
      <c r="F3" s="143"/>
    </row>
    <row r="4" spans="1:6" ht="27" x14ac:dyDescent="0.25">
      <c r="A4" s="110" t="s">
        <v>299</v>
      </c>
      <c r="B4" s="92" t="s">
        <v>308</v>
      </c>
      <c r="C4" s="93" t="s">
        <v>309</v>
      </c>
      <c r="D4" s="93" t="s">
        <v>310</v>
      </c>
      <c r="E4" s="93" t="s">
        <v>10</v>
      </c>
      <c r="F4" s="93" t="s">
        <v>311</v>
      </c>
    </row>
    <row r="5" spans="1:6" x14ac:dyDescent="0.25">
      <c r="A5" s="111">
        <v>1</v>
      </c>
      <c r="B5" s="94">
        <v>45566</v>
      </c>
      <c r="C5" s="95">
        <f>503.88+339.64</f>
        <v>843.52</v>
      </c>
      <c r="D5" s="96">
        <v>503.92</v>
      </c>
      <c r="E5" s="96">
        <f>C5-D5</f>
        <v>339.59999999999997</v>
      </c>
      <c r="F5" s="96"/>
    </row>
    <row r="6" spans="1:6" x14ac:dyDescent="0.25">
      <c r="A6" s="111">
        <v>2</v>
      </c>
      <c r="B6" s="97" t="s">
        <v>326</v>
      </c>
      <c r="C6" s="98">
        <v>875</v>
      </c>
      <c r="D6" s="99">
        <v>118.13</v>
      </c>
      <c r="E6" s="100">
        <f>E5+C6-D6</f>
        <v>1096.4699999999998</v>
      </c>
      <c r="F6" s="101"/>
    </row>
    <row r="7" spans="1:6" x14ac:dyDescent="0.25">
      <c r="A7" s="111">
        <v>3</v>
      </c>
      <c r="B7" s="102">
        <v>45627</v>
      </c>
      <c r="C7" s="100">
        <v>0</v>
      </c>
      <c r="D7" s="100">
        <v>59.5</v>
      </c>
      <c r="E7" s="100">
        <f>E6-D7</f>
        <v>1036.9699999999998</v>
      </c>
      <c r="F7" s="100"/>
    </row>
    <row r="8" spans="1:6" x14ac:dyDescent="0.25">
      <c r="A8" s="111">
        <v>4</v>
      </c>
      <c r="B8" s="103">
        <v>45658</v>
      </c>
      <c r="C8" s="99">
        <v>0</v>
      </c>
      <c r="D8" s="99">
        <v>59.5</v>
      </c>
      <c r="E8" s="100">
        <f t="shared" ref="E8:E10" si="0">E7-D8</f>
        <v>977.4699999999998</v>
      </c>
      <c r="F8" s="100"/>
    </row>
    <row r="9" spans="1:6" x14ac:dyDescent="0.25">
      <c r="A9" s="111">
        <v>5</v>
      </c>
      <c r="B9" s="103">
        <v>45689</v>
      </c>
      <c r="C9" s="104">
        <v>0</v>
      </c>
      <c r="D9" s="104">
        <v>59.5</v>
      </c>
      <c r="E9" s="100">
        <f t="shared" si="0"/>
        <v>917.9699999999998</v>
      </c>
      <c r="F9" s="105"/>
    </row>
    <row r="10" spans="1:6" x14ac:dyDescent="0.25">
      <c r="A10" s="111">
        <v>6</v>
      </c>
      <c r="B10" s="103">
        <v>45717</v>
      </c>
      <c r="C10" s="106">
        <v>0</v>
      </c>
      <c r="D10" s="106">
        <v>923.39</v>
      </c>
      <c r="E10" s="100">
        <f t="shared" si="0"/>
        <v>-5.4200000000001864</v>
      </c>
      <c r="F10" s="39"/>
    </row>
    <row r="11" spans="1:6" x14ac:dyDescent="0.25">
      <c r="A11" s="39"/>
      <c r="B11" s="107" t="s">
        <v>302</v>
      </c>
      <c r="C11" s="108">
        <f>SUM(C5:C10)</f>
        <v>1718.52</v>
      </c>
      <c r="D11" s="108">
        <f>SUM(D5:D10)</f>
        <v>1723.94</v>
      </c>
      <c r="E11" s="108"/>
      <c r="F11" s="109">
        <f>D11-C11</f>
        <v>5.4200000000000728</v>
      </c>
    </row>
  </sheetData>
  <mergeCells count="3">
    <mergeCell ref="A1:F1"/>
    <mergeCell ref="A2:F2"/>
    <mergeCell ref="A3:F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CONCILIAÇÃO</vt:lpstr>
      <vt:lpstr>PAGAMENTOS</vt:lpstr>
      <vt:lpstr>FACEP</vt:lpstr>
      <vt:lpstr>UFC</vt:lpstr>
      <vt:lpstr>APLICAÇÃO CDB</vt:lpstr>
      <vt:lpstr>SINTÉTICO</vt:lpstr>
      <vt:lpstr>MATERIAL PERMANENTE</vt:lpstr>
      <vt:lpstr>RENDE FÁCIL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gloria@arrais.com</dc:creator>
  <cp:lastModifiedBy>maria da gloria arrais peter</cp:lastModifiedBy>
  <dcterms:created xsi:type="dcterms:W3CDTF">2025-07-07T11:19:37Z</dcterms:created>
  <dcterms:modified xsi:type="dcterms:W3CDTF">2026-04-08T22:13:53Z</dcterms:modified>
</cp:coreProperties>
</file>